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noviembre\"/>
    </mc:Choice>
  </mc:AlternateContent>
  <xr:revisionPtr revIDLastSave="0" documentId="8_{9BC3B281-B76D-4D71-82D2-2A38FDE6BA39}" xr6:coauthVersionLast="47" xr6:coauthVersionMax="47" xr10:uidLastSave="{00000000-0000-0000-0000-000000000000}"/>
  <bookViews>
    <workbookView xWindow="-120" yWindow="-120" windowWidth="29040" windowHeight="15840" xr2:uid="{73B646C6-B895-44A3-A757-3646B3A67453}"/>
  </bookViews>
  <sheets>
    <sheet name="AP" sheetId="1" r:id="rId1"/>
  </sheets>
  <externalReferences>
    <externalReference r:id="rId2"/>
  </externalReferences>
  <definedNames>
    <definedName name="_xlnm._FilterDatabase" localSheetId="0" hidden="1">AP!$M$115:$N$141</definedName>
    <definedName name="_xlnm.Print_Area" localSheetId="0">AP!$A$1:$S$357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355" i="1" l="1"/>
  <c r="Q355" i="1"/>
  <c r="O355" i="1"/>
  <c r="N355" i="1"/>
  <c r="L355" i="1"/>
  <c r="K355" i="1"/>
  <c r="I355" i="1"/>
  <c r="H355" i="1"/>
  <c r="F355" i="1"/>
  <c r="E355" i="1"/>
  <c r="P354" i="1"/>
  <c r="M354" i="1"/>
  <c r="J354" i="1"/>
  <c r="G354" i="1"/>
  <c r="C354" i="1" s="1"/>
  <c r="D354" i="1"/>
  <c r="P353" i="1"/>
  <c r="M353" i="1"/>
  <c r="J353" i="1"/>
  <c r="G353" i="1"/>
  <c r="D353" i="1"/>
  <c r="C353" i="1"/>
  <c r="P352" i="1"/>
  <c r="M352" i="1"/>
  <c r="J352" i="1"/>
  <c r="G352" i="1"/>
  <c r="C352" i="1" s="1"/>
  <c r="D352" i="1"/>
  <c r="P351" i="1"/>
  <c r="M351" i="1"/>
  <c r="J351" i="1"/>
  <c r="G351" i="1"/>
  <c r="D351" i="1"/>
  <c r="C351" i="1"/>
  <c r="P350" i="1"/>
  <c r="M350" i="1"/>
  <c r="J350" i="1"/>
  <c r="G350" i="1"/>
  <c r="C350" i="1" s="1"/>
  <c r="D350" i="1"/>
  <c r="P349" i="1"/>
  <c r="M349" i="1"/>
  <c r="J349" i="1"/>
  <c r="G349" i="1"/>
  <c r="D349" i="1"/>
  <c r="C349" i="1"/>
  <c r="P348" i="1"/>
  <c r="M348" i="1"/>
  <c r="J348" i="1"/>
  <c r="G348" i="1"/>
  <c r="C348" i="1" s="1"/>
  <c r="D348" i="1"/>
  <c r="P347" i="1"/>
  <c r="M347" i="1"/>
  <c r="C347" i="1" s="1"/>
  <c r="J347" i="1"/>
  <c r="G347" i="1"/>
  <c r="D347" i="1"/>
  <c r="P346" i="1"/>
  <c r="M346" i="1"/>
  <c r="J346" i="1"/>
  <c r="G346" i="1"/>
  <c r="C346" i="1" s="1"/>
  <c r="D346" i="1"/>
  <c r="P345" i="1"/>
  <c r="M345" i="1"/>
  <c r="J345" i="1"/>
  <c r="G345" i="1"/>
  <c r="D345" i="1"/>
  <c r="C345" i="1"/>
  <c r="P344" i="1"/>
  <c r="M344" i="1"/>
  <c r="J344" i="1"/>
  <c r="G344" i="1"/>
  <c r="C344" i="1" s="1"/>
  <c r="D344" i="1"/>
  <c r="P343" i="1"/>
  <c r="M343" i="1"/>
  <c r="J343" i="1"/>
  <c r="G343" i="1"/>
  <c r="D343" i="1"/>
  <c r="C343" i="1"/>
  <c r="P342" i="1"/>
  <c r="M342" i="1"/>
  <c r="J342" i="1"/>
  <c r="G342" i="1"/>
  <c r="C342" i="1" s="1"/>
  <c r="D342" i="1"/>
  <c r="P341" i="1"/>
  <c r="M341" i="1"/>
  <c r="J341" i="1"/>
  <c r="G341" i="1"/>
  <c r="D341" i="1"/>
  <c r="C341" i="1"/>
  <c r="P340" i="1"/>
  <c r="M340" i="1"/>
  <c r="J340" i="1"/>
  <c r="G340" i="1"/>
  <c r="C340" i="1" s="1"/>
  <c r="D340" i="1"/>
  <c r="P339" i="1"/>
  <c r="M339" i="1"/>
  <c r="J339" i="1"/>
  <c r="G339" i="1"/>
  <c r="D339" i="1"/>
  <c r="C339" i="1"/>
  <c r="P338" i="1"/>
  <c r="M338" i="1"/>
  <c r="J338" i="1"/>
  <c r="G338" i="1"/>
  <c r="C338" i="1" s="1"/>
  <c r="D338" i="1"/>
  <c r="P337" i="1"/>
  <c r="M337" i="1"/>
  <c r="J337" i="1"/>
  <c r="G337" i="1"/>
  <c r="D337" i="1"/>
  <c r="C337" i="1"/>
  <c r="P336" i="1"/>
  <c r="M336" i="1"/>
  <c r="J336" i="1"/>
  <c r="G336" i="1"/>
  <c r="C336" i="1" s="1"/>
  <c r="D336" i="1"/>
  <c r="P335" i="1"/>
  <c r="M335" i="1"/>
  <c r="J335" i="1"/>
  <c r="G335" i="1"/>
  <c r="D335" i="1"/>
  <c r="C335" i="1"/>
  <c r="P334" i="1"/>
  <c r="M334" i="1"/>
  <c r="J334" i="1"/>
  <c r="G334" i="1"/>
  <c r="C334" i="1" s="1"/>
  <c r="D334" i="1"/>
  <c r="P333" i="1"/>
  <c r="M333" i="1"/>
  <c r="J333" i="1"/>
  <c r="G333" i="1"/>
  <c r="D333" i="1"/>
  <c r="C333" i="1"/>
  <c r="P332" i="1"/>
  <c r="M332" i="1"/>
  <c r="J332" i="1"/>
  <c r="G332" i="1"/>
  <c r="C332" i="1" s="1"/>
  <c r="D332" i="1"/>
  <c r="P331" i="1"/>
  <c r="M331" i="1"/>
  <c r="J331" i="1"/>
  <c r="G331" i="1"/>
  <c r="D331" i="1"/>
  <c r="C331" i="1"/>
  <c r="P330" i="1"/>
  <c r="M330" i="1"/>
  <c r="J330" i="1"/>
  <c r="G330" i="1"/>
  <c r="G355" i="1" s="1"/>
  <c r="D330" i="1"/>
  <c r="P329" i="1"/>
  <c r="P355" i="1" s="1"/>
  <c r="M329" i="1"/>
  <c r="M355" i="1" s="1"/>
  <c r="J329" i="1"/>
  <c r="J355" i="1" s="1"/>
  <c r="G329" i="1"/>
  <c r="D329" i="1"/>
  <c r="D355" i="1" s="1"/>
  <c r="C329" i="1"/>
  <c r="R322" i="1"/>
  <c r="Q322" i="1"/>
  <c r="O322" i="1"/>
  <c r="N322" i="1"/>
  <c r="L322" i="1"/>
  <c r="K322" i="1"/>
  <c r="I322" i="1"/>
  <c r="H322" i="1"/>
  <c r="F322" i="1"/>
  <c r="E322" i="1"/>
  <c r="P321" i="1"/>
  <c r="M321" i="1"/>
  <c r="J321" i="1"/>
  <c r="G321" i="1"/>
  <c r="C321" i="1" s="1"/>
  <c r="D321" i="1"/>
  <c r="P320" i="1"/>
  <c r="M320" i="1"/>
  <c r="J320" i="1"/>
  <c r="G320" i="1"/>
  <c r="D320" i="1"/>
  <c r="C320" i="1"/>
  <c r="P319" i="1"/>
  <c r="M319" i="1"/>
  <c r="J319" i="1"/>
  <c r="G319" i="1"/>
  <c r="C319" i="1" s="1"/>
  <c r="D319" i="1"/>
  <c r="P318" i="1"/>
  <c r="M318" i="1"/>
  <c r="J318" i="1"/>
  <c r="G318" i="1"/>
  <c r="D318" i="1"/>
  <c r="C318" i="1"/>
  <c r="P317" i="1"/>
  <c r="M317" i="1"/>
  <c r="J317" i="1"/>
  <c r="G317" i="1"/>
  <c r="C317" i="1" s="1"/>
  <c r="D317" i="1"/>
  <c r="P316" i="1"/>
  <c r="M316" i="1"/>
  <c r="J316" i="1"/>
  <c r="G316" i="1"/>
  <c r="D316" i="1"/>
  <c r="C316" i="1"/>
  <c r="P315" i="1"/>
  <c r="M315" i="1"/>
  <c r="J315" i="1"/>
  <c r="G315" i="1"/>
  <c r="C315" i="1" s="1"/>
  <c r="D315" i="1"/>
  <c r="P314" i="1"/>
  <c r="M314" i="1"/>
  <c r="J314" i="1"/>
  <c r="G314" i="1"/>
  <c r="D314" i="1"/>
  <c r="C314" i="1"/>
  <c r="P313" i="1"/>
  <c r="M313" i="1"/>
  <c r="J313" i="1"/>
  <c r="G313" i="1"/>
  <c r="C313" i="1" s="1"/>
  <c r="D313" i="1"/>
  <c r="P312" i="1"/>
  <c r="M312" i="1"/>
  <c r="J312" i="1"/>
  <c r="G312" i="1"/>
  <c r="D312" i="1"/>
  <c r="C312" i="1"/>
  <c r="P311" i="1"/>
  <c r="P322" i="1" s="1"/>
  <c r="M311" i="1"/>
  <c r="M322" i="1" s="1"/>
  <c r="J311" i="1"/>
  <c r="J322" i="1" s="1"/>
  <c r="G311" i="1"/>
  <c r="G322" i="1" s="1"/>
  <c r="D311" i="1"/>
  <c r="D322" i="1" s="1"/>
  <c r="I304" i="1"/>
  <c r="H304" i="1"/>
  <c r="F303" i="1"/>
  <c r="F302" i="1"/>
  <c r="F301" i="1"/>
  <c r="F300" i="1"/>
  <c r="F299" i="1"/>
  <c r="F298" i="1"/>
  <c r="F297" i="1"/>
  <c r="O296" i="1"/>
  <c r="P296" i="1" s="1"/>
  <c r="N296" i="1"/>
  <c r="F296" i="1"/>
  <c r="P295" i="1"/>
  <c r="F295" i="1"/>
  <c r="P294" i="1"/>
  <c r="F294" i="1"/>
  <c r="P293" i="1"/>
  <c r="F293" i="1"/>
  <c r="P292" i="1"/>
  <c r="F292" i="1"/>
  <c r="P291" i="1"/>
  <c r="F291" i="1"/>
  <c r="P290" i="1"/>
  <c r="F290" i="1"/>
  <c r="P289" i="1"/>
  <c r="F289" i="1"/>
  <c r="P288" i="1"/>
  <c r="F288" i="1"/>
  <c r="P287" i="1"/>
  <c r="F287" i="1"/>
  <c r="P286" i="1"/>
  <c r="F286" i="1"/>
  <c r="P285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N265" i="1"/>
  <c r="O265" i="1" s="1"/>
  <c r="F265" i="1"/>
  <c r="N264" i="1"/>
  <c r="N266" i="1" s="1"/>
  <c r="F264" i="1"/>
  <c r="F263" i="1"/>
  <c r="F262" i="1"/>
  <c r="F261" i="1"/>
  <c r="F260" i="1"/>
  <c r="F259" i="1"/>
  <c r="F258" i="1"/>
  <c r="F257" i="1"/>
  <c r="F256" i="1"/>
  <c r="F255" i="1"/>
  <c r="F254" i="1"/>
  <c r="R253" i="1"/>
  <c r="Q253" i="1"/>
  <c r="F253" i="1"/>
  <c r="O252" i="1"/>
  <c r="F252" i="1"/>
  <c r="O251" i="1"/>
  <c r="F251" i="1"/>
  <c r="O250" i="1"/>
  <c r="F250" i="1"/>
  <c r="O249" i="1"/>
  <c r="F249" i="1"/>
  <c r="F304" i="1" s="1"/>
  <c r="H241" i="1"/>
  <c r="G241" i="1"/>
  <c r="F241" i="1"/>
  <c r="E241" i="1"/>
  <c r="D241" i="1"/>
  <c r="I209" i="1"/>
  <c r="H209" i="1"/>
  <c r="F208" i="1"/>
  <c r="F207" i="1"/>
  <c r="F206" i="1"/>
  <c r="R205" i="1"/>
  <c r="Q205" i="1"/>
  <c r="F205" i="1"/>
  <c r="F204" i="1"/>
  <c r="O203" i="1"/>
  <c r="F203" i="1"/>
  <c r="F202" i="1"/>
  <c r="O201" i="1"/>
  <c r="F201" i="1"/>
  <c r="F200" i="1"/>
  <c r="O199" i="1"/>
  <c r="F199" i="1"/>
  <c r="F198" i="1"/>
  <c r="O197" i="1"/>
  <c r="F197" i="1"/>
  <c r="F196" i="1"/>
  <c r="O195" i="1"/>
  <c r="F195" i="1"/>
  <c r="F194" i="1"/>
  <c r="O193" i="1"/>
  <c r="F193" i="1"/>
  <c r="F192" i="1"/>
  <c r="O191" i="1"/>
  <c r="F191" i="1"/>
  <c r="F190" i="1"/>
  <c r="O189" i="1"/>
  <c r="F189" i="1"/>
  <c r="F188" i="1"/>
  <c r="O187" i="1"/>
  <c r="F187" i="1"/>
  <c r="F186" i="1"/>
  <c r="O185" i="1"/>
  <c r="F185" i="1"/>
  <c r="F184" i="1"/>
  <c r="O183" i="1"/>
  <c r="F183" i="1"/>
  <c r="F182" i="1"/>
  <c r="O181" i="1"/>
  <c r="F181" i="1"/>
  <c r="F180" i="1"/>
  <c r="O179" i="1"/>
  <c r="F179" i="1"/>
  <c r="F178" i="1"/>
  <c r="O177" i="1"/>
  <c r="F177" i="1"/>
  <c r="F176" i="1"/>
  <c r="F209" i="1" s="1"/>
  <c r="E167" i="1"/>
  <c r="D167" i="1"/>
  <c r="C166" i="1"/>
  <c r="C165" i="1"/>
  <c r="C164" i="1"/>
  <c r="R163" i="1"/>
  <c r="Q163" i="1"/>
  <c r="C163" i="1"/>
  <c r="O162" i="1"/>
  <c r="C162" i="1"/>
  <c r="O161" i="1"/>
  <c r="C161" i="1"/>
  <c r="O160" i="1"/>
  <c r="C160" i="1"/>
  <c r="O159" i="1"/>
  <c r="O163" i="1" s="1"/>
  <c r="C159" i="1"/>
  <c r="O158" i="1"/>
  <c r="C158" i="1"/>
  <c r="O157" i="1"/>
  <c r="C157" i="1"/>
  <c r="O156" i="1"/>
  <c r="C156" i="1"/>
  <c r="C167" i="1" s="1"/>
  <c r="E168" i="1" s="1"/>
  <c r="I143" i="1"/>
  <c r="I144" i="1" s="1"/>
  <c r="H143" i="1"/>
  <c r="G143" i="1"/>
  <c r="F143" i="1"/>
  <c r="F144" i="1" s="1"/>
  <c r="E143" i="1"/>
  <c r="E144" i="1" s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43" i="1" s="1"/>
  <c r="H144" i="1" s="1"/>
  <c r="I112" i="1"/>
  <c r="H112" i="1"/>
  <c r="G112" i="1"/>
  <c r="F112" i="1"/>
  <c r="E112" i="1"/>
  <c r="C111" i="1"/>
  <c r="C110" i="1"/>
  <c r="C109" i="1"/>
  <c r="C108" i="1"/>
  <c r="C107" i="1"/>
  <c r="C106" i="1"/>
  <c r="C105" i="1"/>
  <c r="C104" i="1"/>
  <c r="C103" i="1"/>
  <c r="C102" i="1"/>
  <c r="C101" i="1"/>
  <c r="N100" i="1"/>
  <c r="O100" i="1" s="1"/>
  <c r="M100" i="1"/>
  <c r="C100" i="1"/>
  <c r="O99" i="1"/>
  <c r="C99" i="1"/>
  <c r="O98" i="1"/>
  <c r="C98" i="1"/>
  <c r="O97" i="1"/>
  <c r="C97" i="1"/>
  <c r="O96" i="1"/>
  <c r="C96" i="1"/>
  <c r="O95" i="1"/>
  <c r="C95" i="1"/>
  <c r="O94" i="1"/>
  <c r="C94" i="1"/>
  <c r="O93" i="1"/>
  <c r="C93" i="1"/>
  <c r="O92" i="1"/>
  <c r="C92" i="1"/>
  <c r="O91" i="1"/>
  <c r="C91" i="1"/>
  <c r="O90" i="1"/>
  <c r="C90" i="1"/>
  <c r="O89" i="1"/>
  <c r="C89" i="1"/>
  <c r="C88" i="1"/>
  <c r="C87" i="1"/>
  <c r="C86" i="1"/>
  <c r="C112" i="1" s="1"/>
  <c r="Q81" i="1"/>
  <c r="R79" i="1" s="1"/>
  <c r="L81" i="1"/>
  <c r="M80" i="1"/>
  <c r="M79" i="1"/>
  <c r="M78" i="1"/>
  <c r="M77" i="1"/>
  <c r="M76" i="1"/>
  <c r="M75" i="1"/>
  <c r="G75" i="1"/>
  <c r="H72" i="1" s="1"/>
  <c r="M74" i="1"/>
  <c r="R73" i="1"/>
  <c r="M73" i="1"/>
  <c r="M72" i="1"/>
  <c r="M71" i="1"/>
  <c r="H71" i="1"/>
  <c r="M70" i="1"/>
  <c r="R69" i="1"/>
  <c r="M69" i="1"/>
  <c r="M68" i="1"/>
  <c r="M67" i="1"/>
  <c r="H67" i="1"/>
  <c r="M66" i="1"/>
  <c r="R65" i="1"/>
  <c r="M65" i="1"/>
  <c r="M81" i="1" s="1"/>
  <c r="H63" i="1"/>
  <c r="N59" i="1"/>
  <c r="O58" i="1"/>
  <c r="O57" i="1"/>
  <c r="O56" i="1"/>
  <c r="O59" i="1" s="1"/>
  <c r="Q49" i="1"/>
  <c r="P49" i="1"/>
  <c r="O49" i="1"/>
  <c r="N49" i="1"/>
  <c r="M49" i="1"/>
  <c r="K48" i="1"/>
  <c r="K47" i="1"/>
  <c r="K46" i="1"/>
  <c r="K45" i="1"/>
  <c r="K44" i="1"/>
  <c r="K43" i="1"/>
  <c r="K42" i="1"/>
  <c r="K41" i="1"/>
  <c r="K40" i="1"/>
  <c r="K39" i="1"/>
  <c r="K38" i="1"/>
  <c r="K49" i="1" s="1"/>
  <c r="K31" i="1"/>
  <c r="G198" i="1" l="1"/>
  <c r="G194" i="1"/>
  <c r="G190" i="1"/>
  <c r="G186" i="1"/>
  <c r="G182" i="1"/>
  <c r="G178" i="1"/>
  <c r="G208" i="1"/>
  <c r="G206" i="1"/>
  <c r="G204" i="1"/>
  <c r="G203" i="1"/>
  <c r="G207" i="1"/>
  <c r="G205" i="1"/>
  <c r="G202" i="1"/>
  <c r="G185" i="1"/>
  <c r="G181" i="1"/>
  <c r="G177" i="1"/>
  <c r="G201" i="1"/>
  <c r="G197" i="1"/>
  <c r="G193" i="1"/>
  <c r="G189" i="1"/>
  <c r="G195" i="1"/>
  <c r="G200" i="1"/>
  <c r="G251" i="1"/>
  <c r="G255" i="1"/>
  <c r="G263" i="1"/>
  <c r="G273" i="1"/>
  <c r="G281" i="1"/>
  <c r="G289" i="1"/>
  <c r="G295" i="1"/>
  <c r="G300" i="1"/>
  <c r="P161" i="1"/>
  <c r="P157" i="1"/>
  <c r="P160" i="1"/>
  <c r="P156" i="1"/>
  <c r="G256" i="1"/>
  <c r="G260" i="1"/>
  <c r="G264" i="1"/>
  <c r="G266" i="1"/>
  <c r="G270" i="1"/>
  <c r="G274" i="1"/>
  <c r="G278" i="1"/>
  <c r="G282" i="1"/>
  <c r="G297" i="1"/>
  <c r="G301" i="1"/>
  <c r="G179" i="1"/>
  <c r="G184" i="1"/>
  <c r="G192" i="1"/>
  <c r="G253" i="1"/>
  <c r="G259" i="1"/>
  <c r="G269" i="1"/>
  <c r="G285" i="1"/>
  <c r="G291" i="1"/>
  <c r="D168" i="1"/>
  <c r="C168" i="1" s="1"/>
  <c r="G180" i="1"/>
  <c r="G183" i="1"/>
  <c r="G188" i="1"/>
  <c r="G191" i="1"/>
  <c r="G196" i="1"/>
  <c r="G199" i="1"/>
  <c r="G250" i="1"/>
  <c r="G252" i="1"/>
  <c r="G257" i="1"/>
  <c r="G261" i="1"/>
  <c r="G267" i="1"/>
  <c r="G271" i="1"/>
  <c r="G275" i="1"/>
  <c r="G279" i="1"/>
  <c r="G283" i="1"/>
  <c r="G286" i="1"/>
  <c r="G290" i="1"/>
  <c r="G294" i="1"/>
  <c r="G298" i="1"/>
  <c r="G302" i="1"/>
  <c r="G187" i="1"/>
  <c r="G288" i="1"/>
  <c r="G296" i="1"/>
  <c r="G292" i="1"/>
  <c r="G277" i="1"/>
  <c r="G287" i="1"/>
  <c r="G293" i="1"/>
  <c r="G144" i="1"/>
  <c r="D144" i="1" s="1"/>
  <c r="P158" i="1"/>
  <c r="P162" i="1"/>
  <c r="P250" i="1"/>
  <c r="G254" i="1"/>
  <c r="G258" i="1"/>
  <c r="G262" i="1"/>
  <c r="G265" i="1"/>
  <c r="G268" i="1"/>
  <c r="G272" i="1"/>
  <c r="G276" i="1"/>
  <c r="G280" i="1"/>
  <c r="G284" i="1"/>
  <c r="G299" i="1"/>
  <c r="G303" i="1"/>
  <c r="H60" i="1"/>
  <c r="H64" i="1"/>
  <c r="H66" i="1"/>
  <c r="R68" i="1"/>
  <c r="H70" i="1"/>
  <c r="R72" i="1"/>
  <c r="H74" i="1"/>
  <c r="R76" i="1"/>
  <c r="R78" i="1"/>
  <c r="R80" i="1"/>
  <c r="P159" i="1"/>
  <c r="O205" i="1"/>
  <c r="P193" i="1" s="1"/>
  <c r="G249" i="1"/>
  <c r="O264" i="1"/>
  <c r="O266" i="1" s="1"/>
  <c r="H61" i="1"/>
  <c r="H65" i="1"/>
  <c r="R67" i="1"/>
  <c r="H69" i="1"/>
  <c r="R71" i="1"/>
  <c r="H73" i="1"/>
  <c r="G176" i="1"/>
  <c r="O253" i="1"/>
  <c r="P252" i="1" s="1"/>
  <c r="C311" i="1"/>
  <c r="C322" i="1" s="1"/>
  <c r="C330" i="1"/>
  <c r="C355" i="1" s="1"/>
  <c r="H62" i="1"/>
  <c r="R66" i="1"/>
  <c r="R81" i="1" s="1"/>
  <c r="H68" i="1"/>
  <c r="R70" i="1"/>
  <c r="R74" i="1"/>
  <c r="R75" i="1"/>
  <c r="R77" i="1"/>
  <c r="P251" i="1" l="1"/>
  <c r="P199" i="1"/>
  <c r="P195" i="1"/>
  <c r="P191" i="1"/>
  <c r="P187" i="1"/>
  <c r="P203" i="1"/>
  <c r="P183" i="1"/>
  <c r="P179" i="1"/>
  <c r="P201" i="1"/>
  <c r="P249" i="1"/>
  <c r="P253" i="1" s="1"/>
  <c r="P189" i="1"/>
  <c r="P185" i="1"/>
  <c r="G209" i="1"/>
  <c r="G304" i="1"/>
  <c r="H75" i="1"/>
  <c r="P177" i="1"/>
  <c r="P205" i="1" s="1"/>
  <c r="P197" i="1"/>
  <c r="P163" i="1"/>
  <c r="P181" i="1"/>
</calcChain>
</file>

<file path=xl/sharedStrings.xml><?xml version="1.0" encoding="utf-8"?>
<sst xmlns="http://schemas.openxmlformats.org/spreadsheetml/2006/main" count="541" uniqueCount="227">
  <si>
    <r>
      <t>REPORTE ESTADÍSTICO DE ACCIONES PREVENTIVAS REALIZADAS POR LOS SERVICIOS</t>
    </r>
    <r>
      <rPr>
        <b/>
        <vertAlign val="superscript"/>
        <sz val="20"/>
        <color rgb="FFFF0000"/>
        <rFont val="Arial"/>
        <family val="2"/>
      </rPr>
      <t>/1</t>
    </r>
    <r>
      <rPr>
        <b/>
        <sz val="18"/>
        <color theme="0"/>
        <rFont val="Arial"/>
        <family val="2"/>
      </rPr>
      <t xml:space="preserve"> DE PREVENCIÓN DEL PROGRAMA NACIONAL WARMI ÑAN</t>
    </r>
  </si>
  <si>
    <t>Periodo: Enero - Noviembre,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</si>
  <si>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</si>
  <si>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noviembre,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</si>
  <si>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</si>
  <si>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</si>
  <si>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</si>
  <si>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</si>
  <si>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</si>
  <si>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</si>
  <si>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</si>
  <si>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</si>
  <si>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</si>
  <si>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</si>
  <si>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</si>
  <si>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</si>
  <si>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</si>
  <si>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</si>
  <si>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</si>
  <si>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</si>
  <si>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</si>
  <si>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</si>
  <si>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</si>
  <si>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</si>
  <si>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597 a 2 523 acciones</t>
  </si>
  <si>
    <t>2 524 a 4 450 acciones</t>
  </si>
  <si>
    <t>4 451 a 6 377 acciones</t>
  </si>
  <si>
    <t>6 378 a 8 303 acciones</t>
  </si>
  <si>
    <t>8 304 a 10 230 acciones</t>
  </si>
  <si>
    <t>10 231 a 22 157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</si>
  <si>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</si>
  <si>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</si>
  <si>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</si>
  <si>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</si>
  <si>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</si>
  <si>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</si>
  <si>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</si>
  <si>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</si>
  <si>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</si>
  <si>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</si>
  <si>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</si>
  <si>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</si>
  <si>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</si>
  <si>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</si>
  <si>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</si>
  <si>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</si>
  <si>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</si>
  <si>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</si>
  <si>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</si>
  <si>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</si>
  <si>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</si>
  <si>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</si>
  <si>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</si>
  <si>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</si>
  <si>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</si>
  <si>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</si>
  <si>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</si>
  <si>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</si>
  <si>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</si>
  <si>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</si>
  <si>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</si>
  <si>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</si>
  <si>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</si>
  <si>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</si>
  <si>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</si>
  <si>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</si>
  <si>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</si>
  <si>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</si>
  <si>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</si>
  <si>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</si>
  <si>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</si>
  <si>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</si>
  <si>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</si>
  <si>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</si>
  <si>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</si>
  <si>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</si>
  <si>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</si>
  <si>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</si>
  <si>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</si>
  <si>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</si>
  <si>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</si>
  <si>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</si>
  <si>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</si>
  <si>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</si>
  <si>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</si>
  <si>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</si>
  <si>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</si>
  <si>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</si>
  <si>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</si>
  <si>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</si>
  <si>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</si>
  <si>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</si>
  <si>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</si>
  <si>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</si>
  <si>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</si>
  <si>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</si>
  <si>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</si>
  <si>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</si>
  <si>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</si>
  <si>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</si>
  <si>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</si>
  <si>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Huánuco</t>
  </si>
  <si>
    <t>Apurímac</t>
  </si>
  <si>
    <t>Áncash</t>
  </si>
  <si>
    <t>San Martín</t>
  </si>
  <si>
    <t>Junín</t>
  </si>
  <si>
    <t>* Información estadística preliminar a noviembre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</si>
  <si>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</si>
  <si>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</si>
  <si>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</si>
  <si>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</si>
  <si>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</si>
  <si>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</si>
  <si>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</si>
  <si>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</si>
  <si>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</si>
  <si>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</si>
  <si>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</si>
  <si>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</si>
  <si>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</si>
  <si>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</si>
  <si>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</si>
  <si>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</si>
  <si>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</si>
  <si>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</si>
  <si>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</si>
  <si>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</si>
  <si>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</si>
  <si>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</si>
  <si>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</si>
  <si>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</si>
  <si>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</si>
  <si>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</si>
  <si>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</si>
  <si>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</si>
  <si>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</si>
  <si>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</si>
  <si>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</si>
  <si>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</si>
  <si>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</si>
  <si>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</si>
  <si>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</si>
  <si>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</si>
  <si>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</si>
  <si>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</si>
  <si>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</si>
  <si>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</si>
  <si>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</si>
  <si>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</si>
  <si>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</si>
  <si>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</si>
  <si>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</si>
  <si>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2025*</t>
    </r>
  </si>
  <si>
    <t>14 207 a 45 172 personas</t>
  </si>
  <si>
    <t>45 173 a 76 138 personas</t>
  </si>
  <si>
    <t>76 139 a 107 103 personas</t>
  </si>
  <si>
    <t>107 104 a 138 069 personas</t>
  </si>
  <si>
    <t>138 070 a 169 034 personas</t>
  </si>
  <si>
    <t>169 035 a 370 343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</si>
  <si>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</si>
  <si>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</si>
  <si>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</si>
  <si>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</si>
  <si>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</si>
  <si>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</si>
  <si>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</si>
  <si>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</si>
  <si>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</si>
  <si>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</si>
  <si>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</si>
  <si>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</si>
  <si>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</si>
  <si>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</si>
  <si>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</si>
  <si>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</si>
  <si>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</si>
  <si>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</si>
  <si>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</si>
  <si>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</si>
  <si>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</si>
  <si>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</si>
  <si>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</si>
  <si>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</si>
  <si>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</si>
  <si>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</si>
  <si>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</si>
  <si>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</si>
  <si>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</si>
  <si>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</si>
  <si>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</si>
  <si>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</si>
  <si>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</si>
  <si>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</si>
  <si>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</si>
  <si>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</si>
  <si>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</si>
  <si>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</si>
  <si>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</si>
  <si>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</si>
  <si>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</si>
  <si>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</si>
  <si>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</si>
  <si>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</si>
  <si>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</si>
  <si>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</si>
  <si>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</si>
  <si>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</si>
  <si>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</si>
  <si>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</si>
  <si>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</si>
  <si>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</si>
  <si>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</si>
  <si>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</si>
  <si>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</si>
  <si>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</si>
  <si>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</si>
  <si>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</si>
  <si>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</si>
  <si>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</si>
  <si>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</si>
  <si>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</si>
  <si>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</si>
  <si>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</si>
  <si>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</si>
  <si>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</si>
  <si>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</si>
  <si>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t>/1 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</si>
</sst>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9" fillId="0" borderId="0" xfId="0" applyFont="1" applyAlignment="1">
      <alignment horizontal="center" wrapText="1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22" fillId="4" borderId="4" xfId="0" applyNumberFormat="1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 wrapText="1"/>
    </xf>
    <xf numFmtId="3" fontId="23" fillId="6" borderId="5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7" xfId="3" applyFont="1" applyFill="1" applyBorder="1" applyAlignment="1">
      <alignment horizontal="center" vertical="center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8" fillId="9" borderId="0" xfId="4" applyFont="1" applyFill="1"/>
    <xf numFmtId="3" fontId="28" fillId="0" borderId="8" xfId="3" applyNumberFormat="1" applyFont="1" applyBorder="1" applyAlignment="1">
      <alignment horizontal="left" vertical="center"/>
    </xf>
    <xf numFmtId="3" fontId="28" fillId="0" borderId="7" xfId="3" applyNumberFormat="1" applyFont="1" applyBorder="1" applyAlignment="1">
      <alignment horizontal="left" vertical="center"/>
    </xf>
    <xf numFmtId="0" fontId="28" fillId="10" borderId="0" xfId="4" applyFont="1" applyFill="1"/>
    <xf numFmtId="3" fontId="23" fillId="6" borderId="5" xfId="0" applyNumberFormat="1" applyFont="1" applyFill="1" applyBorder="1" applyAlignment="1">
      <alignment horizontal="center" vertical="center" wrapText="1"/>
    </xf>
    <xf numFmtId="0" fontId="28" fillId="11" borderId="0" xfId="4" applyFont="1" applyFill="1"/>
    <xf numFmtId="0" fontId="28" fillId="12" borderId="0" xfId="4" applyFont="1" applyFill="1"/>
    <xf numFmtId="0" fontId="28" fillId="13" borderId="0" xfId="4" applyFont="1" applyFill="1"/>
    <xf numFmtId="0" fontId="28" fillId="14" borderId="0" xfId="4" applyFont="1" applyFill="1"/>
    <xf numFmtId="0" fontId="21" fillId="4" borderId="0" xfId="0" applyFont="1" applyFill="1" applyAlignment="1">
      <alignment horizontal="left" vertical="center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left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left" vertical="center" wrapText="1"/>
    </xf>
    <xf numFmtId="164" fontId="23" fillId="6" borderId="5" xfId="1" applyNumberFormat="1" applyFont="1" applyFill="1" applyBorder="1" applyAlignment="1">
      <alignment horizontal="center" vertical="center" wrapText="1"/>
    </xf>
    <xf numFmtId="10" fontId="22" fillId="4" borderId="3" xfId="1" applyNumberFormat="1" applyFont="1" applyFill="1" applyBorder="1" applyAlignment="1">
      <alignment horizontal="center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3" fillId="6" borderId="5" xfId="0" applyFont="1" applyFill="1" applyBorder="1" applyAlignment="1">
      <alignment horizontal="left" vertical="center" wrapText="1"/>
    </xf>
    <xf numFmtId="10" fontId="23" fillId="6" borderId="5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1" fillId="18" borderId="10" xfId="2" applyFont="1" applyFill="1" applyBorder="1" applyAlignment="1">
      <alignment horizontal="center" vertical="center" wrapText="1"/>
    </xf>
    <xf numFmtId="0" fontId="31" fillId="18" borderId="11" xfId="2" applyFont="1" applyFill="1" applyBorder="1" applyAlignment="1">
      <alignment horizontal="center" vertical="center" wrapText="1"/>
    </xf>
    <xf numFmtId="0" fontId="31" fillId="18" borderId="12" xfId="2" applyFont="1" applyFill="1" applyBorder="1" applyAlignment="1">
      <alignment horizontal="center" vertical="center" wrapText="1"/>
    </xf>
    <xf numFmtId="0" fontId="31" fillId="18" borderId="13" xfId="2" applyFont="1" applyFill="1" applyBorder="1" applyAlignment="1">
      <alignment horizontal="center" vertical="center" wrapText="1"/>
    </xf>
    <xf numFmtId="3" fontId="21" fillId="0" borderId="14" xfId="2" applyNumberFormat="1" applyFont="1" applyBorder="1" applyAlignment="1">
      <alignment horizontal="left" vertical="center"/>
    </xf>
    <xf numFmtId="3" fontId="31" fillId="0" borderId="14" xfId="2" applyNumberFormat="1" applyFont="1" applyBorder="1" applyAlignment="1">
      <alignment horizontal="center" vertical="center"/>
    </xf>
    <xf numFmtId="3" fontId="23" fillId="0" borderId="14" xfId="2" applyNumberFormat="1" applyFont="1" applyBorder="1" applyAlignment="1">
      <alignment horizontal="left" vertical="center"/>
    </xf>
    <xf numFmtId="3" fontId="23" fillId="0" borderId="14" xfId="2" applyNumberFormat="1" applyFont="1" applyBorder="1" applyAlignment="1">
      <alignment horizontal="center" vertical="center"/>
    </xf>
    <xf numFmtId="3" fontId="4" fillId="0" borderId="14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1" fillId="0" borderId="15" xfId="2" applyNumberFormat="1" applyFont="1" applyBorder="1" applyAlignment="1">
      <alignment horizontal="left" vertical="center"/>
    </xf>
    <xf numFmtId="3" fontId="23" fillId="0" borderId="15" xfId="2" applyNumberFormat="1" applyFont="1" applyBorder="1" applyAlignment="1">
      <alignment horizontal="left" vertical="center"/>
    </xf>
    <xf numFmtId="3" fontId="4" fillId="0" borderId="15" xfId="2" applyNumberFormat="1" applyFont="1" applyBorder="1" applyAlignment="1">
      <alignment horizontal="center" vertical="center"/>
    </xf>
    <xf numFmtId="0" fontId="32" fillId="4" borderId="0" xfId="0" applyFont="1" applyFill="1" applyAlignment="1">
      <alignment horizontal="left" vertical="center"/>
    </xf>
    <xf numFmtId="0" fontId="33" fillId="8" borderId="16" xfId="2" applyFont="1" applyFill="1" applyBorder="1" applyAlignment="1">
      <alignment horizontal="center" vertical="center"/>
    </xf>
    <xf numFmtId="164" fontId="23" fillId="0" borderId="16" xfId="5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4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/>
    </xf>
    <xf numFmtId="164" fontId="23" fillId="19" borderId="5" xfId="1" applyNumberFormat="1" applyFont="1" applyFill="1" applyBorder="1" applyAlignment="1">
      <alignment horizontal="center" vertical="center"/>
    </xf>
    <xf numFmtId="3" fontId="23" fillId="19" borderId="5" xfId="0" applyNumberFormat="1" applyFont="1" applyFill="1" applyBorder="1" applyAlignment="1">
      <alignment horizontal="center" vertical="center"/>
    </xf>
    <xf numFmtId="164" fontId="33" fillId="0" borderId="16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35" fillId="4" borderId="0" xfId="0" applyFont="1" applyFill="1" applyAlignment="1">
      <alignment horizontal="left" vertical="center" wrapText="1"/>
    </xf>
    <xf numFmtId="0" fontId="35" fillId="4" borderId="3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164" fontId="23" fillId="4" borderId="0" xfId="1" applyNumberFormat="1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wrapText="1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8" fillId="9" borderId="18" xfId="4" applyFont="1" applyFill="1" applyBorder="1"/>
    <xf numFmtId="0" fontId="28" fillId="10" borderId="18" xfId="4" applyFont="1" applyFill="1" applyBorder="1"/>
    <xf numFmtId="0" fontId="28" fillId="11" borderId="18" xfId="4" applyFont="1" applyFill="1" applyBorder="1"/>
    <xf numFmtId="0" fontId="28" fillId="12" borderId="18" xfId="4" applyFont="1" applyFill="1" applyBorder="1"/>
    <xf numFmtId="0" fontId="28" fillId="13" borderId="18" xfId="4" applyFont="1" applyFill="1" applyBorder="1"/>
    <xf numFmtId="0" fontId="28" fillId="14" borderId="19" xfId="4" applyFont="1" applyFill="1" applyBorder="1"/>
    <xf numFmtId="0" fontId="21" fillId="5" borderId="20" xfId="0" applyFont="1" applyFill="1" applyBorder="1" applyAlignment="1">
      <alignment horizontal="center" vertical="center" wrapText="1"/>
    </xf>
    <xf numFmtId="0" fontId="21" fillId="5" borderId="2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2" fillId="4" borderId="22" xfId="0" applyFont="1" applyFill="1" applyBorder="1" applyAlignment="1">
      <alignment horizontal="left" vertical="center" wrapText="1"/>
    </xf>
    <xf numFmtId="0" fontId="22" fillId="4" borderId="23" xfId="0" applyFont="1" applyFill="1" applyBorder="1" applyAlignment="1">
      <alignment horizontal="left" vertical="center" wrapText="1"/>
    </xf>
    <xf numFmtId="0" fontId="22" fillId="4" borderId="24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2" fillId="4" borderId="23" xfId="0" applyFont="1" applyFill="1" applyBorder="1" applyAlignment="1">
      <alignment horizontal="left" vertical="center" wrapText="1"/>
    </xf>
    <xf numFmtId="0" fontId="29" fillId="15" borderId="6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5" xfId="0" applyFont="1" applyFill="1" applyBorder="1" applyAlignment="1">
      <alignment horizontal="centerContinuous" vertical="center" wrapText="1"/>
    </xf>
    <xf numFmtId="0" fontId="39" fillId="5" borderId="1" xfId="0" applyFont="1" applyFill="1" applyBorder="1" applyAlignment="1">
      <alignment horizontal="center" vertical="center" wrapText="1"/>
    </xf>
    <xf numFmtId="0" fontId="39" fillId="7" borderId="6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3" fillId="6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</cellXfs>
  <cellStyles count="6">
    <cellStyle name="Normal" xfId="0" builtinId="0"/>
    <cellStyle name="Normal 2" xfId="4" xr:uid="{B904BA7E-A491-47B0-8A4D-6536F4182A22}"/>
    <cellStyle name="Normal 2 2" xfId="3" xr:uid="{A0D123EC-97B1-4CD4-9E85-4FA4FDAC1DCE}"/>
    <cellStyle name="Normal 2 3" xfId="2" xr:uid="{C3289EA4-96D6-4390-BA69-255E1F4231EB}"/>
    <cellStyle name="Porcentaje" xfId="1" builtinId="5"/>
    <cellStyle name="Porcentaje 2 2" xfId="5" xr:uid="{4EEDB4BF-2206-459F-A9F4-65A0CAAE51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1714772267758387"/>
          <c:y val="2.23690277791907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5E-4CE9-BE00-378DAFB61FF2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5E-4CE9-BE00-378DAFB61F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AP!$J$20:$J$30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AP!$K$20:$K$30</c:f>
              <c:numCache>
                <c:formatCode>#,##0</c:formatCode>
                <c:ptCount val="11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  <c:pt idx="9">
                  <c:v>12609</c:v>
                </c:pt>
                <c:pt idx="10">
                  <c:v>13184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5E-4CE9-BE00-378DAFB61F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AP!$D$167:$E$167</c:f>
              <c:strCache>
                <c:ptCount val="2"/>
                <c:pt idx="0">
                  <c:v>1,121,358</c:v>
                </c:pt>
                <c:pt idx="1">
                  <c:v>724,532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F9FA-442E-AD92-6E4284B65203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F9FA-442E-AD92-6E4284B65203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FA-442E-AD92-6E4284B65203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9FA-442E-AD92-6E4284B65203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AP!$D$155:$E$155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AP!$D$167:$E$167</c:f>
              <c:numCache>
                <c:formatCode>#,##0</c:formatCode>
                <c:ptCount val="2"/>
                <c:pt idx="0">
                  <c:v>1121358</c:v>
                </c:pt>
                <c:pt idx="1">
                  <c:v>724532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FA-442E-AD92-6E4284B6520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AP!$P$263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00E-4D06-A3C8-BDD2E63C0F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AP!$P$264:$P$265</c:f>
              <c:numCache>
                <c:formatCode>#,##0</c:formatCode>
                <c:ptCount val="2"/>
                <c:pt idx="0">
                  <c:v>961125</c:v>
                </c:pt>
                <c:pt idx="1">
                  <c:v>160233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0E-4D06-A3C8-BDD2E63C0F6B}"/>
            </c:ext>
          </c:extLst>
        </c:ser>
        <c:ser>
          <c:idx val="1"/>
          <c:order val="1"/>
          <c:tx>
            <c:strRef>
              <c:f>AP!$Q$263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00E-4D06-A3C8-BDD2E63C0F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AP!$Q$264:$Q$265</c:f>
              <c:numCache>
                <c:formatCode>#,##0</c:formatCode>
                <c:ptCount val="2"/>
                <c:pt idx="0">
                  <c:v>641672</c:v>
                </c:pt>
                <c:pt idx="1">
                  <c:v>82860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0E-4D06-A3C8-BDD2E63C0F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AP!$N$115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AP!$M$116:$M$141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Loreto</c:v>
                </c:pt>
                <c:pt idx="6">
                  <c:v>Tacna</c:v>
                </c:pt>
                <c:pt idx="7">
                  <c:v>Pasco</c:v>
                </c:pt>
                <c:pt idx="8">
                  <c:v>Lambayeque</c:v>
                </c:pt>
                <c:pt idx="9">
                  <c:v>Amazonas</c:v>
                </c:pt>
                <c:pt idx="10">
                  <c:v>Huánuco</c:v>
                </c:pt>
                <c:pt idx="11">
                  <c:v>Piura</c:v>
                </c:pt>
                <c:pt idx="12">
                  <c:v>Cajamarca</c:v>
                </c:pt>
                <c:pt idx="13">
                  <c:v>Puno</c:v>
                </c:pt>
                <c:pt idx="14">
                  <c:v>Apurímac</c:v>
                </c:pt>
                <c:pt idx="15">
                  <c:v>Ica</c:v>
                </c:pt>
                <c:pt idx="16">
                  <c:v>Callao</c:v>
                </c:pt>
                <c:pt idx="17">
                  <c:v>Ayacucho</c:v>
                </c:pt>
                <c:pt idx="18">
                  <c:v>Áncash</c:v>
                </c:pt>
                <c:pt idx="19">
                  <c:v>Lima Provincia</c:v>
                </c:pt>
                <c:pt idx="20">
                  <c:v>San Martín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AP!$N$116:$N$141</c:f>
              <c:numCache>
                <c:formatCode>#,##0</c:formatCode>
                <c:ptCount val="26"/>
                <c:pt idx="0">
                  <c:v>597</c:v>
                </c:pt>
                <c:pt idx="1">
                  <c:v>1149</c:v>
                </c:pt>
                <c:pt idx="2">
                  <c:v>1462</c:v>
                </c:pt>
                <c:pt idx="3">
                  <c:v>1566</c:v>
                </c:pt>
                <c:pt idx="4">
                  <c:v>1814</c:v>
                </c:pt>
                <c:pt idx="5">
                  <c:v>2142</c:v>
                </c:pt>
                <c:pt idx="6">
                  <c:v>2152</c:v>
                </c:pt>
                <c:pt idx="7">
                  <c:v>2276</c:v>
                </c:pt>
                <c:pt idx="8">
                  <c:v>2380</c:v>
                </c:pt>
                <c:pt idx="9">
                  <c:v>2486</c:v>
                </c:pt>
                <c:pt idx="10">
                  <c:v>2598</c:v>
                </c:pt>
                <c:pt idx="11">
                  <c:v>3368</c:v>
                </c:pt>
                <c:pt idx="12">
                  <c:v>3551</c:v>
                </c:pt>
                <c:pt idx="13">
                  <c:v>3742</c:v>
                </c:pt>
                <c:pt idx="14">
                  <c:v>3763</c:v>
                </c:pt>
                <c:pt idx="15">
                  <c:v>3952</c:v>
                </c:pt>
                <c:pt idx="16">
                  <c:v>3956</c:v>
                </c:pt>
                <c:pt idx="17">
                  <c:v>4472</c:v>
                </c:pt>
                <c:pt idx="18">
                  <c:v>4654</c:v>
                </c:pt>
                <c:pt idx="19">
                  <c:v>4949</c:v>
                </c:pt>
                <c:pt idx="20">
                  <c:v>5489</c:v>
                </c:pt>
                <c:pt idx="21">
                  <c:v>6648</c:v>
                </c:pt>
                <c:pt idx="22">
                  <c:v>6926</c:v>
                </c:pt>
                <c:pt idx="23">
                  <c:v>7667</c:v>
                </c:pt>
                <c:pt idx="24">
                  <c:v>10494</c:v>
                </c:pt>
                <c:pt idx="25">
                  <c:v>17208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CF0B-46D2-B059-39B47718715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112059</xdr:colOff>
      <xdr:row>16</xdr:row>
      <xdr:rowOff>304111</xdr:rowOff>
    </xdr:from>
    <xdr:to>
      <xdr:col>17</xdr:col>
      <xdr:colOff>907677</xdr:colOff>
      <xdr:row>30</xdr:row>
      <xdr:rowOff>190501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824A3559-ECF5-422B-A0B2-541CDD785B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151</xdr:row>
      <xdr:rowOff>254950</xdr:rowOff>
    </xdr:from>
    <xdr:to>
      <xdr:col>11</xdr:col>
      <xdr:colOff>590418</xdr:colOff>
      <xdr:row>164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0C61BF-A5AA-40CE-B931-017D9E83AB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EBE1585D-B178-4614-9AB3-A591B0A182E2}"/>
            </a:ext>
          </a:extLst>
        </xdr:cNvPr>
        <xdr:cNvGrpSpPr/>
      </xdr:nvGrpSpPr>
      <xdr:grpSpPr>
        <a:xfrm>
          <a:off x="109483" y="3051022"/>
          <a:ext cx="15232636" cy="332830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F420C948-EAFC-4C26-B278-5C667434F66D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71930D91-29AB-485A-ADE9-37BDC65A0A27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56</xdr:row>
      <xdr:rowOff>46808</xdr:rowOff>
    </xdr:from>
    <xdr:to>
      <xdr:col>8</xdr:col>
      <xdr:colOff>21772</xdr:colOff>
      <xdr:row>57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C164A6CF-0272-46C4-93CE-484FE6831A33}"/>
            </a:ext>
          </a:extLst>
        </xdr:cNvPr>
        <xdr:cNvGrpSpPr/>
      </xdr:nvGrpSpPr>
      <xdr:grpSpPr>
        <a:xfrm>
          <a:off x="177716" y="15341549"/>
          <a:ext cx="6292590" cy="289188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10FA25A8-A1E9-4E1E-A338-2D569193A67C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FD291B83-0EB8-4E40-86AE-283EA185E05F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146</xdr:row>
      <xdr:rowOff>26479</xdr:rowOff>
    </xdr:from>
    <xdr:to>
      <xdr:col>18</xdr:col>
      <xdr:colOff>2802</xdr:colOff>
      <xdr:row>149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84AD6401-CCFE-4668-9D1A-85BE417F70CA}"/>
            </a:ext>
          </a:extLst>
        </xdr:cNvPr>
        <xdr:cNvGrpSpPr/>
      </xdr:nvGrpSpPr>
      <xdr:grpSpPr>
        <a:xfrm>
          <a:off x="64032" y="43666307"/>
          <a:ext cx="15277304" cy="349959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0A6A9574-C13D-4BB3-9A52-2DB47EDD3E51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9E56581F-70BA-41F3-BAFE-00404AE33897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171</xdr:row>
      <xdr:rowOff>55483</xdr:rowOff>
    </xdr:from>
    <xdr:to>
      <xdr:col>9</xdr:col>
      <xdr:colOff>44826</xdr:colOff>
      <xdr:row>173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A9D27479-273A-4114-B1A0-D6F3DF284555}"/>
            </a:ext>
          </a:extLst>
        </xdr:cNvPr>
        <xdr:cNvGrpSpPr/>
      </xdr:nvGrpSpPr>
      <xdr:grpSpPr>
        <a:xfrm>
          <a:off x="111943" y="49826345"/>
          <a:ext cx="7333917" cy="471591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AAAAE3B5-C87B-4998-A3A4-46F0C644D666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4D261515-2F7D-4832-B79E-84C05F364A3F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171</xdr:row>
      <xdr:rowOff>37470</xdr:rowOff>
    </xdr:from>
    <xdr:to>
      <xdr:col>18</xdr:col>
      <xdr:colOff>2242</xdr:colOff>
      <xdr:row>173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D4CEA879-8D80-478F-B293-E0198DC5E469}"/>
            </a:ext>
          </a:extLst>
        </xdr:cNvPr>
        <xdr:cNvGrpSpPr/>
      </xdr:nvGrpSpPr>
      <xdr:grpSpPr>
        <a:xfrm>
          <a:off x="8267111" y="49808332"/>
          <a:ext cx="7073665" cy="486026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BE8827C2-F47F-4F51-8640-428ACFF3209A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18497B0A-342F-44F8-BDF2-57CF66C4B522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151</xdr:row>
      <xdr:rowOff>226423</xdr:rowOff>
    </xdr:from>
    <xdr:to>
      <xdr:col>18</xdr:col>
      <xdr:colOff>11204</xdr:colOff>
      <xdr:row>153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01D23DF9-E4E6-4A02-BEAF-F62F31F693E0}"/>
            </a:ext>
          </a:extLst>
        </xdr:cNvPr>
        <xdr:cNvGrpSpPr/>
      </xdr:nvGrpSpPr>
      <xdr:grpSpPr>
        <a:xfrm>
          <a:off x="10948428" y="44939182"/>
          <a:ext cx="4401310" cy="445379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60D8335E-C2B7-4F48-9E1F-0217C9725E33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083506C6-CB6A-462D-B1EE-060700DE7A8D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7C99FF4-7E10-4174-8442-A04289D39051}"/>
            </a:ext>
          </a:extLst>
        </xdr:cNvPr>
        <xdr:cNvSpPr/>
      </xdr:nvSpPr>
      <xdr:spPr>
        <a:xfrm>
          <a:off x="5419724" y="335096"/>
          <a:ext cx="979058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63C0AEE6-F9CB-467B-BFEA-C6ADB3CF1059}"/>
            </a:ext>
          </a:extLst>
        </xdr:cNvPr>
        <xdr:cNvSpPr txBox="1"/>
      </xdr:nvSpPr>
      <xdr:spPr>
        <a:xfrm>
          <a:off x="128007" y="2460408"/>
          <a:ext cx="1519771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0</xdr:rowOff>
    </xdr:from>
    <xdr:ext cx="4981575" cy="615441"/>
    <xdr:pic>
      <xdr:nvPicPr>
        <xdr:cNvPr id="24" name="Imagen 23">
          <a:extLst>
            <a:ext uri="{FF2B5EF4-FFF2-40B4-BE49-F238E27FC236}">
              <a16:creationId xmlns:a16="http://schemas.microsoft.com/office/drawing/2014/main" id="{F4257741-F46F-44D2-8E52-E9391136456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09550"/>
          <a:ext cx="4981575" cy="61544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78F38804-D009-48EC-AD62-030A44F1F298}"/>
            </a:ext>
          </a:extLst>
        </xdr:cNvPr>
        <xdr:cNvGrpSpPr/>
      </xdr:nvGrpSpPr>
      <xdr:grpSpPr>
        <a:xfrm>
          <a:off x="7401031" y="3876885"/>
          <a:ext cx="2579089" cy="573251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094494C9-FC2A-48C0-8222-2401735E20B1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65B269F7-497B-4AC7-9EFC-E6E7A6188EF0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33</xdr:row>
      <xdr:rowOff>18167</xdr:rowOff>
    </xdr:from>
    <xdr:to>
      <xdr:col>17</xdr:col>
      <xdr:colOff>0</xdr:colOff>
      <xdr:row>34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E1EA27E7-A254-4714-9A8A-8C09081C1B92}"/>
            </a:ext>
          </a:extLst>
        </xdr:cNvPr>
        <xdr:cNvGrpSpPr/>
      </xdr:nvGrpSpPr>
      <xdr:grpSpPr>
        <a:xfrm>
          <a:off x="7411010" y="8787736"/>
          <a:ext cx="7183042" cy="415539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A062FC14-5F3B-41B4-A17B-28053C92AC4E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E701CA66-5037-49CE-82C7-1BD3334FD2A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151</xdr:row>
      <xdr:rowOff>187002</xdr:rowOff>
    </xdr:from>
    <xdr:to>
      <xdr:col>5</xdr:col>
      <xdr:colOff>27214</xdr:colOff>
      <xdr:row>153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11BF49C4-A252-4CDA-9C6D-A42E9954260F}"/>
            </a:ext>
          </a:extLst>
        </xdr:cNvPr>
        <xdr:cNvGrpSpPr/>
      </xdr:nvGrpSpPr>
      <xdr:grpSpPr>
        <a:xfrm>
          <a:off x="137071" y="44899761"/>
          <a:ext cx="3415488" cy="537261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D2A6076D-4579-4BCF-AC7D-CE0FB3A028B4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065B2A20-2DB7-4DEE-BD1E-58EA8EE8BDB2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53</xdr:row>
      <xdr:rowOff>35681</xdr:rowOff>
    </xdr:from>
    <xdr:to>
      <xdr:col>16</xdr:col>
      <xdr:colOff>76200</xdr:colOff>
      <xdr:row>53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C1F3F84E-3D60-49DC-A886-BD9BF06B8EB7}"/>
            </a:ext>
          </a:extLst>
        </xdr:cNvPr>
        <xdr:cNvGrpSpPr/>
      </xdr:nvGrpSpPr>
      <xdr:grpSpPr>
        <a:xfrm>
          <a:off x="7404152" y="14377922"/>
          <a:ext cx="6434031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C4CABE35-4B37-46CF-AE3A-0489A5C7ABD2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55F21300-1C58-4D8B-8DAC-12CE0B24E086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59</xdr:row>
      <xdr:rowOff>283160</xdr:rowOff>
    </xdr:from>
    <xdr:to>
      <xdr:col>13</xdr:col>
      <xdr:colOff>0</xdr:colOff>
      <xdr:row>61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0DCA4719-EBD2-43C8-8086-F377456B7F72}"/>
            </a:ext>
          </a:extLst>
        </xdr:cNvPr>
        <xdr:cNvGrpSpPr/>
      </xdr:nvGrpSpPr>
      <xdr:grpSpPr>
        <a:xfrm>
          <a:off x="7401034" y="16289539"/>
          <a:ext cx="3503449" cy="699596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A6736E45-AF43-4896-9EB7-E5DB7023EF19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85892D4B-00A4-4274-B827-65E42C9C54B4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59</xdr:row>
      <xdr:rowOff>284554</xdr:rowOff>
    </xdr:from>
    <xdr:to>
      <xdr:col>18</xdr:col>
      <xdr:colOff>1393</xdr:colOff>
      <xdr:row>61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FB70E1C9-7262-44D9-9F75-87BE7F2B6BD4}"/>
            </a:ext>
          </a:extLst>
        </xdr:cNvPr>
        <xdr:cNvGrpSpPr/>
      </xdr:nvGrpSpPr>
      <xdr:grpSpPr>
        <a:xfrm>
          <a:off x="11981478" y="16290933"/>
          <a:ext cx="3358449" cy="699596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9A4D63E9-9B58-47D8-98D5-2429915D776A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D3D29656-894D-4733-BB2D-F474B6699C29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56</xdr:row>
      <xdr:rowOff>129964</xdr:rowOff>
    </xdr:from>
    <xdr:to>
      <xdr:col>11</xdr:col>
      <xdr:colOff>1</xdr:colOff>
      <xdr:row>59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098F7F09-C693-495A-B1C2-F2A1DE22BD48}"/>
            </a:ext>
          </a:extLst>
        </xdr:cNvPr>
        <xdr:cNvCxnSpPr/>
      </xdr:nvCxnSpPr>
      <xdr:spPr>
        <a:xfrm rot="5400000">
          <a:off x="8394662" y="15583580"/>
          <a:ext cx="762929" cy="6785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1000128</xdr:colOff>
      <xdr:row>57</xdr:row>
      <xdr:rowOff>180978</xdr:rowOff>
    </xdr:from>
    <xdr:to>
      <xdr:col>16</xdr:col>
      <xdr:colOff>117554</xdr:colOff>
      <xdr:row>59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93B60B9D-D758-4013-9991-9762A31B81F5}"/>
            </a:ext>
          </a:extLst>
        </xdr:cNvPr>
        <xdr:cNvCxnSpPr/>
      </xdr:nvCxnSpPr>
      <xdr:spPr>
        <a:xfrm>
          <a:off x="12906378" y="15821028"/>
          <a:ext cx="965276" cy="484708"/>
        </a:xfrm>
        <a:prstGeom prst="bentConnector3">
          <a:avLst>
            <a:gd name="adj1" fmla="val 100795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84</xdr:row>
      <xdr:rowOff>327294</xdr:rowOff>
    </xdr:from>
    <xdr:to>
      <xdr:col>15</xdr:col>
      <xdr:colOff>3355</xdr:colOff>
      <xdr:row>86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0691185C-7EDA-46FE-8CFE-1752B0564E64}"/>
            </a:ext>
          </a:extLst>
        </xdr:cNvPr>
        <xdr:cNvGrpSpPr/>
      </xdr:nvGrpSpPr>
      <xdr:grpSpPr>
        <a:xfrm>
          <a:off x="8197141" y="25617811"/>
          <a:ext cx="4725180" cy="585124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180F61E5-EDF9-4425-85F5-266B8FDE4603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1A2D581C-237E-42CB-AF8E-23DC9B6F55EF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937191</xdr:colOff>
      <xdr:row>104</xdr:row>
      <xdr:rowOff>42863</xdr:rowOff>
    </xdr:from>
    <xdr:to>
      <xdr:col>15</xdr:col>
      <xdr:colOff>59531</xdr:colOff>
      <xdr:row>106</xdr:row>
      <xdr:rowOff>159884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5E45452D-DF1D-4F1C-B82E-5DBBAE86C347}"/>
            </a:ext>
          </a:extLst>
        </xdr:cNvPr>
        <xdr:cNvSpPr txBox="1"/>
      </xdr:nvSpPr>
      <xdr:spPr>
        <a:xfrm>
          <a:off x="8328591" y="32227838"/>
          <a:ext cx="4637315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7,1 puntos porcentuales de enero a noviembre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243</xdr:row>
      <xdr:rowOff>201724</xdr:rowOff>
    </xdr:from>
    <xdr:to>
      <xdr:col>9</xdr:col>
      <xdr:colOff>0</xdr:colOff>
      <xdr:row>245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9018E092-FC8D-455D-845C-ED1D1A36B665}"/>
            </a:ext>
          </a:extLst>
        </xdr:cNvPr>
        <xdr:cNvGrpSpPr/>
      </xdr:nvGrpSpPr>
      <xdr:grpSpPr>
        <a:xfrm>
          <a:off x="109483" y="68190517"/>
          <a:ext cx="7291551" cy="492911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452BC126-8376-42C3-9AFD-302FE30D372C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EE90F4D1-199E-4787-B1FD-DFCEAB4D398C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280</xdr:row>
      <xdr:rowOff>116853</xdr:rowOff>
    </xdr:from>
    <xdr:to>
      <xdr:col>15</xdr:col>
      <xdr:colOff>847724</xdr:colOff>
      <xdr:row>282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2DADC389-F349-442B-9E7B-5BCF3D392579}"/>
            </a:ext>
          </a:extLst>
        </xdr:cNvPr>
        <xdr:cNvGrpSpPr/>
      </xdr:nvGrpSpPr>
      <xdr:grpSpPr>
        <a:xfrm>
          <a:off x="9127116" y="79896939"/>
          <a:ext cx="4639574" cy="655304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8796E625-F24B-49B0-89F5-E6239BA597E8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05391F51-4216-4F15-9067-4A97F67C187D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11</xdr:col>
      <xdr:colOff>36979</xdr:colOff>
      <xdr:row>300</xdr:row>
      <xdr:rowOff>212911</xdr:rowOff>
    </xdr:from>
    <xdr:to>
      <xdr:col>16</xdr:col>
      <xdr:colOff>23812</xdr:colOff>
      <xdr:row>304</xdr:row>
      <xdr:rowOff>119062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3E5B82F3-1720-4668-819E-017BFE85B248}"/>
            </a:ext>
          </a:extLst>
        </xdr:cNvPr>
        <xdr:cNvSpPr txBox="1"/>
      </xdr:nvSpPr>
      <xdr:spPr>
        <a:xfrm>
          <a:off x="9152404" y="86585611"/>
          <a:ext cx="4625508" cy="112535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de 5,3</a:t>
          </a:r>
          <a:r>
            <a:rPr lang="es-PE" sz="1100" baseline="0">
              <a:solidFill>
                <a:sysClr val="windowText" lastClr="000000"/>
              </a:solidFill>
            </a:rPr>
            <a:t> </a:t>
          </a:r>
          <a:r>
            <a:rPr lang="es-PE" sz="1100">
              <a:solidFill>
                <a:sysClr val="windowText" lastClr="000000"/>
              </a:solidFill>
            </a:rPr>
            <a:t>puntos porcentuales de enero a noviembre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160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BF0203CA-723D-4402-BB14-747C06B4A96C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0245" y="47583299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160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B91A8077-8936-4E80-ACDD-71A1E520752F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2032" y="47569157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243</xdr:row>
      <xdr:rowOff>173211</xdr:rowOff>
    </xdr:from>
    <xdr:to>
      <xdr:col>18</xdr:col>
      <xdr:colOff>0</xdr:colOff>
      <xdr:row>245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65DF6640-7D7D-4008-ADF0-B33A9AC68F5F}"/>
            </a:ext>
          </a:extLst>
        </xdr:cNvPr>
        <xdr:cNvGrpSpPr/>
      </xdr:nvGrpSpPr>
      <xdr:grpSpPr>
        <a:xfrm>
          <a:off x="9133121" y="68162004"/>
          <a:ext cx="6205413" cy="487805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7C1F018E-719B-4AAF-88AF-73E6DDFE16E4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5388D80F-C514-4E83-9684-6E1A76603D50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267</xdr:row>
      <xdr:rowOff>21133</xdr:rowOff>
    </xdr:from>
    <xdr:to>
      <xdr:col>17</xdr:col>
      <xdr:colOff>559494</xdr:colOff>
      <xdr:row>279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BB266EDA-644D-4D9C-94A6-C04FD6DC66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258</xdr:row>
      <xdr:rowOff>168891</xdr:rowOff>
    </xdr:from>
    <xdr:to>
      <xdr:col>16</xdr:col>
      <xdr:colOff>793217</xdr:colOff>
      <xdr:row>260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C4ECFFEB-74A4-426B-8496-47D9FE4A70B4}"/>
            </a:ext>
          </a:extLst>
        </xdr:cNvPr>
        <xdr:cNvGrpSpPr/>
      </xdr:nvGrpSpPr>
      <xdr:grpSpPr>
        <a:xfrm>
          <a:off x="9115534" y="72723115"/>
          <a:ext cx="5439666" cy="541478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F09D2820-211D-4DC4-B9C0-0A6A07F6393B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B94218DF-6911-4977-B0DD-F648AA7C4D70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515391</xdr:colOff>
      <xdr:row>101</xdr:row>
      <xdr:rowOff>306841</xdr:rowOff>
    </xdr:from>
    <xdr:to>
      <xdr:col>12</xdr:col>
      <xdr:colOff>937893</xdr:colOff>
      <xdr:row>103</xdr:row>
      <xdr:rowOff>165850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2A18928F-BFD5-4CF0-B859-ABDC540AE428}"/>
            </a:ext>
          </a:extLst>
        </xdr:cNvPr>
        <xdr:cNvSpPr/>
      </xdr:nvSpPr>
      <xdr:spPr>
        <a:xfrm>
          <a:off x="10383291" y="31491691"/>
          <a:ext cx="422502" cy="525759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237124</xdr:colOff>
      <xdr:row>100</xdr:row>
      <xdr:rowOff>222497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517D94D4-0960-4F2A-AE6B-CFD621A7A802}"/>
            </a:ext>
          </a:extLst>
        </xdr:cNvPr>
        <xdr:cNvSpPr txBox="1"/>
      </xdr:nvSpPr>
      <xdr:spPr>
        <a:xfrm>
          <a:off x="10105024" y="31073972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968827</xdr:colOff>
      <xdr:row>50</xdr:row>
      <xdr:rowOff>65635</xdr:rowOff>
    </xdr:from>
    <xdr:to>
      <xdr:col>16</xdr:col>
      <xdr:colOff>842552</xdr:colOff>
      <xdr:row>52</xdr:row>
      <xdr:rowOff>206830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C60F33E8-0927-4244-A282-03655C79A452}"/>
            </a:ext>
          </a:extLst>
        </xdr:cNvPr>
        <xdr:cNvSpPr txBox="1"/>
      </xdr:nvSpPr>
      <xdr:spPr>
        <a:xfrm>
          <a:off x="7388677" y="13505410"/>
          <a:ext cx="7198450" cy="77937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75</xdr:row>
      <xdr:rowOff>118117</xdr:rowOff>
    </xdr:from>
    <xdr:to>
      <xdr:col>7</xdr:col>
      <xdr:colOff>930088</xdr:colOff>
      <xdr:row>76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62D4881-3D06-4033-A4D1-F6F0F28E3595}"/>
            </a:ext>
          </a:extLst>
        </xdr:cNvPr>
        <xdr:cNvSpPr txBox="1"/>
      </xdr:nvSpPr>
      <xdr:spPr>
        <a:xfrm>
          <a:off x="104775" y="22111342"/>
          <a:ext cx="631171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149</xdr:row>
      <xdr:rowOff>67237</xdr:rowOff>
    </xdr:from>
    <xdr:to>
      <xdr:col>17</xdr:col>
      <xdr:colOff>930089</xdr:colOff>
      <xdr:row>151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21212E00-C91E-4715-8CBE-B0A78A5C276A}"/>
            </a:ext>
          </a:extLst>
        </xdr:cNvPr>
        <xdr:cNvSpPr txBox="1"/>
      </xdr:nvSpPr>
      <xdr:spPr>
        <a:xfrm>
          <a:off x="89648" y="44244187"/>
          <a:ext cx="1523271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253</xdr:row>
      <xdr:rowOff>22411</xdr:rowOff>
    </xdr:from>
    <xdr:to>
      <xdr:col>17</xdr:col>
      <xdr:colOff>941294</xdr:colOff>
      <xdr:row>256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3A9535D3-F5A6-4CF3-9D8C-EB89A0C7FF6A}"/>
            </a:ext>
          </a:extLst>
        </xdr:cNvPr>
        <xdr:cNvSpPr txBox="1"/>
      </xdr:nvSpPr>
      <xdr:spPr>
        <a:xfrm>
          <a:off x="9115425" y="71174161"/>
          <a:ext cx="62086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224980</xdr:colOff>
      <xdr:row>297</xdr:row>
      <xdr:rowOff>243033</xdr:rowOff>
    </xdr:from>
    <xdr:to>
      <xdr:col>13</xdr:col>
      <xdr:colOff>779094</xdr:colOff>
      <xdr:row>299</xdr:row>
      <xdr:rowOff>131960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9F6EBA6B-6BD2-48AB-BC1B-7D59CB9BAE6E}"/>
            </a:ext>
          </a:extLst>
        </xdr:cNvPr>
        <xdr:cNvSpPr/>
      </xdr:nvSpPr>
      <xdr:spPr bwMode="auto">
        <a:xfrm rot="5400000">
          <a:off x="11130323" y="85635440"/>
          <a:ext cx="536627" cy="55411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112</xdr:row>
      <xdr:rowOff>356044</xdr:rowOff>
    </xdr:from>
    <xdr:to>
      <xdr:col>9</xdr:col>
      <xdr:colOff>22413</xdr:colOff>
      <xdr:row>114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63A3222B-0087-4B37-9E1C-363C15292A16}"/>
            </a:ext>
          </a:extLst>
        </xdr:cNvPr>
        <xdr:cNvGrpSpPr/>
      </xdr:nvGrpSpPr>
      <xdr:grpSpPr>
        <a:xfrm>
          <a:off x="109483" y="35040182"/>
          <a:ext cx="7313964" cy="552325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B7EFDF9D-0F7B-466F-83D6-4C622B533D76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DE441927-0362-4990-8138-A4A8E55998E0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10</xdr:col>
      <xdr:colOff>140381</xdr:colOff>
      <xdr:row>112</xdr:row>
      <xdr:rowOff>308050</xdr:rowOff>
    </xdr:from>
    <xdr:to>
      <xdr:col>16</xdr:col>
      <xdr:colOff>713228</xdr:colOff>
      <xdr:row>143</xdr:row>
      <xdr:rowOff>159599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982992D1-20AE-4843-BD77-5DE164EB5C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37820</xdr:colOff>
      <xdr:row>296</xdr:row>
      <xdr:rowOff>198203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24A85352-FA04-4153-8628-1CA7F8E1992E}"/>
            </a:ext>
          </a:extLst>
        </xdr:cNvPr>
        <xdr:cNvSpPr txBox="1"/>
      </xdr:nvSpPr>
      <xdr:spPr>
        <a:xfrm>
          <a:off x="10934420" y="85275503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211</xdr:row>
      <xdr:rowOff>67235</xdr:rowOff>
    </xdr:from>
    <xdr:to>
      <xdr:col>8</xdr:col>
      <xdr:colOff>11906</xdr:colOff>
      <xdr:row>212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C65E6150-8F60-46AF-B571-42C5685EEEF8}"/>
            </a:ext>
          </a:extLst>
        </xdr:cNvPr>
        <xdr:cNvGrpSpPr/>
      </xdr:nvGrpSpPr>
      <xdr:grpSpPr>
        <a:xfrm>
          <a:off x="89647" y="59067494"/>
          <a:ext cx="6370793" cy="444720"/>
          <a:chOff x="99951" y="8345261"/>
          <a:chExt cx="4839125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BD94AB47-320E-4936-B4D7-06D0167DD6B8}"/>
              </a:ext>
            </a:extLst>
          </xdr:cNvPr>
          <xdr:cNvSpPr/>
        </xdr:nvSpPr>
        <xdr:spPr>
          <a:xfrm>
            <a:off x="1026288" y="8345261"/>
            <a:ext cx="391278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03F772FF-CBCB-44E6-8B9B-D8ABD2ACF2D3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304</xdr:row>
      <xdr:rowOff>247647</xdr:rowOff>
    </xdr:from>
    <xdr:to>
      <xdr:col>18</xdr:col>
      <xdr:colOff>0</xdr:colOff>
      <xdr:row>306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CC26EA34-38EF-4979-ACCB-FDEA580D80C6}"/>
            </a:ext>
          </a:extLst>
        </xdr:cNvPr>
        <xdr:cNvGrpSpPr/>
      </xdr:nvGrpSpPr>
      <xdr:grpSpPr>
        <a:xfrm>
          <a:off x="109483" y="87833854"/>
          <a:ext cx="15229051" cy="412416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6D6418F9-3930-4D2B-87AA-C15A55EBE6A1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9400FB92-32EE-47F6-9101-BDEEE8F84E7A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81</xdr:row>
      <xdr:rowOff>213360</xdr:rowOff>
    </xdr:from>
    <xdr:to>
      <xdr:col>9</xdr:col>
      <xdr:colOff>9350</xdr:colOff>
      <xdr:row>82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9E36E5E7-2E69-4809-B1A8-D5FDC1E81FA0}"/>
            </a:ext>
          </a:extLst>
        </xdr:cNvPr>
        <xdr:cNvGrpSpPr/>
      </xdr:nvGrpSpPr>
      <xdr:grpSpPr>
        <a:xfrm>
          <a:off x="91440" y="24387153"/>
          <a:ext cx="7318944" cy="395828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E0E18079-B08F-49C1-B8F2-EEB6A1D2A518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D72392C4-0F16-4FB6-89E9-138AA5B3A67E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323</xdr:row>
      <xdr:rowOff>20</xdr:rowOff>
    </xdr:from>
    <xdr:to>
      <xdr:col>18</xdr:col>
      <xdr:colOff>9524</xdr:colOff>
      <xdr:row>324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3F322058-32A1-4E20-B28C-F3BB3CD2874A}"/>
            </a:ext>
          </a:extLst>
        </xdr:cNvPr>
        <xdr:cNvGrpSpPr/>
      </xdr:nvGrpSpPr>
      <xdr:grpSpPr>
        <a:xfrm>
          <a:off x="109483" y="92359675"/>
          <a:ext cx="15238575" cy="421594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2E0BF7D1-9A4D-446E-B053-04749C8E496C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07B0FC0F-148C-4112-BA75-579160B32B35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</xdr:col>
      <xdr:colOff>142875</xdr:colOff>
      <xdr:row>16</xdr:row>
      <xdr:rowOff>321467</xdr:rowOff>
    </xdr:from>
    <xdr:to>
      <xdr:col>7</xdr:col>
      <xdr:colOff>714374</xdr:colOff>
      <xdr:row>46</xdr:row>
      <xdr:rowOff>261936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0237D949-5C19-47F8-B824-2A70F0E51F6C}"/>
            </a:ext>
          </a:extLst>
        </xdr:cNvPr>
        <xdr:cNvGrpSpPr/>
      </xdr:nvGrpSpPr>
      <xdr:grpSpPr>
        <a:xfrm>
          <a:off x="252358" y="4547501"/>
          <a:ext cx="5958050" cy="7932711"/>
          <a:chOff x="5019452" y="532526"/>
          <a:chExt cx="4595843" cy="6279848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C0FC2531-46F5-4B00-BF49-34593F455C61}"/>
              </a:ext>
            </a:extLst>
          </xdr:cNvPr>
          <xdr:cNvSpPr/>
        </xdr:nvSpPr>
        <xdr:spPr>
          <a:xfrm>
            <a:off x="6683283" y="3333622"/>
            <a:ext cx="975692" cy="695905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FDF5710F-FE78-4AB5-A310-598EEB1AAE41}"/>
              </a:ext>
            </a:extLst>
          </xdr:cNvPr>
          <xdr:cNvSpPr/>
        </xdr:nvSpPr>
        <xdr:spPr>
          <a:xfrm>
            <a:off x="6161107" y="1498074"/>
            <a:ext cx="549365" cy="138222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149C4B9A-1ABA-44CD-94EA-D529C04E857A}"/>
              </a:ext>
            </a:extLst>
          </xdr:cNvPr>
          <xdr:cNvSpPr/>
        </xdr:nvSpPr>
        <xdr:spPr>
          <a:xfrm>
            <a:off x="6208646" y="3218620"/>
            <a:ext cx="671031" cy="90672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CB7D37E7-F079-4158-9882-9DE24997D62D}"/>
              </a:ext>
            </a:extLst>
          </xdr:cNvPr>
          <xdr:cNvSpPr/>
        </xdr:nvSpPr>
        <xdr:spPr>
          <a:xfrm>
            <a:off x="7866258" y="4966032"/>
            <a:ext cx="601633" cy="529167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E9357839-2621-4C40-91E7-71ADCBC3CB19}"/>
              </a:ext>
            </a:extLst>
          </xdr:cNvPr>
          <xdr:cNvSpPr/>
        </xdr:nvSpPr>
        <xdr:spPr>
          <a:xfrm>
            <a:off x="7454832" y="5449911"/>
            <a:ext cx="1422340" cy="943455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94F899B6-DFC6-401D-AC19-4DD918B9BFCB}"/>
              </a:ext>
            </a:extLst>
          </xdr:cNvPr>
          <xdr:cNvSpPr/>
        </xdr:nvSpPr>
        <xdr:spPr>
          <a:xfrm>
            <a:off x="7435127" y="4608355"/>
            <a:ext cx="751101" cy="1148231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3FB854D2-6DE4-41BA-A321-A6D06A35F4D5}"/>
              </a:ext>
            </a:extLst>
          </xdr:cNvPr>
          <xdr:cNvSpPr/>
        </xdr:nvSpPr>
        <xdr:spPr>
          <a:xfrm>
            <a:off x="5935671" y="2060363"/>
            <a:ext cx="578242" cy="106213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E4186B99-A601-4927-AA65-B8FC4098194D}"/>
              </a:ext>
            </a:extLst>
          </xdr:cNvPr>
          <xdr:cNvSpPr/>
        </xdr:nvSpPr>
        <xdr:spPr>
          <a:xfrm>
            <a:off x="6724602" y="4474986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4AA81A82-7472-4425-832E-7C64D8E677FB}"/>
              </a:ext>
            </a:extLst>
          </xdr:cNvPr>
          <xdr:cNvSpPr/>
        </xdr:nvSpPr>
        <xdr:spPr>
          <a:xfrm>
            <a:off x="7846583" y="4288627"/>
            <a:ext cx="1208185" cy="1401558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E3EEB2B6-2E48-412D-95CF-01278600B0EE}"/>
              </a:ext>
            </a:extLst>
          </xdr:cNvPr>
          <xdr:cNvSpPr/>
        </xdr:nvSpPr>
        <xdr:spPr>
          <a:xfrm>
            <a:off x="7206179" y="4543278"/>
            <a:ext cx="500225" cy="723868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F6B3CC2B-2317-4A1B-944C-6A7F274322A3}"/>
              </a:ext>
            </a:extLst>
          </xdr:cNvPr>
          <xdr:cNvSpPr/>
        </xdr:nvSpPr>
        <xdr:spPr>
          <a:xfrm>
            <a:off x="6990583" y="4894432"/>
            <a:ext cx="582833" cy="807051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443FF6AE-DED1-4D12-9B2E-F256B56E597D}"/>
              </a:ext>
            </a:extLst>
          </xdr:cNvPr>
          <xdr:cNvSpPr/>
        </xdr:nvSpPr>
        <xdr:spPr>
          <a:xfrm>
            <a:off x="6961828" y="4108595"/>
            <a:ext cx="1039540" cy="667768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9A3C00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BC210FCD-DE97-433D-8A40-07B73B534D45}"/>
              </a:ext>
            </a:extLst>
          </xdr:cNvPr>
          <xdr:cNvSpPr/>
        </xdr:nvSpPr>
        <xdr:spPr>
          <a:xfrm>
            <a:off x="5846348" y="2855266"/>
            <a:ext cx="994172" cy="674096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ED7D1E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7D001481-34E9-46E6-8546-C9620B93E586}"/>
              </a:ext>
            </a:extLst>
          </xdr:cNvPr>
          <xdr:cNvSpPr/>
        </xdr:nvSpPr>
        <xdr:spPr>
          <a:xfrm>
            <a:off x="5531562" y="2393238"/>
            <a:ext cx="513741" cy="527033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F409126D-E3BA-42ED-96D2-3401A10492BE}"/>
              </a:ext>
            </a:extLst>
          </xdr:cNvPr>
          <xdr:cNvSpPr/>
        </xdr:nvSpPr>
        <xdr:spPr>
          <a:xfrm>
            <a:off x="6471863" y="3973419"/>
            <a:ext cx="848793" cy="101299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82568F54-E314-4F02-8BEA-03903F886F62}"/>
              </a:ext>
            </a:extLst>
          </xdr:cNvPr>
          <xdr:cNvSpPr/>
        </xdr:nvSpPr>
        <xdr:spPr>
          <a:xfrm>
            <a:off x="6503108" y="532526"/>
            <a:ext cx="2718320" cy="287359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486241A8-84CA-43FC-825D-05AEF43EE85E}"/>
              </a:ext>
            </a:extLst>
          </xdr:cNvPr>
          <xdr:cNvSpPr/>
        </xdr:nvSpPr>
        <xdr:spPr>
          <a:xfrm>
            <a:off x="8368026" y="3883711"/>
            <a:ext cx="1247269" cy="1137222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8EDDF221-A13C-4054-8175-FC377CEDCB24}"/>
              </a:ext>
            </a:extLst>
          </xdr:cNvPr>
          <xdr:cNvSpPr/>
        </xdr:nvSpPr>
        <xdr:spPr>
          <a:xfrm>
            <a:off x="8645533" y="5904890"/>
            <a:ext cx="484477" cy="654138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36C47258-65D9-49FA-9F33-0F0534779AC5}"/>
              </a:ext>
            </a:extLst>
          </xdr:cNvPr>
          <xdr:cNvSpPr/>
        </xdr:nvSpPr>
        <xdr:spPr>
          <a:xfrm>
            <a:off x="6880740" y="3757443"/>
            <a:ext cx="877823" cy="491497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8DDF3416-F6EF-4FD8-985D-F14A8EDF8EA9}"/>
              </a:ext>
            </a:extLst>
          </xdr:cNvPr>
          <xdr:cNvSpPr/>
        </xdr:nvSpPr>
        <xdr:spPr>
          <a:xfrm>
            <a:off x="5258839" y="1893584"/>
            <a:ext cx="726264" cy="779997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A10CD23B-E28F-4D5E-A560-49CD1C460CC0}"/>
              </a:ext>
            </a:extLst>
          </xdr:cNvPr>
          <xdr:cNvSpPr/>
        </xdr:nvSpPr>
        <xdr:spPr>
          <a:xfrm>
            <a:off x="8774157" y="4913695"/>
            <a:ext cx="784868" cy="1490156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307009D8-0E94-429F-9DAC-E103C6DB023E}"/>
              </a:ext>
            </a:extLst>
          </xdr:cNvPr>
          <xdr:cNvSpPr/>
        </xdr:nvSpPr>
        <xdr:spPr>
          <a:xfrm>
            <a:off x="6499740" y="2338963"/>
            <a:ext cx="830628" cy="1091483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DF89AF15-654C-4DB7-83F0-D6D8987AA759}"/>
              </a:ext>
            </a:extLst>
          </xdr:cNvPr>
          <xdr:cNvSpPr/>
        </xdr:nvSpPr>
        <xdr:spPr>
          <a:xfrm>
            <a:off x="8740683" y="6250922"/>
            <a:ext cx="566198" cy="502496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21F5478E-1604-4250-B113-067A45E1DEDE}"/>
              </a:ext>
            </a:extLst>
          </xdr:cNvPr>
          <xdr:cNvSpPr/>
        </xdr:nvSpPr>
        <xdr:spPr>
          <a:xfrm>
            <a:off x="5361047" y="1665919"/>
            <a:ext cx="323075" cy="258417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FA271849-B6FA-43D8-9862-B29558150E96}"/>
              </a:ext>
            </a:extLst>
          </xdr:cNvPr>
          <xdr:cNvSpPr/>
        </xdr:nvSpPr>
        <xdr:spPr>
          <a:xfrm>
            <a:off x="7139820" y="2989148"/>
            <a:ext cx="1875514" cy="1369406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7BF7B71F-9A87-4AA7-B0DB-4C9BE1CC25E1}"/>
              </a:ext>
            </a:extLst>
          </xdr:cNvPr>
          <xdr:cNvSpPr/>
        </xdr:nvSpPr>
        <xdr:spPr>
          <a:xfrm>
            <a:off x="6007983" y="2007902"/>
            <a:ext cx="724141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486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D3D1852E-6A0A-487C-9824-2F4756AD9733}"/>
              </a:ext>
            </a:extLst>
          </xdr:cNvPr>
          <xdr:cNvSpPr/>
        </xdr:nvSpPr>
        <xdr:spPr>
          <a:xfrm>
            <a:off x="6069956" y="3414315"/>
            <a:ext cx="926822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654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8B87E225-00B3-4A5B-BB4B-0BBB9F3F3E00}"/>
              </a:ext>
            </a:extLst>
          </xdr:cNvPr>
          <xdr:cNvSpPr/>
        </xdr:nvSpPr>
        <xdr:spPr>
          <a:xfrm>
            <a:off x="7812860" y="4981189"/>
            <a:ext cx="724141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763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7EE86562-C5AD-437C-A926-EB4F36537D4E}"/>
              </a:ext>
            </a:extLst>
          </xdr:cNvPr>
          <xdr:cNvSpPr/>
        </xdr:nvSpPr>
        <xdr:spPr>
          <a:xfrm>
            <a:off x="7919048" y="5652592"/>
            <a:ext cx="818270" cy="57934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926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8630E883-6A98-4694-B0E1-BF7A821F4E5C}"/>
              </a:ext>
            </a:extLst>
          </xdr:cNvPr>
          <xdr:cNvSpPr/>
        </xdr:nvSpPr>
        <xdr:spPr>
          <a:xfrm>
            <a:off x="7380655" y="5204527"/>
            <a:ext cx="724141" cy="52757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472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7C98C4F5-7B50-4F26-B0D3-0701164BF4A5}"/>
              </a:ext>
            </a:extLst>
          </xdr:cNvPr>
          <xdr:cNvSpPr/>
        </xdr:nvSpPr>
        <xdr:spPr>
          <a:xfrm>
            <a:off x="5823402" y="2533897"/>
            <a:ext cx="803973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551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BEE2E712-1C2A-4290-926E-BE5CF361F9F2}"/>
              </a:ext>
            </a:extLst>
          </xdr:cNvPr>
          <xdr:cNvSpPr/>
        </xdr:nvSpPr>
        <xdr:spPr>
          <a:xfrm>
            <a:off x="6185425" y="4345546"/>
            <a:ext cx="724141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956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1AC01338-A8A5-424D-B655-3A66D120973D}"/>
              </a:ext>
            </a:extLst>
          </xdr:cNvPr>
          <xdr:cNvSpPr/>
        </xdr:nvSpPr>
        <xdr:spPr>
          <a:xfrm>
            <a:off x="7826307" y="4506838"/>
            <a:ext cx="880417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667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F4B1E16A-375D-4AFE-A435-253C3C011B73}"/>
              </a:ext>
            </a:extLst>
          </xdr:cNvPr>
          <xdr:cNvSpPr/>
        </xdr:nvSpPr>
        <xdr:spPr>
          <a:xfrm>
            <a:off x="7002162" y="4591590"/>
            <a:ext cx="876669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814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5131E4E7-656B-493B-9AED-AA77B615EB44}"/>
              </a:ext>
            </a:extLst>
          </xdr:cNvPr>
          <xdr:cNvSpPr/>
        </xdr:nvSpPr>
        <xdr:spPr>
          <a:xfrm>
            <a:off x="6694245" y="3509418"/>
            <a:ext cx="724142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598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327AE57D-4AF3-46BA-BEC0-A4905A7E0828}"/>
              </a:ext>
            </a:extLst>
          </xdr:cNvPr>
          <xdr:cNvSpPr/>
        </xdr:nvSpPr>
        <xdr:spPr>
          <a:xfrm>
            <a:off x="6927180" y="5056609"/>
            <a:ext cx="724142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952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4C467CE4-7E61-4866-987F-3FD00671BDA7}"/>
              </a:ext>
            </a:extLst>
          </xdr:cNvPr>
          <xdr:cNvSpPr/>
        </xdr:nvSpPr>
        <xdr:spPr>
          <a:xfrm>
            <a:off x="6949251" y="4106251"/>
            <a:ext cx="940394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10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494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E3E69415-A4F7-4BCB-8895-469A66A7DC93}"/>
              </a:ext>
            </a:extLst>
          </xdr:cNvPr>
          <xdr:cNvSpPr/>
        </xdr:nvSpPr>
        <xdr:spPr>
          <a:xfrm>
            <a:off x="5803256" y="2984642"/>
            <a:ext cx="884117" cy="52757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648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9205624D-057C-4D53-B10F-C37B9610175B}"/>
              </a:ext>
            </a:extLst>
          </xdr:cNvPr>
          <xdr:cNvSpPr/>
        </xdr:nvSpPr>
        <xdr:spPr>
          <a:xfrm>
            <a:off x="5331561" y="2369974"/>
            <a:ext cx="915495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380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A5E025FA-1445-49B3-9C8F-4CC5D270368D}"/>
              </a:ext>
            </a:extLst>
          </xdr:cNvPr>
          <xdr:cNvSpPr/>
        </xdr:nvSpPr>
        <xdr:spPr>
          <a:xfrm>
            <a:off x="6426059" y="3980893"/>
            <a:ext cx="724141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22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157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0BFD4757-9FA0-48E7-A571-E499938B23D8}"/>
              </a:ext>
            </a:extLst>
          </xdr:cNvPr>
          <xdr:cNvSpPr/>
        </xdr:nvSpPr>
        <xdr:spPr>
          <a:xfrm>
            <a:off x="7177291" y="1716745"/>
            <a:ext cx="724142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142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07EABA07-A1FB-4AED-9F68-B34B797DF465}"/>
              </a:ext>
            </a:extLst>
          </xdr:cNvPr>
          <xdr:cNvSpPr/>
        </xdr:nvSpPr>
        <xdr:spPr>
          <a:xfrm>
            <a:off x="8506968" y="4234000"/>
            <a:ext cx="945190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597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9CBDFEF1-AD8F-45D4-B796-03BBE5874721}"/>
              </a:ext>
            </a:extLst>
          </xdr:cNvPr>
          <xdr:cNvSpPr/>
        </xdr:nvSpPr>
        <xdr:spPr>
          <a:xfrm>
            <a:off x="8479513" y="5920145"/>
            <a:ext cx="711642" cy="57934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149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241719E9-E431-4534-9A17-08BB913F33A3}"/>
              </a:ext>
            </a:extLst>
          </xdr:cNvPr>
          <xdr:cNvSpPr/>
        </xdr:nvSpPr>
        <xdr:spPr>
          <a:xfrm>
            <a:off x="7075585" y="3697117"/>
            <a:ext cx="776788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276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1C92E536-2F73-4A11-890D-7534379BD5BD}"/>
              </a:ext>
            </a:extLst>
          </xdr:cNvPr>
          <xdr:cNvSpPr/>
        </xdr:nvSpPr>
        <xdr:spPr>
          <a:xfrm>
            <a:off x="5208880" y="1982008"/>
            <a:ext cx="722096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368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C7D24533-4221-4EC5-AF7A-B3C8C2D177FD}"/>
              </a:ext>
            </a:extLst>
          </xdr:cNvPr>
          <xdr:cNvSpPr/>
        </xdr:nvSpPr>
        <xdr:spPr>
          <a:xfrm>
            <a:off x="8631644" y="5206719"/>
            <a:ext cx="982439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742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20520850-B7D6-4DCB-87FF-6B8394DF3DD6}"/>
              </a:ext>
            </a:extLst>
          </xdr:cNvPr>
          <xdr:cNvSpPr/>
        </xdr:nvSpPr>
        <xdr:spPr>
          <a:xfrm>
            <a:off x="6461722" y="2678819"/>
            <a:ext cx="724142" cy="53171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489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B27241EA-1DCF-4C88-983A-568B45B699C2}"/>
              </a:ext>
            </a:extLst>
          </xdr:cNvPr>
          <xdr:cNvSpPr/>
        </xdr:nvSpPr>
        <xdr:spPr>
          <a:xfrm>
            <a:off x="5019452" y="1362224"/>
            <a:ext cx="719172" cy="53171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566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58134AF3-8665-468E-9259-71BAEE73AE02}"/>
              </a:ext>
            </a:extLst>
          </xdr:cNvPr>
          <xdr:cNvSpPr/>
        </xdr:nvSpPr>
        <xdr:spPr>
          <a:xfrm>
            <a:off x="7524479" y="3378578"/>
            <a:ext cx="724141" cy="52757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462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B99098AC-1EB9-498A-B9CE-DD939D9771D7}"/>
              </a:ext>
            </a:extLst>
          </xdr:cNvPr>
          <xdr:cNvSpPr/>
        </xdr:nvSpPr>
        <xdr:spPr>
          <a:xfrm>
            <a:off x="8682705" y="6280657"/>
            <a:ext cx="723175" cy="53171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152</a:t>
            </a:r>
          </a:p>
        </xdr:txBody>
      </xdr:sp>
    </xdr:grpSp>
    <xdr:clientData/>
  </xdr:twoCellAnchor>
  <xdr:twoCellAnchor>
    <xdr:from>
      <xdr:col>10</xdr:col>
      <xdr:colOff>714375</xdr:colOff>
      <xdr:row>213</xdr:row>
      <xdr:rowOff>226219</xdr:rowOff>
    </xdr:from>
    <xdr:to>
      <xdr:col>16</xdr:col>
      <xdr:colOff>678656</xdr:colOff>
      <xdr:row>239</xdr:row>
      <xdr:rowOff>47625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EACE783A-482F-46E9-92C0-128C61F881EE}"/>
            </a:ext>
          </a:extLst>
        </xdr:cNvPr>
        <xdr:cNvGrpSpPr/>
      </xdr:nvGrpSpPr>
      <xdr:grpSpPr>
        <a:xfrm>
          <a:off x="9067909" y="59773891"/>
          <a:ext cx="5372730" cy="7167700"/>
          <a:chOff x="5166686" y="532050"/>
          <a:chExt cx="4485027" cy="6204630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74FE5CDC-99DA-4C1B-BF3E-3FA608C6BF83}"/>
              </a:ext>
            </a:extLst>
          </xdr:cNvPr>
          <xdr:cNvSpPr/>
        </xdr:nvSpPr>
        <xdr:spPr>
          <a:xfrm>
            <a:off x="6694470" y="3329576"/>
            <a:ext cx="975929" cy="69495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362BC261-ABCB-498D-AF7E-53F006195A9B}"/>
              </a:ext>
            </a:extLst>
          </xdr:cNvPr>
          <xdr:cNvSpPr/>
        </xdr:nvSpPr>
        <xdr:spPr>
          <a:xfrm>
            <a:off x="6172055" y="1496170"/>
            <a:ext cx="549604" cy="1380563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36E25DE6-4DE0-491D-870E-A4DF4C7F341D}"/>
              </a:ext>
            </a:extLst>
          </xdr:cNvPr>
          <xdr:cNvSpPr/>
        </xdr:nvSpPr>
        <xdr:spPr>
          <a:xfrm>
            <a:off x="6219594" y="3214574"/>
            <a:ext cx="671270" cy="90553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8C59ED68-4296-4B25-9581-202A2C07BD84}"/>
              </a:ext>
            </a:extLst>
          </xdr:cNvPr>
          <xdr:cNvSpPr/>
        </xdr:nvSpPr>
        <xdr:spPr>
          <a:xfrm>
            <a:off x="7877682" y="4959844"/>
            <a:ext cx="601871" cy="528453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D9FCB2D0-B7F2-4426-8A3B-C1C70B2C8F1A}"/>
              </a:ext>
            </a:extLst>
          </xdr:cNvPr>
          <xdr:cNvSpPr/>
        </xdr:nvSpPr>
        <xdr:spPr>
          <a:xfrm>
            <a:off x="7466256" y="5443009"/>
            <a:ext cx="1422817" cy="890498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3B4F9465-F29D-4380-B6B9-A8A925690D1B}"/>
              </a:ext>
            </a:extLst>
          </xdr:cNvPr>
          <xdr:cNvSpPr/>
        </xdr:nvSpPr>
        <xdr:spPr>
          <a:xfrm>
            <a:off x="7446551" y="4602643"/>
            <a:ext cx="751339" cy="1146803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9CA4AA3F-5558-4732-AE15-BA73B584D4EC}"/>
              </a:ext>
            </a:extLst>
          </xdr:cNvPr>
          <xdr:cNvSpPr/>
        </xdr:nvSpPr>
        <xdr:spPr>
          <a:xfrm>
            <a:off x="5946619" y="2057745"/>
            <a:ext cx="578481" cy="106094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E2D25292-BFD0-486E-9A30-F3D64A20D78C}"/>
              </a:ext>
            </a:extLst>
          </xdr:cNvPr>
          <xdr:cNvSpPr/>
        </xdr:nvSpPr>
        <xdr:spPr>
          <a:xfrm>
            <a:off x="6735789" y="4469274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ED5F17D3-048E-4DEE-8F60-3DD53B5F9A6D}"/>
              </a:ext>
            </a:extLst>
          </xdr:cNvPr>
          <xdr:cNvSpPr/>
        </xdr:nvSpPr>
        <xdr:spPr>
          <a:xfrm>
            <a:off x="7858007" y="4283153"/>
            <a:ext cx="1208662" cy="1399892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C4507B8C-28F8-498C-83B3-D6C0A86237DB}"/>
              </a:ext>
            </a:extLst>
          </xdr:cNvPr>
          <xdr:cNvSpPr/>
        </xdr:nvSpPr>
        <xdr:spPr>
          <a:xfrm>
            <a:off x="7217366" y="4537566"/>
            <a:ext cx="500462" cy="72291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26AD3B7B-F35F-4E5D-91F8-7C16E8B86000}"/>
              </a:ext>
            </a:extLst>
          </xdr:cNvPr>
          <xdr:cNvSpPr/>
        </xdr:nvSpPr>
        <xdr:spPr>
          <a:xfrm>
            <a:off x="7001770" y="4888244"/>
            <a:ext cx="583070" cy="806099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A8112FB2-94FF-438D-9715-8C2F0FC317B6}"/>
              </a:ext>
            </a:extLst>
          </xdr:cNvPr>
          <xdr:cNvSpPr/>
        </xdr:nvSpPr>
        <xdr:spPr>
          <a:xfrm>
            <a:off x="6973015" y="4103359"/>
            <a:ext cx="1039777" cy="667054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5FD513A3-0ECC-499D-B472-2C16525AF7BC}"/>
              </a:ext>
            </a:extLst>
          </xdr:cNvPr>
          <xdr:cNvSpPr/>
        </xdr:nvSpPr>
        <xdr:spPr>
          <a:xfrm>
            <a:off x="5857296" y="2851696"/>
            <a:ext cx="994411" cy="673381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7B8F3097-A0BD-42EF-93C3-5097B6040E02}"/>
              </a:ext>
            </a:extLst>
          </xdr:cNvPr>
          <xdr:cNvSpPr/>
        </xdr:nvSpPr>
        <xdr:spPr>
          <a:xfrm>
            <a:off x="5543106" y="2390382"/>
            <a:ext cx="513145" cy="526319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AF3FD806-03BD-4070-84B2-F2F90B885E7B}"/>
              </a:ext>
            </a:extLst>
          </xdr:cNvPr>
          <xdr:cNvSpPr/>
        </xdr:nvSpPr>
        <xdr:spPr>
          <a:xfrm>
            <a:off x="6482811" y="3968420"/>
            <a:ext cx="849269" cy="1011808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048F8871-1B5C-419D-AB17-2F15121E97D6}"/>
              </a:ext>
            </a:extLst>
          </xdr:cNvPr>
          <xdr:cNvSpPr/>
        </xdr:nvSpPr>
        <xdr:spPr>
          <a:xfrm>
            <a:off x="6514295" y="532050"/>
            <a:ext cx="2719034" cy="286978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38846B4B-C997-4D78-B26E-EC1D938C9E1E}"/>
              </a:ext>
            </a:extLst>
          </xdr:cNvPr>
          <xdr:cNvSpPr/>
        </xdr:nvSpPr>
        <xdr:spPr>
          <a:xfrm>
            <a:off x="8379688" y="3878951"/>
            <a:ext cx="1248935" cy="1135794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8579EAAA-9C8F-4BAB-8F15-D90F4224A659}"/>
              </a:ext>
            </a:extLst>
          </xdr:cNvPr>
          <xdr:cNvSpPr/>
        </xdr:nvSpPr>
        <xdr:spPr>
          <a:xfrm>
            <a:off x="8657195" y="5897511"/>
            <a:ext cx="484716" cy="601658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B86E6CB1-3B23-4438-8D44-55B89C7D2637}"/>
              </a:ext>
            </a:extLst>
          </xdr:cNvPr>
          <xdr:cNvSpPr/>
        </xdr:nvSpPr>
        <xdr:spPr>
          <a:xfrm>
            <a:off x="6891927" y="3752683"/>
            <a:ext cx="878060" cy="491021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25F7838D-7905-478A-B42C-B2B3F156F8BD}"/>
              </a:ext>
            </a:extLst>
          </xdr:cNvPr>
          <xdr:cNvSpPr/>
        </xdr:nvSpPr>
        <xdr:spPr>
          <a:xfrm>
            <a:off x="5270383" y="1891204"/>
            <a:ext cx="725668" cy="77904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1B82D788-71C5-4377-A5CC-ED6574627361}"/>
              </a:ext>
            </a:extLst>
          </xdr:cNvPr>
          <xdr:cNvSpPr/>
        </xdr:nvSpPr>
        <xdr:spPr>
          <a:xfrm>
            <a:off x="8785819" y="4907507"/>
            <a:ext cx="785107" cy="143648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FEB6B37B-50A9-479F-BEDE-B45AE0A8B618}"/>
              </a:ext>
            </a:extLst>
          </xdr:cNvPr>
          <xdr:cNvSpPr/>
        </xdr:nvSpPr>
        <xdr:spPr>
          <a:xfrm>
            <a:off x="6510927" y="2336107"/>
            <a:ext cx="830865" cy="1090054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62C67527-81B0-4320-90CC-D77F155995BF}"/>
              </a:ext>
            </a:extLst>
          </xdr:cNvPr>
          <xdr:cNvSpPr/>
        </xdr:nvSpPr>
        <xdr:spPr>
          <a:xfrm>
            <a:off x="8752345" y="6191302"/>
            <a:ext cx="566437" cy="502019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81163CA8-1F7F-4700-A66E-2979507C110A}"/>
              </a:ext>
            </a:extLst>
          </xdr:cNvPr>
          <xdr:cNvSpPr/>
        </xdr:nvSpPr>
        <xdr:spPr>
          <a:xfrm>
            <a:off x="5372591" y="1664015"/>
            <a:ext cx="323075" cy="257941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8A17B908-E5BE-4A81-B5EA-972FB043C131}"/>
              </a:ext>
            </a:extLst>
          </xdr:cNvPr>
          <xdr:cNvSpPr/>
        </xdr:nvSpPr>
        <xdr:spPr>
          <a:xfrm>
            <a:off x="7151007" y="2985340"/>
            <a:ext cx="1876228" cy="1367740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4C85DD00-5706-4EB0-ABBB-2267A09D14A3}"/>
              </a:ext>
            </a:extLst>
          </xdr:cNvPr>
          <xdr:cNvSpPr/>
        </xdr:nvSpPr>
        <xdr:spPr>
          <a:xfrm>
            <a:off x="6014157" y="1767759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367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6FC5998E-1AB7-4B4F-BB78-60087CA9DEF6}"/>
              </a:ext>
            </a:extLst>
          </xdr:cNvPr>
          <xdr:cNvSpPr/>
        </xdr:nvSpPr>
        <xdr:spPr>
          <a:xfrm>
            <a:off x="6080076" y="3383621"/>
            <a:ext cx="92706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625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F8174559-D3F3-4927-BBA3-52A75EDB78CC}"/>
              </a:ext>
            </a:extLst>
          </xdr:cNvPr>
          <xdr:cNvSpPr/>
        </xdr:nvSpPr>
        <xdr:spPr>
          <a:xfrm>
            <a:off x="7823892" y="4971745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616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0A5BFB26-480B-41C2-9F5F-8391F89E94BA}"/>
              </a:ext>
            </a:extLst>
          </xdr:cNvPr>
          <xdr:cNvSpPr/>
        </xdr:nvSpPr>
        <xdr:spPr>
          <a:xfrm>
            <a:off x="7993377" y="5562156"/>
            <a:ext cx="818508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917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AB410A9E-C644-4795-BE61-F5FCCB10AAE7}"/>
              </a:ext>
            </a:extLst>
          </xdr:cNvPr>
          <xdr:cNvSpPr/>
        </xdr:nvSpPr>
        <xdr:spPr>
          <a:xfrm>
            <a:off x="7370980" y="513073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581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5B932DC5-D280-413A-B4F6-396EB32C2ED9}"/>
              </a:ext>
            </a:extLst>
          </xdr:cNvPr>
          <xdr:cNvSpPr/>
        </xdr:nvSpPr>
        <xdr:spPr>
          <a:xfrm>
            <a:off x="5834350" y="2530803"/>
            <a:ext cx="804212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437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82F0EA9E-D383-42C0-88DE-FAF7D7A17383}"/>
              </a:ext>
            </a:extLst>
          </xdr:cNvPr>
          <xdr:cNvSpPr/>
        </xdr:nvSpPr>
        <xdr:spPr>
          <a:xfrm>
            <a:off x="6196373" y="4340072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953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5EC1912B-6B09-4BD0-B5F8-E2A6FA9C2B8E}"/>
              </a:ext>
            </a:extLst>
          </xdr:cNvPr>
          <xdr:cNvSpPr/>
        </xdr:nvSpPr>
        <xdr:spPr>
          <a:xfrm>
            <a:off x="7929298" y="4594315"/>
            <a:ext cx="88065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351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D33D3517-732D-416C-971E-B1A94363D509}"/>
              </a:ext>
            </a:extLst>
          </xdr:cNvPr>
          <xdr:cNvSpPr/>
        </xdr:nvSpPr>
        <xdr:spPr>
          <a:xfrm>
            <a:off x="6965965" y="4607280"/>
            <a:ext cx="86339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39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549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14E96CDB-10C5-45F5-9839-BAC9369499A7}"/>
              </a:ext>
            </a:extLst>
          </xdr:cNvPr>
          <xdr:cNvSpPr/>
        </xdr:nvSpPr>
        <xdr:spPr>
          <a:xfrm>
            <a:off x="6715785" y="3447550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146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17D23337-F95C-41E4-BB3B-A535CAC097A0}"/>
              </a:ext>
            </a:extLst>
          </xdr:cNvPr>
          <xdr:cNvSpPr/>
        </xdr:nvSpPr>
        <xdr:spPr>
          <a:xfrm>
            <a:off x="6851553" y="4912685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359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C6ADF32F-C124-4231-B28D-81C4798160E3}"/>
              </a:ext>
            </a:extLst>
          </xdr:cNvPr>
          <xdr:cNvSpPr/>
        </xdr:nvSpPr>
        <xdr:spPr>
          <a:xfrm>
            <a:off x="6985917" y="4058436"/>
            <a:ext cx="94063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249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7C17EDE2-28A1-4D1A-B77B-22FBEDB24CFD}"/>
              </a:ext>
            </a:extLst>
          </xdr:cNvPr>
          <xdr:cNvSpPr/>
        </xdr:nvSpPr>
        <xdr:spPr>
          <a:xfrm>
            <a:off x="5842241" y="2937099"/>
            <a:ext cx="88352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865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44F90CD7-0E95-48BD-98D5-D4E19C1ABEF8}"/>
              </a:ext>
            </a:extLst>
          </xdr:cNvPr>
          <xdr:cNvSpPr/>
        </xdr:nvSpPr>
        <xdr:spPr>
          <a:xfrm>
            <a:off x="5166686" y="2511129"/>
            <a:ext cx="91489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633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1AD80087-C635-4A95-9F64-D9D4487BC997}"/>
              </a:ext>
            </a:extLst>
          </xdr:cNvPr>
          <xdr:cNvSpPr/>
        </xdr:nvSpPr>
        <xdr:spPr>
          <a:xfrm>
            <a:off x="6425825" y="3960421"/>
            <a:ext cx="724380" cy="52686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370 343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E1541D21-25A2-44EB-9CB3-A9DADEDB28D9}"/>
              </a:ext>
            </a:extLst>
          </xdr:cNvPr>
          <xdr:cNvSpPr/>
        </xdr:nvSpPr>
        <xdr:spPr>
          <a:xfrm>
            <a:off x="7178125" y="148730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465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F0E5448D-76EC-47B0-88A3-BC4FDC9C6C1C}"/>
              </a:ext>
            </a:extLst>
          </xdr:cNvPr>
          <xdr:cNvSpPr/>
        </xdr:nvSpPr>
        <xdr:spPr>
          <a:xfrm>
            <a:off x="8488377" y="4246099"/>
            <a:ext cx="94542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207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5B267936-0BF5-4E3E-AC47-CD68369B3036}"/>
              </a:ext>
            </a:extLst>
          </xdr:cNvPr>
          <xdr:cNvSpPr/>
        </xdr:nvSpPr>
        <xdr:spPr>
          <a:xfrm>
            <a:off x="8475655" y="5891363"/>
            <a:ext cx="71188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632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7DAC663A-4FE1-43ED-BD1A-53DE36B2DCA0}"/>
              </a:ext>
            </a:extLst>
          </xdr:cNvPr>
          <xdr:cNvSpPr/>
        </xdr:nvSpPr>
        <xdr:spPr>
          <a:xfrm>
            <a:off x="7060094" y="3696310"/>
            <a:ext cx="77702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29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210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2DA5E8D5-5572-4EDF-AA87-D2D927AB4A98}"/>
              </a:ext>
            </a:extLst>
          </xdr:cNvPr>
          <xdr:cNvSpPr/>
        </xdr:nvSpPr>
        <xdr:spPr>
          <a:xfrm>
            <a:off x="5226396" y="1921462"/>
            <a:ext cx="72150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880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7776D80D-1163-4644-A806-861D9E5E4D72}"/>
              </a:ext>
            </a:extLst>
          </xdr:cNvPr>
          <xdr:cNvSpPr/>
        </xdr:nvSpPr>
        <xdr:spPr>
          <a:xfrm>
            <a:off x="8667608" y="5204143"/>
            <a:ext cx="98410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486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DFA74B22-C807-4FC3-8F65-EF7ADC113BCC}"/>
              </a:ext>
            </a:extLst>
          </xdr:cNvPr>
          <xdr:cNvSpPr/>
        </xdr:nvSpPr>
        <xdr:spPr>
          <a:xfrm>
            <a:off x="6456605" y="2635364"/>
            <a:ext cx="724379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295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DC220D10-68BD-4BF0-A9AF-328C1E972326}"/>
              </a:ext>
            </a:extLst>
          </xdr:cNvPr>
          <xdr:cNvSpPr/>
        </xdr:nvSpPr>
        <xdr:spPr>
          <a:xfrm>
            <a:off x="5174742" y="1454207"/>
            <a:ext cx="718576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058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C0CA0711-D87C-444F-A72C-72A5699AD63A}"/>
              </a:ext>
            </a:extLst>
          </xdr:cNvPr>
          <xdr:cNvSpPr/>
        </xdr:nvSpPr>
        <xdr:spPr>
          <a:xfrm>
            <a:off x="7583681" y="3506920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714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09739781-5DB7-4AEA-BB6D-77A9990FBC9F}"/>
              </a:ext>
            </a:extLst>
          </xdr:cNvPr>
          <xdr:cNvSpPr/>
        </xdr:nvSpPr>
        <xdr:spPr>
          <a:xfrm>
            <a:off x="8669148" y="6205438"/>
            <a:ext cx="723175" cy="53124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952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5428</v>
          </cell>
        </row>
        <row r="21">
          <cell r="J21" t="str">
            <v>Febrero</v>
          </cell>
          <cell r="K21">
            <v>6838</v>
          </cell>
        </row>
        <row r="22">
          <cell r="J22" t="str">
            <v>Marzo</v>
          </cell>
          <cell r="K22">
            <v>9194</v>
          </cell>
        </row>
        <row r="23">
          <cell r="J23" t="str">
            <v>Abril</v>
          </cell>
          <cell r="K23">
            <v>9092</v>
          </cell>
        </row>
        <row r="24">
          <cell r="J24" t="str">
            <v>Mayo</v>
          </cell>
          <cell r="K24">
            <v>10499</v>
          </cell>
        </row>
        <row r="25">
          <cell r="J25" t="str">
            <v>Junio</v>
          </cell>
          <cell r="K25">
            <v>10639</v>
          </cell>
        </row>
        <row r="26">
          <cell r="J26" t="str">
            <v>Julio</v>
          </cell>
          <cell r="K26">
            <v>10666</v>
          </cell>
        </row>
        <row r="27">
          <cell r="J27" t="str">
            <v>Agosto</v>
          </cell>
          <cell r="K27">
            <v>10927</v>
          </cell>
        </row>
        <row r="28">
          <cell r="J28" t="str">
            <v>Setiembre</v>
          </cell>
          <cell r="K28">
            <v>12385</v>
          </cell>
        </row>
        <row r="29">
          <cell r="J29" t="str">
            <v>Octubre</v>
          </cell>
          <cell r="K29">
            <v>12609</v>
          </cell>
        </row>
        <row r="30">
          <cell r="J30" t="str">
            <v>Noviembre</v>
          </cell>
          <cell r="K30">
            <v>13184</v>
          </cell>
        </row>
        <row r="115">
          <cell r="N115" t="str">
            <v>d</v>
          </cell>
        </row>
        <row r="116">
          <cell r="M116" t="str">
            <v>Madre De Dios</v>
          </cell>
          <cell r="N116">
            <v>597</v>
          </cell>
        </row>
        <row r="117">
          <cell r="M117" t="str">
            <v>Moquegua</v>
          </cell>
          <cell r="N117">
            <v>1149</v>
          </cell>
        </row>
        <row r="118">
          <cell r="M118" t="str">
            <v>Ucayali</v>
          </cell>
          <cell r="N118">
            <v>1462</v>
          </cell>
        </row>
        <row r="119">
          <cell r="M119" t="str">
            <v>Tumbes</v>
          </cell>
          <cell r="N119">
            <v>1566</v>
          </cell>
        </row>
        <row r="120">
          <cell r="M120" t="str">
            <v>Huancavelica</v>
          </cell>
          <cell r="N120">
            <v>1814</v>
          </cell>
        </row>
        <row r="121">
          <cell r="M121" t="str">
            <v>Loreto</v>
          </cell>
          <cell r="N121">
            <v>2142</v>
          </cell>
        </row>
        <row r="122">
          <cell r="M122" t="str">
            <v>Tacna</v>
          </cell>
          <cell r="N122">
            <v>2152</v>
          </cell>
        </row>
        <row r="123">
          <cell r="M123" t="str">
            <v>Pasco</v>
          </cell>
          <cell r="N123">
            <v>2276</v>
          </cell>
        </row>
        <row r="124">
          <cell r="M124" t="str">
            <v>Lambayeque</v>
          </cell>
          <cell r="N124">
            <v>2380</v>
          </cell>
        </row>
        <row r="125">
          <cell r="M125" t="str">
            <v>Amazonas</v>
          </cell>
          <cell r="N125">
            <v>2486</v>
          </cell>
        </row>
        <row r="126">
          <cell r="M126" t="str">
            <v>Huánuco</v>
          </cell>
          <cell r="N126">
            <v>2598</v>
          </cell>
        </row>
        <row r="127">
          <cell r="M127" t="str">
            <v>Piura</v>
          </cell>
          <cell r="N127">
            <v>3368</v>
          </cell>
        </row>
        <row r="128">
          <cell r="M128" t="str">
            <v>Cajamarca</v>
          </cell>
          <cell r="N128">
            <v>3551</v>
          </cell>
        </row>
        <row r="129">
          <cell r="M129" t="str">
            <v>Puno</v>
          </cell>
          <cell r="N129">
            <v>3742</v>
          </cell>
        </row>
        <row r="130">
          <cell r="M130" t="str">
            <v>Apurímac</v>
          </cell>
          <cell r="N130">
            <v>3763</v>
          </cell>
        </row>
        <row r="131">
          <cell r="M131" t="str">
            <v>Ica</v>
          </cell>
          <cell r="N131">
            <v>3952</v>
          </cell>
        </row>
        <row r="132">
          <cell r="M132" t="str">
            <v>Callao</v>
          </cell>
          <cell r="N132">
            <v>3956</v>
          </cell>
        </row>
        <row r="133">
          <cell r="M133" t="str">
            <v>Ayacucho</v>
          </cell>
          <cell r="N133">
            <v>4472</v>
          </cell>
        </row>
        <row r="134">
          <cell r="M134" t="str">
            <v>Áncash</v>
          </cell>
          <cell r="N134">
            <v>4654</v>
          </cell>
        </row>
        <row r="135">
          <cell r="M135" t="str">
            <v>Lima Provincia</v>
          </cell>
          <cell r="N135">
            <v>4949</v>
          </cell>
        </row>
        <row r="136">
          <cell r="M136" t="str">
            <v>San Martín</v>
          </cell>
          <cell r="N136">
            <v>5489</v>
          </cell>
        </row>
        <row r="137">
          <cell r="M137" t="str">
            <v>La Libertad</v>
          </cell>
          <cell r="N137">
            <v>6648</v>
          </cell>
        </row>
        <row r="138">
          <cell r="M138" t="str">
            <v>Arequipa</v>
          </cell>
          <cell r="N138">
            <v>6926</v>
          </cell>
        </row>
        <row r="139">
          <cell r="M139" t="str">
            <v>Cusco</v>
          </cell>
          <cell r="N139">
            <v>7667</v>
          </cell>
        </row>
        <row r="140">
          <cell r="M140" t="str">
            <v>Junín</v>
          </cell>
          <cell r="N140">
            <v>10494</v>
          </cell>
        </row>
        <row r="141">
          <cell r="M141" t="str">
            <v>Lima Metropolitana</v>
          </cell>
          <cell r="N141">
            <v>17208</v>
          </cell>
        </row>
        <row r="155">
          <cell r="D155" t="str">
            <v>Mujer</v>
          </cell>
          <cell r="E155" t="str">
            <v>Hombre</v>
          </cell>
        </row>
        <row r="167">
          <cell r="D167">
            <v>1121358</v>
          </cell>
          <cell r="E167">
            <v>724532</v>
          </cell>
        </row>
        <row r="263">
          <cell r="P263" t="str">
            <v>Mujer</v>
          </cell>
          <cell r="Q263" t="str">
            <v>Hombre</v>
          </cell>
        </row>
        <row r="264">
          <cell r="L264" t="str">
            <v>Urbana</v>
          </cell>
          <cell r="P264">
            <v>961125</v>
          </cell>
          <cell r="Q264">
            <v>641672</v>
          </cell>
        </row>
        <row r="265">
          <cell r="L265" t="str">
            <v>Rural</v>
          </cell>
          <cell r="P265">
            <v>160233</v>
          </cell>
          <cell r="Q265">
            <v>82860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8BD53-37F6-4CEB-9771-64BE7A75CBE9}">
  <sheetPr>
    <tabColor theme="1" tint="0.14999847407452621"/>
  </sheetPr>
  <dimension ref="A1:CJ376"/>
  <sheetViews>
    <sheetView showGridLines="0" tabSelected="1" view="pageBreakPreview" zoomScale="87" zoomScaleNormal="80" zoomScaleSheetLayoutView="87" workbookViewId="0">
      <selection activeCell="A400" sqref="A400"/>
    </sheetView>
  </sheetViews>
  <sheetFormatPr baseColWidth="10" defaultColWidth="11.42578125" defaultRowHeight="16.5" x14ac:dyDescent="0.3"/>
  <cols>
    <col min="1" max="1" width="1.5703125" style="2" customWidth="1"/>
    <col min="2" max="2" width="13.28515625" style="2" customWidth="1"/>
    <col min="3" max="3" width="11.28515625" style="2" customWidth="1"/>
    <col min="4" max="4" width="13" style="2" customWidth="1"/>
    <col min="5" max="5" width="13.5703125" style="2" customWidth="1"/>
    <col min="6" max="6" width="14.28515625" style="2" customWidth="1"/>
    <col min="7" max="7" width="15.28515625" style="2" customWidth="1"/>
    <col min="8" max="10" width="14.28515625" style="2" customWidth="1"/>
    <col min="11" max="11" width="11.5703125" style="2" customWidth="1"/>
    <col min="12" max="12" width="11.28515625" style="2" customWidth="1"/>
    <col min="13" max="14" width="15.42578125" style="2" customWidth="1"/>
    <col min="15" max="15" width="14.7109375" style="2" customWidth="1"/>
    <col min="16" max="16" width="12.7109375" style="2" customWidth="1"/>
    <col min="17" max="17" width="12.42578125" style="2" customWidth="1"/>
    <col min="18" max="18" width="11.140625" style="2" customWidth="1"/>
    <col min="19" max="19" width="2.28515625" style="2" customWidth="1"/>
    <col min="20" max="20" width="4.42578125" style="2" customWidth="1"/>
    <col min="21" max="22" width="13.28515625" style="2" customWidth="1"/>
    <col min="23" max="23" width="13" style="2" customWidth="1"/>
    <col min="24" max="24" width="13" style="5" customWidth="1"/>
    <col min="25" max="25" width="10.7109375" style="5" bestFit="1" customWidth="1"/>
    <col min="26" max="26" width="7.5703125" style="5" bestFit="1" customWidth="1"/>
    <col min="27" max="27" width="8.7109375" style="5" bestFit="1" customWidth="1"/>
    <col min="28" max="28" width="10.7109375" style="5" bestFit="1" customWidth="1"/>
    <col min="29" max="29" width="7.5703125" style="5" bestFit="1" customWidth="1"/>
    <col min="30" max="30" width="8.7109375" style="5" bestFit="1" customWidth="1"/>
    <col min="31" max="31" width="10.7109375" style="5" bestFit="1" customWidth="1"/>
    <col min="32" max="32" width="7.5703125" style="5" bestFit="1" customWidth="1"/>
    <col min="33" max="33" width="8.7109375" style="5" bestFit="1" customWidth="1"/>
    <col min="34" max="34" width="10.7109375" style="5" bestFit="1" customWidth="1"/>
    <col min="35" max="35" width="7.5703125" style="5" bestFit="1" customWidth="1"/>
    <col min="36" max="36" width="8.7109375" style="5" bestFit="1" customWidth="1"/>
    <col min="37" max="37" width="10.7109375" style="5" bestFit="1" customWidth="1"/>
    <col min="38" max="38" width="7.5703125" style="5" bestFit="1" customWidth="1"/>
    <col min="39" max="39" width="7" style="5" bestFit="1" customWidth="1"/>
    <col min="40" max="40" width="10.7109375" style="5" bestFit="1" customWidth="1"/>
    <col min="41" max="41" width="7.5703125" style="5" bestFit="1" customWidth="1"/>
    <col min="42" max="42" width="7" style="5" bestFit="1" customWidth="1"/>
    <col min="43" max="43" width="10.7109375" style="5" bestFit="1" customWidth="1"/>
    <col min="44" max="44" width="7.5703125" style="5" bestFit="1" customWidth="1"/>
    <col min="45" max="45" width="7" style="5" bestFit="1" customWidth="1"/>
    <col min="46" max="46" width="10.7109375" style="5" bestFit="1" customWidth="1"/>
    <col min="47" max="47" width="7.5703125" style="5" bestFit="1" customWidth="1"/>
    <col min="48" max="48" width="7" style="5" bestFit="1" customWidth="1"/>
    <col min="49" max="49" width="10.7109375" style="5" bestFit="1" customWidth="1"/>
    <col min="50" max="50" width="7.5703125" style="5" bestFit="1" customWidth="1"/>
    <col min="51" max="51" width="7" style="5" bestFit="1" customWidth="1"/>
    <col min="52" max="52" width="10.7109375" style="5" bestFit="1" customWidth="1"/>
    <col min="53" max="53" width="7.5703125" style="5" bestFit="1" customWidth="1"/>
    <col min="54" max="54" width="7" style="5" bestFit="1" customWidth="1"/>
    <col min="55" max="16384" width="11.425781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5428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6838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28" t="s">
        <v>8</v>
      </c>
      <c r="K22" s="29">
        <v>9194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8" t="s">
        <v>9</v>
      </c>
      <c r="K23" s="29">
        <v>9092</v>
      </c>
      <c r="L23" s="29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8" t="s">
        <v>10</v>
      </c>
      <c r="K24" s="29">
        <v>10499</v>
      </c>
      <c r="L24" s="29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8" t="s">
        <v>11</v>
      </c>
      <c r="K25" s="29">
        <v>10639</v>
      </c>
      <c r="L25" s="29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8" t="s">
        <v>12</v>
      </c>
      <c r="K26" s="29">
        <v>10666</v>
      </c>
      <c r="L26" s="29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8" t="s">
        <v>13</v>
      </c>
      <c r="K27" s="29">
        <v>10927</v>
      </c>
      <c r="L27" s="29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J28" s="28" t="s">
        <v>14</v>
      </c>
      <c r="K28" s="29">
        <v>12385</v>
      </c>
      <c r="L28" s="29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J29" s="28" t="s">
        <v>15</v>
      </c>
      <c r="K29" s="29">
        <v>12609</v>
      </c>
      <c r="L29" s="29"/>
      <c r="M29" s="22"/>
      <c r="R29" s="22"/>
      <c r="S29" s="22"/>
      <c r="T29" s="22"/>
      <c r="U29" s="22"/>
      <c r="V29" s="22"/>
      <c r="W29" s="22"/>
      <c r="X29" s="20"/>
    </row>
    <row r="30" spans="2:24" ht="21" customHeight="1" thickBot="1" x14ac:dyDescent="0.35">
      <c r="E30" s="22"/>
      <c r="F30" s="22"/>
      <c r="G30" s="22"/>
      <c r="H30" s="22"/>
      <c r="J30" s="28" t="s">
        <v>16</v>
      </c>
      <c r="K30" s="29">
        <v>13184</v>
      </c>
      <c r="L30" s="29"/>
      <c r="M30" s="22"/>
      <c r="R30" s="22"/>
      <c r="S30" s="22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J31" s="30" t="s">
        <v>5</v>
      </c>
      <c r="K31" s="31">
        <f>SUM(K20:L30)</f>
        <v>111461</v>
      </c>
      <c r="L31" s="31"/>
      <c r="M31" s="22"/>
      <c r="R31" s="22"/>
      <c r="S31" s="22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M32" s="22"/>
      <c r="R32" s="22"/>
      <c r="S32" s="2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I33" s="22"/>
      <c r="J33" s="22"/>
      <c r="K33" s="22"/>
      <c r="L33" s="22"/>
      <c r="M33" s="22"/>
      <c r="R33" s="22"/>
      <c r="S33" s="22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I34" s="22"/>
      <c r="J34" s="22"/>
      <c r="K34" s="22"/>
      <c r="L34" s="22"/>
      <c r="M34" s="22"/>
      <c r="R34" s="22"/>
      <c r="S34" s="22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I35" s="22"/>
      <c r="J35" s="22"/>
      <c r="K35" s="22"/>
      <c r="L35" s="22"/>
      <c r="M35" s="22"/>
      <c r="R35" s="22"/>
      <c r="S35" s="22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I36" s="22"/>
      <c r="J36" s="23" t="s">
        <v>4</v>
      </c>
      <c r="K36" s="32" t="s">
        <v>5</v>
      </c>
      <c r="L36" s="33"/>
      <c r="M36" s="34" t="s">
        <v>17</v>
      </c>
      <c r="N36" s="34" t="s">
        <v>18</v>
      </c>
      <c r="O36" s="34" t="s">
        <v>19</v>
      </c>
      <c r="P36" s="34" t="s">
        <v>20</v>
      </c>
      <c r="Q36" s="24" t="s">
        <v>21</v>
      </c>
      <c r="R36" s="22"/>
      <c r="S36" s="22"/>
      <c r="T36" s="22"/>
      <c r="U36" s="22"/>
      <c r="V36" s="22"/>
      <c r="W36" s="22"/>
      <c r="X36" s="20"/>
    </row>
    <row r="37" spans="2:24" ht="23.25" customHeight="1" x14ac:dyDescent="0.3">
      <c r="E37" s="22"/>
      <c r="F37" s="22"/>
      <c r="G37" s="22"/>
      <c r="H37" s="22"/>
      <c r="J37" s="23"/>
      <c r="K37" s="32"/>
      <c r="L37" s="33"/>
      <c r="M37" s="34"/>
      <c r="N37" s="34"/>
      <c r="O37" s="34"/>
      <c r="P37" s="34"/>
      <c r="Q37" s="24"/>
      <c r="T37" s="22"/>
      <c r="U37" s="22"/>
      <c r="V37" s="22"/>
      <c r="W37" s="22"/>
      <c r="X37" s="20"/>
    </row>
    <row r="38" spans="2:24" ht="21" customHeight="1" x14ac:dyDescent="0.3">
      <c r="E38" s="22"/>
      <c r="F38" s="22"/>
      <c r="G38" s="22"/>
      <c r="H38" s="22"/>
      <c r="J38" s="26" t="s">
        <v>6</v>
      </c>
      <c r="K38" s="27">
        <f>SUM(M38:Q38)</f>
        <v>5428</v>
      </c>
      <c r="L38" s="27"/>
      <c r="M38" s="35">
        <v>86</v>
      </c>
      <c r="N38" s="35">
        <v>3</v>
      </c>
      <c r="O38" s="35">
        <v>2915</v>
      </c>
      <c r="P38" s="35">
        <v>750</v>
      </c>
      <c r="Q38" s="35">
        <v>1674</v>
      </c>
      <c r="T38" s="22"/>
      <c r="U38" s="22"/>
      <c r="V38" s="22"/>
      <c r="W38" s="22"/>
      <c r="X38" s="20"/>
    </row>
    <row r="39" spans="2:24" ht="21" customHeight="1" x14ac:dyDescent="0.3">
      <c r="E39" s="22"/>
      <c r="F39" s="22"/>
      <c r="G39" s="22"/>
      <c r="H39" s="22"/>
      <c r="J39" s="28" t="s">
        <v>7</v>
      </c>
      <c r="K39" s="27">
        <f t="shared" ref="K39:K48" si="0">SUM(M39:Q39)</f>
        <v>6838</v>
      </c>
      <c r="L39" s="27"/>
      <c r="M39" s="35">
        <v>185</v>
      </c>
      <c r="N39" s="35">
        <v>0</v>
      </c>
      <c r="O39" s="35">
        <v>2961</v>
      </c>
      <c r="P39" s="35">
        <v>802</v>
      </c>
      <c r="Q39" s="35">
        <v>2890</v>
      </c>
      <c r="T39" s="22"/>
      <c r="U39" s="22"/>
      <c r="V39" s="22"/>
      <c r="W39" s="22"/>
      <c r="X39" s="20"/>
    </row>
    <row r="40" spans="2:24" ht="21" customHeight="1" x14ac:dyDescent="0.3">
      <c r="E40" s="22"/>
      <c r="F40" s="22"/>
      <c r="G40" s="22"/>
      <c r="H40" s="22"/>
      <c r="J40" s="28" t="s">
        <v>8</v>
      </c>
      <c r="K40" s="27">
        <f t="shared" si="0"/>
        <v>9194</v>
      </c>
      <c r="L40" s="27"/>
      <c r="M40" s="35">
        <v>232</v>
      </c>
      <c r="N40" s="35">
        <v>18</v>
      </c>
      <c r="O40" s="35">
        <v>4317</v>
      </c>
      <c r="P40" s="35">
        <v>1048</v>
      </c>
      <c r="Q40" s="35">
        <v>3579</v>
      </c>
      <c r="T40" s="22"/>
      <c r="U40" s="22"/>
      <c r="V40" s="22"/>
      <c r="W40" s="22"/>
      <c r="X40" s="20"/>
    </row>
    <row r="41" spans="2:24" ht="21" customHeight="1" x14ac:dyDescent="0.3">
      <c r="E41" s="22"/>
      <c r="F41" s="22"/>
      <c r="G41" s="22"/>
      <c r="H41" s="22"/>
      <c r="J41" s="28" t="s">
        <v>9</v>
      </c>
      <c r="K41" s="27">
        <f t="shared" si="0"/>
        <v>9092</v>
      </c>
      <c r="L41" s="27"/>
      <c r="M41" s="35">
        <v>248</v>
      </c>
      <c r="N41" s="35">
        <v>120</v>
      </c>
      <c r="O41" s="35">
        <v>3800</v>
      </c>
      <c r="P41" s="35">
        <v>1326</v>
      </c>
      <c r="Q41" s="35">
        <v>3598</v>
      </c>
      <c r="T41" s="22"/>
      <c r="U41" s="22"/>
      <c r="V41" s="22"/>
      <c r="W41" s="22"/>
      <c r="X41" s="20"/>
    </row>
    <row r="42" spans="2:24" ht="21" customHeight="1" x14ac:dyDescent="0.3">
      <c r="E42" s="22"/>
      <c r="F42" s="22"/>
      <c r="G42" s="22"/>
      <c r="H42" s="22"/>
      <c r="J42" s="28" t="s">
        <v>10</v>
      </c>
      <c r="K42" s="27">
        <f t="shared" si="0"/>
        <v>10499</v>
      </c>
      <c r="L42" s="27"/>
      <c r="M42" s="35">
        <v>434</v>
      </c>
      <c r="N42" s="35">
        <v>227</v>
      </c>
      <c r="O42" s="35">
        <v>4070</v>
      </c>
      <c r="P42" s="35">
        <v>1375</v>
      </c>
      <c r="Q42" s="35">
        <v>4393</v>
      </c>
      <c r="T42" s="22"/>
      <c r="U42" s="22"/>
      <c r="V42" s="22"/>
      <c r="W42" s="22"/>
      <c r="X42" s="20"/>
    </row>
    <row r="43" spans="2:24" ht="21" customHeight="1" x14ac:dyDescent="0.3">
      <c r="E43" s="22"/>
      <c r="F43" s="22"/>
      <c r="G43" s="22"/>
      <c r="H43" s="22"/>
      <c r="J43" s="28" t="s">
        <v>11</v>
      </c>
      <c r="K43" s="27">
        <f t="shared" si="0"/>
        <v>10639</v>
      </c>
      <c r="L43" s="27"/>
      <c r="M43" s="35">
        <v>542</v>
      </c>
      <c r="N43" s="35">
        <v>202</v>
      </c>
      <c r="O43" s="35">
        <v>4083</v>
      </c>
      <c r="P43" s="35">
        <v>1435</v>
      </c>
      <c r="Q43" s="35">
        <v>4377</v>
      </c>
      <c r="T43" s="22"/>
      <c r="U43" s="22"/>
      <c r="V43" s="22"/>
      <c r="W43" s="22"/>
      <c r="X43" s="20"/>
    </row>
    <row r="44" spans="2:24" ht="21" customHeight="1" x14ac:dyDescent="0.3">
      <c r="E44" s="22"/>
      <c r="F44" s="22"/>
      <c r="G44" s="22"/>
      <c r="H44" s="22"/>
      <c r="J44" s="28" t="s">
        <v>12</v>
      </c>
      <c r="K44" s="27">
        <f t="shared" si="0"/>
        <v>10666</v>
      </c>
      <c r="L44" s="27"/>
      <c r="M44" s="35">
        <v>384</v>
      </c>
      <c r="N44" s="35">
        <v>229</v>
      </c>
      <c r="O44" s="35">
        <v>3643</v>
      </c>
      <c r="P44" s="35">
        <v>1593</v>
      </c>
      <c r="Q44" s="35">
        <v>4817</v>
      </c>
      <c r="T44" s="22"/>
      <c r="U44" s="22"/>
      <c r="V44" s="22"/>
      <c r="W44" s="22"/>
      <c r="X44" s="20"/>
    </row>
    <row r="45" spans="2:24" ht="21" customHeight="1" x14ac:dyDescent="0.3">
      <c r="E45" s="22"/>
      <c r="F45" s="22"/>
      <c r="G45" s="22"/>
      <c r="H45" s="22"/>
      <c r="J45" s="28" t="s">
        <v>13</v>
      </c>
      <c r="K45" s="27">
        <f t="shared" si="0"/>
        <v>10927</v>
      </c>
      <c r="L45" s="27"/>
      <c r="M45" s="35">
        <v>343</v>
      </c>
      <c r="N45" s="35">
        <v>278</v>
      </c>
      <c r="O45" s="35">
        <v>3642</v>
      </c>
      <c r="P45" s="35">
        <v>1587</v>
      </c>
      <c r="Q45" s="35">
        <v>5077</v>
      </c>
      <c r="T45" s="22"/>
      <c r="U45" s="22"/>
      <c r="V45" s="22"/>
      <c r="W45" s="22"/>
      <c r="X45" s="20"/>
    </row>
    <row r="46" spans="2:24" ht="21" customHeight="1" x14ac:dyDescent="0.3">
      <c r="E46" s="22"/>
      <c r="F46" s="22"/>
      <c r="G46" s="22"/>
      <c r="H46" s="22"/>
      <c r="J46" s="28" t="s">
        <v>14</v>
      </c>
      <c r="K46" s="27">
        <f t="shared" si="0"/>
        <v>12385</v>
      </c>
      <c r="L46" s="27"/>
      <c r="M46" s="35">
        <v>352</v>
      </c>
      <c r="N46" s="35">
        <v>359</v>
      </c>
      <c r="O46" s="35">
        <v>4110</v>
      </c>
      <c r="P46" s="35">
        <v>1582</v>
      </c>
      <c r="Q46" s="35">
        <v>5982</v>
      </c>
      <c r="T46" s="22"/>
      <c r="U46" s="22"/>
      <c r="V46" s="22"/>
      <c r="W46" s="22"/>
      <c r="X46" s="20"/>
    </row>
    <row r="47" spans="2:24" ht="21" customHeight="1" x14ac:dyDescent="0.3">
      <c r="B47" s="36" t="s">
        <v>22</v>
      </c>
      <c r="C47" s="37" t="s">
        <v>23</v>
      </c>
      <c r="D47" s="38"/>
      <c r="E47" s="22"/>
      <c r="F47" s="22"/>
      <c r="G47" s="22"/>
      <c r="H47" s="22"/>
      <c r="J47" s="28" t="s">
        <v>15</v>
      </c>
      <c r="K47" s="27">
        <f t="shared" si="0"/>
        <v>12609</v>
      </c>
      <c r="L47" s="27"/>
      <c r="M47" s="35">
        <v>383</v>
      </c>
      <c r="N47" s="35">
        <v>411</v>
      </c>
      <c r="O47" s="35">
        <v>3971</v>
      </c>
      <c r="P47" s="35">
        <v>1321</v>
      </c>
      <c r="Q47" s="35">
        <v>6523</v>
      </c>
      <c r="T47" s="22"/>
      <c r="U47" s="22"/>
      <c r="V47" s="22"/>
      <c r="W47" s="22"/>
      <c r="X47" s="20"/>
    </row>
    <row r="48" spans="2:24" ht="21" customHeight="1" thickBot="1" x14ac:dyDescent="0.35">
      <c r="B48" s="39"/>
      <c r="C48" s="40" t="s">
        <v>24</v>
      </c>
      <c r="D48" s="41"/>
      <c r="E48" s="22"/>
      <c r="F48" s="22"/>
      <c r="G48" s="22"/>
      <c r="H48" s="22"/>
      <c r="J48" s="28" t="s">
        <v>16</v>
      </c>
      <c r="K48" s="27">
        <f t="shared" si="0"/>
        <v>13184</v>
      </c>
      <c r="L48" s="27"/>
      <c r="M48" s="35">
        <v>408</v>
      </c>
      <c r="N48" s="35">
        <v>428</v>
      </c>
      <c r="O48" s="35">
        <v>4478</v>
      </c>
      <c r="P48" s="35">
        <v>1197</v>
      </c>
      <c r="Q48" s="35">
        <v>6673</v>
      </c>
      <c r="T48" s="22"/>
      <c r="U48" s="22"/>
      <c r="V48" s="22"/>
      <c r="W48" s="22"/>
      <c r="X48" s="20"/>
    </row>
    <row r="49" spans="2:24" ht="21" customHeight="1" x14ac:dyDescent="0.3">
      <c r="B49" s="42"/>
      <c r="C49" s="40" t="s">
        <v>25</v>
      </c>
      <c r="D49" s="41"/>
      <c r="E49" s="22"/>
      <c r="F49" s="22"/>
      <c r="G49" s="22"/>
      <c r="H49" s="22"/>
      <c r="J49" s="30" t="s">
        <v>5</v>
      </c>
      <c r="K49" s="31">
        <f>SUM(K38:L48)</f>
        <v>111461</v>
      </c>
      <c r="L49" s="31"/>
      <c r="M49" s="43">
        <f>SUM(M38:M48)</f>
        <v>3597</v>
      </c>
      <c r="N49" s="43">
        <f t="shared" ref="N49:Q49" si="1">SUM(N38:N48)</f>
        <v>2275</v>
      </c>
      <c r="O49" s="43">
        <f t="shared" si="1"/>
        <v>41990</v>
      </c>
      <c r="P49" s="43">
        <f t="shared" si="1"/>
        <v>14016</v>
      </c>
      <c r="Q49" s="43">
        <f t="shared" si="1"/>
        <v>49583</v>
      </c>
      <c r="T49" s="22"/>
      <c r="U49" s="22"/>
      <c r="V49" s="22"/>
      <c r="W49" s="22"/>
      <c r="X49" s="20"/>
    </row>
    <row r="50" spans="2:24" ht="25.15" customHeight="1" x14ac:dyDescent="0.3">
      <c r="B50" s="44"/>
      <c r="C50" s="40" t="s">
        <v>26</v>
      </c>
      <c r="D50" s="41"/>
      <c r="E50" s="22"/>
      <c r="F50" s="22"/>
      <c r="G50" s="22"/>
      <c r="H50" s="22"/>
      <c r="R50" s="22"/>
      <c r="S50" s="22"/>
      <c r="T50" s="22"/>
      <c r="U50" s="22"/>
      <c r="V50" s="22"/>
      <c r="W50" s="22"/>
      <c r="X50" s="20"/>
    </row>
    <row r="51" spans="2:24" ht="20.25" customHeight="1" x14ac:dyDescent="0.3">
      <c r="B51" s="45"/>
      <c r="C51" s="40" t="s">
        <v>27</v>
      </c>
      <c r="D51" s="41"/>
      <c r="E51" s="22"/>
      <c r="L51" s="22"/>
      <c r="M51" s="22"/>
      <c r="R51" s="22"/>
      <c r="S51" s="22"/>
      <c r="T51" s="22"/>
      <c r="U51" s="22"/>
      <c r="V51" s="22"/>
      <c r="W51" s="22"/>
      <c r="X51" s="20"/>
    </row>
    <row r="52" spans="2:24" ht="30" customHeight="1" x14ac:dyDescent="0.3">
      <c r="B52" s="46"/>
      <c r="C52" s="40" t="s">
        <v>28</v>
      </c>
      <c r="D52" s="41"/>
      <c r="E52" s="22"/>
      <c r="L52" s="22"/>
      <c r="M52" s="22"/>
      <c r="R52" s="22"/>
      <c r="S52" s="22"/>
      <c r="T52" s="22"/>
      <c r="U52" s="22"/>
      <c r="V52" s="22"/>
      <c r="W52" s="22"/>
      <c r="X52" s="20"/>
    </row>
    <row r="53" spans="2:24" ht="30" customHeight="1" x14ac:dyDescent="0.3">
      <c r="B53" s="47"/>
      <c r="C53" s="40" t="s">
        <v>29</v>
      </c>
      <c r="D53" s="41"/>
      <c r="J53" s="48"/>
      <c r="K53" s="48"/>
      <c r="L53" s="48"/>
      <c r="M53" s="48"/>
      <c r="N53" s="48"/>
      <c r="O53" s="48"/>
      <c r="P53" s="48"/>
      <c r="Q53" s="48"/>
      <c r="R53" s="48"/>
      <c r="S53" s="22"/>
      <c r="T53" s="22"/>
      <c r="U53" s="22"/>
      <c r="V53" s="22"/>
      <c r="W53" s="22"/>
      <c r="X53" s="20"/>
    </row>
    <row r="54" spans="2:24" ht="28.5" customHeight="1" x14ac:dyDescent="0.3">
      <c r="P54" s="48"/>
      <c r="U54" s="22"/>
      <c r="V54" s="22"/>
      <c r="W54" s="22"/>
      <c r="X54" s="20"/>
    </row>
    <row r="55" spans="2:24" ht="28.5" customHeight="1" x14ac:dyDescent="0.3">
      <c r="L55" s="25" t="s">
        <v>30</v>
      </c>
      <c r="M55" s="23"/>
      <c r="N55" s="49" t="s">
        <v>5</v>
      </c>
      <c r="O55" s="50" t="s">
        <v>31</v>
      </c>
      <c r="P55" s="48"/>
      <c r="U55" s="22"/>
      <c r="V55" s="22"/>
      <c r="W55" s="22"/>
      <c r="X55" s="20"/>
    </row>
    <row r="56" spans="2:24" ht="18.600000000000001" customHeight="1" x14ac:dyDescent="0.3">
      <c r="L56" s="51" t="s">
        <v>32</v>
      </c>
      <c r="M56" s="51"/>
      <c r="N56" s="52">
        <v>59622</v>
      </c>
      <c r="O56" s="53">
        <f>N56/$N$59</f>
        <v>0.53491355720835088</v>
      </c>
      <c r="P56" s="48"/>
      <c r="U56" s="22"/>
      <c r="V56" s="22"/>
      <c r="W56" s="22"/>
      <c r="X56" s="20"/>
    </row>
    <row r="57" spans="2:24" ht="18.600000000000001" customHeight="1" x14ac:dyDescent="0.3">
      <c r="L57" s="54" t="s">
        <v>33</v>
      </c>
      <c r="M57" s="54"/>
      <c r="N57" s="35">
        <v>47285</v>
      </c>
      <c r="O57" s="55">
        <f t="shared" ref="O57:O58" si="2">N57/$N$59</f>
        <v>0.42422910255605101</v>
      </c>
      <c r="U57" s="22"/>
      <c r="V57" s="22"/>
      <c r="W57" s="22"/>
      <c r="X57" s="20"/>
    </row>
    <row r="58" spans="2:24" ht="18.600000000000001" customHeight="1" thickBot="1" x14ac:dyDescent="0.35">
      <c r="J58" s="48"/>
      <c r="K58" s="48"/>
      <c r="L58" s="51" t="s">
        <v>34</v>
      </c>
      <c r="M58" s="51"/>
      <c r="N58" s="52">
        <v>4554</v>
      </c>
      <c r="O58" s="53">
        <f t="shared" si="2"/>
        <v>4.0857340235598102E-2</v>
      </c>
      <c r="P58" s="48"/>
      <c r="Q58" s="48"/>
      <c r="R58" s="48"/>
      <c r="S58" s="22"/>
      <c r="T58" s="22"/>
      <c r="U58" s="22"/>
      <c r="V58" s="22"/>
      <c r="W58" s="22"/>
      <c r="X58" s="20"/>
    </row>
    <row r="59" spans="2:24" ht="19.899999999999999" customHeight="1" x14ac:dyDescent="0.3">
      <c r="B59" s="56" t="s">
        <v>35</v>
      </c>
      <c r="C59" s="56"/>
      <c r="D59" s="56"/>
      <c r="E59" s="56"/>
      <c r="F59" s="56"/>
      <c r="G59" s="49" t="s">
        <v>5</v>
      </c>
      <c r="H59" s="50" t="s">
        <v>36</v>
      </c>
      <c r="L59" s="30" t="s">
        <v>5</v>
      </c>
      <c r="M59" s="43"/>
      <c r="N59" s="43">
        <f>SUM(N56:N58)</f>
        <v>111461</v>
      </c>
      <c r="O59" s="57">
        <f>SUM(O56:O58)</f>
        <v>1</v>
      </c>
      <c r="S59" s="22"/>
      <c r="T59" s="22"/>
      <c r="U59" s="22"/>
      <c r="V59" s="22"/>
      <c r="W59" s="22"/>
      <c r="X59" s="20"/>
    </row>
    <row r="60" spans="2:24" ht="28.5" customHeight="1" x14ac:dyDescent="0.3">
      <c r="B60" s="54" t="s">
        <v>37</v>
      </c>
      <c r="C60" s="54"/>
      <c r="D60" s="54"/>
      <c r="E60" s="54"/>
      <c r="F60" s="54"/>
      <c r="G60" s="35">
        <v>358</v>
      </c>
      <c r="H60" s="58">
        <f>G60/$G$75</f>
        <v>3.2118857717049012E-3</v>
      </c>
      <c r="S60" s="22"/>
      <c r="T60" s="22"/>
      <c r="U60" s="22"/>
      <c r="V60" s="22"/>
      <c r="W60" s="22"/>
      <c r="X60" s="20"/>
    </row>
    <row r="61" spans="2:24" ht="28.5" customHeight="1" x14ac:dyDescent="0.3">
      <c r="B61" s="54" t="s">
        <v>38</v>
      </c>
      <c r="C61" s="54"/>
      <c r="D61" s="54"/>
      <c r="E61" s="54"/>
      <c r="F61" s="54"/>
      <c r="G61" s="35">
        <v>2932</v>
      </c>
      <c r="H61" s="58">
        <f t="shared" ref="H61:H74" si="3">G61/$G$75</f>
        <v>2.6305165035303828E-2</v>
      </c>
      <c r="S61" s="22"/>
      <c r="T61" s="22"/>
      <c r="U61" s="22"/>
      <c r="V61" s="22"/>
      <c r="W61" s="22"/>
      <c r="X61" s="20"/>
    </row>
    <row r="62" spans="2:24" ht="28.5" customHeight="1" x14ac:dyDescent="0.3">
      <c r="B62" s="54" t="s">
        <v>39</v>
      </c>
      <c r="C62" s="54"/>
      <c r="D62" s="54"/>
      <c r="E62" s="54"/>
      <c r="F62" s="54"/>
      <c r="G62" s="35">
        <v>307</v>
      </c>
      <c r="H62" s="58">
        <f t="shared" si="3"/>
        <v>2.7543266254564376E-3</v>
      </c>
      <c r="S62" s="22"/>
      <c r="T62" s="22"/>
      <c r="U62" s="22"/>
      <c r="V62" s="22"/>
      <c r="W62" s="22"/>
      <c r="X62" s="20"/>
    </row>
    <row r="63" spans="2:24" ht="28.5" customHeight="1" x14ac:dyDescent="0.3">
      <c r="B63" s="54" t="s">
        <v>40</v>
      </c>
      <c r="C63" s="54"/>
      <c r="D63" s="54"/>
      <c r="E63" s="54"/>
      <c r="F63" s="54"/>
      <c r="G63" s="35">
        <v>0</v>
      </c>
      <c r="H63" s="58">
        <f t="shared" si="3"/>
        <v>0</v>
      </c>
      <c r="J63" s="25" t="s">
        <v>41</v>
      </c>
      <c r="K63" s="23"/>
      <c r="L63" s="59" t="s">
        <v>5</v>
      </c>
      <c r="M63" s="60" t="s">
        <v>36</v>
      </c>
      <c r="N63" s="48"/>
      <c r="O63" s="25" t="s">
        <v>42</v>
      </c>
      <c r="P63" s="23"/>
      <c r="Q63" s="59" t="s">
        <v>5</v>
      </c>
      <c r="R63" s="60" t="s">
        <v>36</v>
      </c>
      <c r="U63" s="22"/>
      <c r="V63" s="22"/>
      <c r="W63" s="22"/>
      <c r="X63" s="20"/>
    </row>
    <row r="64" spans="2:24" ht="28.5" customHeight="1" x14ac:dyDescent="0.3">
      <c r="B64" s="54" t="s">
        <v>43</v>
      </c>
      <c r="C64" s="54"/>
      <c r="D64" s="54"/>
      <c r="E64" s="54"/>
      <c r="F64" s="54"/>
      <c r="G64" s="35">
        <v>2275</v>
      </c>
      <c r="H64" s="58">
        <f t="shared" si="3"/>
        <v>2.0410726621867738E-2</v>
      </c>
      <c r="J64" s="25"/>
      <c r="K64" s="23"/>
      <c r="L64" s="59"/>
      <c r="M64" s="60"/>
      <c r="N64" s="48"/>
      <c r="O64" s="25"/>
      <c r="P64" s="23"/>
      <c r="Q64" s="59"/>
      <c r="R64" s="60"/>
      <c r="U64" s="22"/>
      <c r="V64" s="22"/>
      <c r="W64" s="22"/>
      <c r="X64" s="20"/>
    </row>
    <row r="65" spans="2:24" ht="28.5" customHeight="1" x14ac:dyDescent="0.3">
      <c r="B65" s="54" t="s">
        <v>44</v>
      </c>
      <c r="C65" s="54"/>
      <c r="D65" s="54"/>
      <c r="E65" s="54"/>
      <c r="F65" s="54"/>
      <c r="G65" s="35">
        <v>37847</v>
      </c>
      <c r="H65" s="58">
        <f t="shared" si="3"/>
        <v>0.33955374525618826</v>
      </c>
      <c r="J65" s="54" t="s">
        <v>45</v>
      </c>
      <c r="K65" s="54"/>
      <c r="L65" s="35">
        <v>658</v>
      </c>
      <c r="M65" s="55">
        <f>L65/$L$81</f>
        <v>1.3916500994035786E-2</v>
      </c>
      <c r="N65" s="48"/>
      <c r="O65" s="54" t="s">
        <v>45</v>
      </c>
      <c r="P65" s="54"/>
      <c r="Q65" s="35">
        <v>144</v>
      </c>
      <c r="R65" s="55">
        <f>Q65/$Q$81</f>
        <v>3.1620553359683792E-2</v>
      </c>
      <c r="U65" s="22"/>
      <c r="V65" s="22"/>
      <c r="W65" s="22"/>
      <c r="X65" s="20"/>
    </row>
    <row r="66" spans="2:24" ht="28.5" customHeight="1" x14ac:dyDescent="0.3">
      <c r="B66" s="54" t="s">
        <v>46</v>
      </c>
      <c r="C66" s="54"/>
      <c r="D66" s="54"/>
      <c r="E66" s="54"/>
      <c r="F66" s="54"/>
      <c r="G66" s="35">
        <v>4143</v>
      </c>
      <c r="H66" s="58">
        <f t="shared" si="3"/>
        <v>3.7169951821713426E-2</v>
      </c>
      <c r="J66" s="61" t="s">
        <v>47</v>
      </c>
      <c r="K66" s="61"/>
      <c r="L66" s="35">
        <v>4527</v>
      </c>
      <c r="M66" s="55">
        <f t="shared" ref="M66:M80" si="4">L66/$L$81</f>
        <v>9.5744680851063829E-2</v>
      </c>
      <c r="N66" s="48"/>
      <c r="O66" s="61" t="s">
        <v>47</v>
      </c>
      <c r="P66" s="61"/>
      <c r="Q66" s="35">
        <v>539</v>
      </c>
      <c r="R66" s="55">
        <f t="shared" ref="R66:R80" si="5">Q66/$Q$81</f>
        <v>0.11835748792270531</v>
      </c>
      <c r="U66" s="22"/>
      <c r="V66" s="22"/>
      <c r="W66" s="22"/>
      <c r="X66" s="20"/>
    </row>
    <row r="67" spans="2:24" ht="23.25" customHeight="1" x14ac:dyDescent="0.3">
      <c r="B67" s="54" t="s">
        <v>48</v>
      </c>
      <c r="C67" s="54"/>
      <c r="D67" s="54"/>
      <c r="E67" s="54"/>
      <c r="F67" s="54"/>
      <c r="G67" s="35">
        <v>6746</v>
      </c>
      <c r="H67" s="58">
        <f t="shared" si="3"/>
        <v>6.0523411776316378E-2</v>
      </c>
      <c r="J67" s="54" t="s">
        <v>49</v>
      </c>
      <c r="K67" s="54"/>
      <c r="L67" s="35">
        <v>8035</v>
      </c>
      <c r="M67" s="55">
        <f t="shared" si="4"/>
        <v>0.16993781988917558</v>
      </c>
      <c r="N67" s="48"/>
      <c r="O67" s="54" t="s">
        <v>49</v>
      </c>
      <c r="P67" s="54"/>
      <c r="Q67" s="35">
        <v>410</v>
      </c>
      <c r="R67" s="55">
        <f t="shared" si="5"/>
        <v>9.0030742204655248E-2</v>
      </c>
      <c r="U67" s="22"/>
      <c r="V67" s="22"/>
      <c r="W67" s="22"/>
      <c r="X67" s="20"/>
    </row>
    <row r="68" spans="2:24" ht="30" customHeight="1" x14ac:dyDescent="0.3">
      <c r="B68" s="54" t="s">
        <v>50</v>
      </c>
      <c r="C68" s="54"/>
      <c r="D68" s="54"/>
      <c r="E68" s="54"/>
      <c r="F68" s="54"/>
      <c r="G68" s="35">
        <v>3692</v>
      </c>
      <c r="H68" s="58">
        <f t="shared" si="3"/>
        <v>3.3123693489202501E-2</v>
      </c>
      <c r="I68" s="48"/>
      <c r="J68" s="54" t="s">
        <v>51</v>
      </c>
      <c r="K68" s="54"/>
      <c r="L68" s="35">
        <v>2950</v>
      </c>
      <c r="M68" s="55">
        <f t="shared" si="4"/>
        <v>6.2391607800008457E-2</v>
      </c>
      <c r="N68" s="48"/>
      <c r="O68" s="54" t="s">
        <v>51</v>
      </c>
      <c r="P68" s="54"/>
      <c r="Q68" s="35">
        <v>131</v>
      </c>
      <c r="R68" s="55">
        <f t="shared" si="5"/>
        <v>2.8765920070267896E-2</v>
      </c>
      <c r="U68" s="22"/>
      <c r="V68" s="22"/>
      <c r="W68" s="22"/>
      <c r="X68" s="20"/>
    </row>
    <row r="69" spans="2:24" ht="30" customHeight="1" x14ac:dyDescent="0.3">
      <c r="B69" s="54" t="s">
        <v>52</v>
      </c>
      <c r="C69" s="54"/>
      <c r="D69" s="54"/>
      <c r="E69" s="54"/>
      <c r="F69" s="54"/>
      <c r="G69" s="35">
        <v>3577</v>
      </c>
      <c r="H69" s="58">
        <f t="shared" si="3"/>
        <v>3.2091942473152044E-2</v>
      </c>
      <c r="I69" s="48"/>
      <c r="J69" s="54" t="s">
        <v>53</v>
      </c>
      <c r="K69" s="54"/>
      <c r="L69" s="35">
        <v>11810</v>
      </c>
      <c r="M69" s="55">
        <f t="shared" si="4"/>
        <v>0.24977792817562708</v>
      </c>
      <c r="N69" s="48"/>
      <c r="O69" s="54" t="s">
        <v>53</v>
      </c>
      <c r="P69" s="54"/>
      <c r="Q69" s="35">
        <v>1149</v>
      </c>
      <c r="R69" s="55">
        <f t="shared" si="5"/>
        <v>0.25230566534914362</v>
      </c>
      <c r="U69" s="22"/>
      <c r="V69" s="22"/>
      <c r="W69" s="22"/>
      <c r="X69" s="20"/>
    </row>
    <row r="70" spans="2:24" ht="30" customHeight="1" x14ac:dyDescent="0.3">
      <c r="B70" s="54" t="s">
        <v>54</v>
      </c>
      <c r="C70" s="54"/>
      <c r="D70" s="54"/>
      <c r="E70" s="54"/>
      <c r="F70" s="54"/>
      <c r="G70" s="35">
        <v>1</v>
      </c>
      <c r="H70" s="58">
        <f t="shared" si="3"/>
        <v>8.9717479656561484E-6</v>
      </c>
      <c r="I70" s="48"/>
      <c r="J70" s="54" t="s">
        <v>55</v>
      </c>
      <c r="K70" s="54"/>
      <c r="L70" s="35">
        <v>905</v>
      </c>
      <c r="M70" s="55">
        <f t="shared" si="4"/>
        <v>1.9140476291189035E-2</v>
      </c>
      <c r="N70" s="48"/>
      <c r="O70" s="54" t="s">
        <v>55</v>
      </c>
      <c r="P70" s="54"/>
      <c r="Q70" s="35">
        <v>52</v>
      </c>
      <c r="R70" s="55">
        <f t="shared" si="5"/>
        <v>1.1418533157663592E-2</v>
      </c>
      <c r="U70" s="22"/>
      <c r="V70" s="22"/>
      <c r="W70" s="22"/>
      <c r="X70" s="20"/>
    </row>
    <row r="71" spans="2:24" ht="30" customHeight="1" x14ac:dyDescent="0.3">
      <c r="B71" s="54" t="s">
        <v>56</v>
      </c>
      <c r="C71" s="54"/>
      <c r="D71" s="54"/>
      <c r="E71" s="54"/>
      <c r="F71" s="54"/>
      <c r="G71" s="35">
        <v>3339</v>
      </c>
      <c r="H71" s="58">
        <f t="shared" si="3"/>
        <v>2.9956666457325882E-2</v>
      </c>
      <c r="I71" s="48"/>
      <c r="J71" s="54" t="s">
        <v>57</v>
      </c>
      <c r="K71" s="54"/>
      <c r="L71" s="35">
        <v>185</v>
      </c>
      <c r="M71" s="55">
        <f t="shared" si="4"/>
        <v>3.9126940484751072E-3</v>
      </c>
      <c r="N71" s="48"/>
      <c r="O71" s="54" t="s">
        <v>57</v>
      </c>
      <c r="P71" s="54"/>
      <c r="Q71" s="35">
        <v>33</v>
      </c>
      <c r="R71" s="55">
        <f t="shared" si="5"/>
        <v>7.246376811594203E-3</v>
      </c>
      <c r="U71" s="22"/>
      <c r="V71" s="22"/>
      <c r="W71" s="22"/>
      <c r="X71" s="20"/>
    </row>
    <row r="72" spans="2:24" ht="30" customHeight="1" x14ac:dyDescent="0.3">
      <c r="B72" s="54" t="s">
        <v>58</v>
      </c>
      <c r="C72" s="54"/>
      <c r="D72" s="54"/>
      <c r="E72" s="54"/>
      <c r="F72" s="54"/>
      <c r="G72" s="35">
        <v>16943</v>
      </c>
      <c r="H72" s="58">
        <f t="shared" si="3"/>
        <v>0.15200832578211212</v>
      </c>
      <c r="I72" s="48"/>
      <c r="J72" s="54" t="s">
        <v>59</v>
      </c>
      <c r="K72" s="54"/>
      <c r="L72" s="35">
        <v>1176</v>
      </c>
      <c r="M72" s="55">
        <f t="shared" si="4"/>
        <v>2.4872044329766085E-2</v>
      </c>
      <c r="N72" s="48"/>
      <c r="O72" s="54" t="s">
        <v>59</v>
      </c>
      <c r="P72" s="54"/>
      <c r="Q72" s="35">
        <v>82</v>
      </c>
      <c r="R72" s="55">
        <f t="shared" si="5"/>
        <v>1.8006148440931048E-2</v>
      </c>
      <c r="U72" s="22"/>
      <c r="V72" s="22"/>
      <c r="W72" s="22"/>
      <c r="X72" s="20"/>
    </row>
    <row r="73" spans="2:24" ht="30" customHeight="1" x14ac:dyDescent="0.3">
      <c r="B73" s="54" t="s">
        <v>60</v>
      </c>
      <c r="C73" s="54"/>
      <c r="D73" s="54"/>
      <c r="E73" s="54"/>
      <c r="F73" s="54"/>
      <c r="G73" s="35">
        <v>13582</v>
      </c>
      <c r="H73" s="58">
        <f t="shared" si="3"/>
        <v>0.12185428086954181</v>
      </c>
      <c r="I73" s="48"/>
      <c r="J73" s="54" t="s">
        <v>61</v>
      </c>
      <c r="K73" s="54"/>
      <c r="L73" s="35">
        <v>3053</v>
      </c>
      <c r="M73" s="55">
        <f t="shared" si="4"/>
        <v>6.4570026648618925E-2</v>
      </c>
      <c r="N73" s="48"/>
      <c r="O73" s="54" t="s">
        <v>61</v>
      </c>
      <c r="P73" s="54"/>
      <c r="Q73" s="35">
        <v>463</v>
      </c>
      <c r="R73" s="55">
        <f t="shared" si="5"/>
        <v>0.10166886253842776</v>
      </c>
      <c r="U73" s="22"/>
      <c r="V73" s="22"/>
      <c r="W73" s="22"/>
      <c r="X73" s="20"/>
    </row>
    <row r="74" spans="2:24" ht="30" customHeight="1" thickBot="1" x14ac:dyDescent="0.35">
      <c r="B74" s="54" t="s">
        <v>62</v>
      </c>
      <c r="C74" s="54"/>
      <c r="D74" s="54"/>
      <c r="E74" s="54"/>
      <c r="F74" s="54"/>
      <c r="G74" s="35">
        <v>15719</v>
      </c>
      <c r="H74" s="58">
        <f t="shared" si="3"/>
        <v>0.14102690627214901</v>
      </c>
      <c r="I74" s="48"/>
      <c r="J74" s="54" t="s">
        <v>63</v>
      </c>
      <c r="K74" s="54"/>
      <c r="L74" s="35">
        <v>404</v>
      </c>
      <c r="M74" s="55">
        <f t="shared" si="4"/>
        <v>8.5444778139672599E-3</v>
      </c>
      <c r="N74" s="48"/>
      <c r="O74" s="54" t="s">
        <v>63</v>
      </c>
      <c r="P74" s="54"/>
      <c r="Q74" s="35">
        <v>26</v>
      </c>
      <c r="R74" s="55">
        <f t="shared" si="5"/>
        <v>5.709266578831796E-3</v>
      </c>
      <c r="U74" s="22"/>
      <c r="V74" s="22"/>
      <c r="W74" s="22"/>
      <c r="X74" s="20"/>
    </row>
    <row r="75" spans="2:24" ht="30" customHeight="1" x14ac:dyDescent="0.3">
      <c r="B75" s="30" t="s">
        <v>5</v>
      </c>
      <c r="C75" s="62"/>
      <c r="D75" s="62"/>
      <c r="E75" s="62"/>
      <c r="F75" s="62"/>
      <c r="G75" s="43">
        <f>SUM(G60:G74)</f>
        <v>111461</v>
      </c>
      <c r="H75" s="63">
        <f>SUM(H60:H74)</f>
        <v>1</v>
      </c>
      <c r="I75" s="48"/>
      <c r="J75" s="54" t="s">
        <v>64</v>
      </c>
      <c r="K75" s="54"/>
      <c r="L75" s="35">
        <v>3</v>
      </c>
      <c r="M75" s="55">
        <f t="shared" si="4"/>
        <v>6.3449092677974705E-5</v>
      </c>
      <c r="N75" s="48"/>
      <c r="O75" s="54" t="s">
        <v>64</v>
      </c>
      <c r="P75" s="54"/>
      <c r="Q75" s="35">
        <v>0</v>
      </c>
      <c r="R75" s="55">
        <f t="shared" si="5"/>
        <v>0</v>
      </c>
      <c r="U75" s="22"/>
      <c r="V75" s="22"/>
      <c r="W75" s="22"/>
      <c r="X75" s="20"/>
    </row>
    <row r="76" spans="2:24" ht="30" customHeight="1" x14ac:dyDescent="0.3">
      <c r="I76" s="48"/>
      <c r="J76" s="54" t="s">
        <v>65</v>
      </c>
      <c r="K76" s="54"/>
      <c r="L76" s="35">
        <v>1088</v>
      </c>
      <c r="M76" s="55">
        <f t="shared" si="4"/>
        <v>2.3010870944545493E-2</v>
      </c>
      <c r="N76" s="48"/>
      <c r="O76" s="54" t="s">
        <v>65</v>
      </c>
      <c r="P76" s="54"/>
      <c r="Q76" s="35">
        <v>43</v>
      </c>
      <c r="R76" s="55">
        <f t="shared" si="5"/>
        <v>9.4422485726833559E-3</v>
      </c>
      <c r="U76" s="22"/>
      <c r="V76" s="22"/>
      <c r="W76" s="22"/>
      <c r="X76" s="20"/>
    </row>
    <row r="77" spans="2:24" ht="30" customHeight="1" x14ac:dyDescent="0.3">
      <c r="I77" s="48"/>
      <c r="J77" s="54" t="s">
        <v>66</v>
      </c>
      <c r="K77" s="54"/>
      <c r="L77" s="35">
        <v>452</v>
      </c>
      <c r="M77" s="55">
        <f t="shared" si="4"/>
        <v>9.5596632968148552E-3</v>
      </c>
      <c r="N77" s="48"/>
      <c r="O77" s="54" t="s">
        <v>66</v>
      </c>
      <c r="P77" s="54"/>
      <c r="Q77" s="35">
        <v>9</v>
      </c>
      <c r="R77" s="55">
        <f t="shared" si="5"/>
        <v>1.976284584980237E-3</v>
      </c>
      <c r="U77" s="22"/>
      <c r="V77" s="22"/>
      <c r="W77" s="22"/>
      <c r="X77" s="20"/>
    </row>
    <row r="78" spans="2:24" ht="30" customHeight="1" x14ac:dyDescent="0.3">
      <c r="I78" s="48"/>
      <c r="J78" s="54" t="s">
        <v>67</v>
      </c>
      <c r="K78" s="54"/>
      <c r="L78" s="35">
        <v>591</v>
      </c>
      <c r="M78" s="55">
        <f t="shared" si="4"/>
        <v>1.2499471257561017E-2</v>
      </c>
      <c r="N78" s="48"/>
      <c r="O78" s="54" t="s">
        <v>67</v>
      </c>
      <c r="P78" s="54"/>
      <c r="Q78" s="35">
        <v>82</v>
      </c>
      <c r="R78" s="55">
        <f t="shared" si="5"/>
        <v>1.8006148440931048E-2</v>
      </c>
      <c r="U78" s="22"/>
      <c r="V78" s="22"/>
      <c r="W78" s="22"/>
      <c r="X78" s="20"/>
    </row>
    <row r="79" spans="2:24" ht="30" customHeight="1" x14ac:dyDescent="0.3">
      <c r="I79" s="48"/>
      <c r="J79" s="64" t="s">
        <v>68</v>
      </c>
      <c r="K79" s="64"/>
      <c r="L79" s="35">
        <v>290</v>
      </c>
      <c r="M79" s="55">
        <f t="shared" si="4"/>
        <v>6.1334122922042213E-3</v>
      </c>
      <c r="N79" s="48"/>
      <c r="O79" s="64" t="s">
        <v>68</v>
      </c>
      <c r="P79" s="64"/>
      <c r="Q79" s="35">
        <v>37</v>
      </c>
      <c r="R79" s="55">
        <f t="shared" si="5"/>
        <v>8.124725516029864E-3</v>
      </c>
      <c r="U79" s="22"/>
      <c r="V79" s="22"/>
      <c r="W79" s="22"/>
      <c r="X79" s="20"/>
    </row>
    <row r="80" spans="2:24" ht="29.25" customHeight="1" thickBot="1" x14ac:dyDescent="0.35">
      <c r="B80" s="48"/>
      <c r="H80" s="48"/>
      <c r="I80" s="48"/>
      <c r="J80" s="54" t="s">
        <v>69</v>
      </c>
      <c r="K80" s="54"/>
      <c r="L80" s="35">
        <v>11155</v>
      </c>
      <c r="M80" s="55">
        <f t="shared" si="4"/>
        <v>0.23592487627426928</v>
      </c>
      <c r="N80" s="48"/>
      <c r="O80" s="54" t="s">
        <v>69</v>
      </c>
      <c r="P80" s="54"/>
      <c r="Q80" s="35">
        <v>1354</v>
      </c>
      <c r="R80" s="55">
        <f t="shared" si="5"/>
        <v>0.29732103645147123</v>
      </c>
      <c r="S80" s="22"/>
      <c r="U80" s="22"/>
      <c r="V80" s="22"/>
      <c r="W80" s="22"/>
      <c r="X80" s="20"/>
    </row>
    <row r="81" spans="2:24" ht="29.25" customHeight="1" x14ac:dyDescent="0.3">
      <c r="B81" s="48"/>
      <c r="H81" s="48"/>
      <c r="I81" s="48"/>
      <c r="J81" s="30" t="s">
        <v>5</v>
      </c>
      <c r="K81" s="43"/>
      <c r="L81" s="43">
        <f>SUM(L65:L80)</f>
        <v>47282</v>
      </c>
      <c r="M81" s="57">
        <f>SUM(M65:M80)</f>
        <v>0.99999999999999989</v>
      </c>
      <c r="N81" s="48"/>
      <c r="O81" s="30" t="s">
        <v>5</v>
      </c>
      <c r="P81" s="43"/>
      <c r="Q81" s="43">
        <f>SUM(Q65:Q80)</f>
        <v>4554</v>
      </c>
      <c r="R81" s="57">
        <f>SUM(R65:R80)</f>
        <v>1</v>
      </c>
      <c r="S81" s="22"/>
      <c r="X81" s="20"/>
    </row>
    <row r="82" spans="2:24" ht="29.25" customHeight="1" x14ac:dyDescent="0.3">
      <c r="B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22"/>
      <c r="X82" s="20"/>
    </row>
    <row r="83" spans="2:24" ht="29.25" customHeight="1" x14ac:dyDescent="0.3">
      <c r="B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22"/>
      <c r="X83" s="20"/>
    </row>
    <row r="84" spans="2:24" ht="29.25" customHeight="1" x14ac:dyDescent="0.3">
      <c r="B84" s="23" t="s">
        <v>70</v>
      </c>
      <c r="C84" s="32" t="s">
        <v>5</v>
      </c>
      <c r="D84" s="33"/>
      <c r="E84" s="34" t="s">
        <v>17</v>
      </c>
      <c r="F84" s="34" t="s">
        <v>18</v>
      </c>
      <c r="G84" s="34" t="s">
        <v>19</v>
      </c>
      <c r="H84" s="34" t="s">
        <v>20</v>
      </c>
      <c r="I84" s="24" t="s">
        <v>21</v>
      </c>
      <c r="R84" s="48"/>
      <c r="S84" s="22"/>
      <c r="X84" s="20"/>
    </row>
    <row r="85" spans="2:24" ht="29.25" customHeight="1" x14ac:dyDescent="0.3">
      <c r="B85" s="23"/>
      <c r="C85" s="32"/>
      <c r="D85" s="33"/>
      <c r="E85" s="34"/>
      <c r="F85" s="34"/>
      <c r="G85" s="34"/>
      <c r="H85" s="34"/>
      <c r="I85" s="24"/>
      <c r="R85" s="48"/>
      <c r="S85" s="22"/>
      <c r="X85" s="20"/>
    </row>
    <row r="86" spans="2:24" ht="26.45" customHeight="1" x14ac:dyDescent="0.3">
      <c r="B86" s="28" t="s">
        <v>71</v>
      </c>
      <c r="C86" s="27">
        <f t="shared" ref="C86:C111" si="6">SUM(E86:I86)</f>
        <v>2486</v>
      </c>
      <c r="D86" s="27"/>
      <c r="E86" s="35">
        <v>15</v>
      </c>
      <c r="F86" s="35">
        <v>461</v>
      </c>
      <c r="G86" s="35">
        <v>941</v>
      </c>
      <c r="H86" s="35">
        <v>259</v>
      </c>
      <c r="I86" s="35">
        <v>810</v>
      </c>
      <c r="R86" s="48"/>
      <c r="S86" s="22"/>
      <c r="X86" s="20"/>
    </row>
    <row r="87" spans="2:24" ht="26.45" customHeight="1" x14ac:dyDescent="0.3">
      <c r="B87" s="28" t="s">
        <v>72</v>
      </c>
      <c r="C87" s="27">
        <f t="shared" si="6"/>
        <v>4654</v>
      </c>
      <c r="D87" s="27"/>
      <c r="E87" s="35">
        <v>43</v>
      </c>
      <c r="F87" s="35">
        <v>117</v>
      </c>
      <c r="G87" s="35">
        <v>1956</v>
      </c>
      <c r="H87" s="35">
        <v>413</v>
      </c>
      <c r="I87" s="35">
        <v>2125</v>
      </c>
      <c r="R87" s="48"/>
      <c r="S87" s="22"/>
      <c r="X87" s="20"/>
    </row>
    <row r="88" spans="2:24" ht="34.5" customHeight="1" x14ac:dyDescent="0.3">
      <c r="B88" s="28" t="s">
        <v>73</v>
      </c>
      <c r="C88" s="27">
        <f t="shared" si="6"/>
        <v>3763</v>
      </c>
      <c r="D88" s="27"/>
      <c r="E88" s="35">
        <v>28</v>
      </c>
      <c r="F88" s="35">
        <v>123</v>
      </c>
      <c r="G88" s="35">
        <v>876</v>
      </c>
      <c r="H88" s="35">
        <v>427</v>
      </c>
      <c r="I88" s="35">
        <v>2309</v>
      </c>
      <c r="K88" s="25" t="s">
        <v>4</v>
      </c>
      <c r="L88" s="23"/>
      <c r="M88" s="49">
        <v>2024</v>
      </c>
      <c r="N88" s="49">
        <v>2025</v>
      </c>
      <c r="O88" s="50" t="s">
        <v>74</v>
      </c>
      <c r="R88" s="48"/>
      <c r="S88" s="22"/>
      <c r="X88" s="20"/>
    </row>
    <row r="89" spans="2:24" ht="26.45" customHeight="1" x14ac:dyDescent="0.3">
      <c r="B89" s="28" t="s">
        <v>75</v>
      </c>
      <c r="C89" s="27">
        <f t="shared" si="6"/>
        <v>6926</v>
      </c>
      <c r="D89" s="27"/>
      <c r="E89" s="35">
        <v>71</v>
      </c>
      <c r="F89" s="35">
        <v>392</v>
      </c>
      <c r="G89" s="35">
        <v>2650</v>
      </c>
      <c r="H89" s="35">
        <v>855</v>
      </c>
      <c r="I89" s="35">
        <v>2958</v>
      </c>
      <c r="K89" s="64" t="s">
        <v>6</v>
      </c>
      <c r="L89" s="64"/>
      <c r="M89" s="65">
        <v>5086</v>
      </c>
      <c r="N89" s="65">
        <v>5428</v>
      </c>
      <c r="O89" s="66">
        <f>N89/M89-1</f>
        <v>6.7243413291388165E-2</v>
      </c>
      <c r="R89" s="48"/>
      <c r="S89" s="22"/>
      <c r="X89" s="20"/>
    </row>
    <row r="90" spans="2:24" ht="26.45" customHeight="1" x14ac:dyDescent="0.3">
      <c r="B90" s="28" t="s">
        <v>76</v>
      </c>
      <c r="C90" s="27">
        <f t="shared" si="6"/>
        <v>4472</v>
      </c>
      <c r="D90" s="27"/>
      <c r="E90" s="35">
        <v>26</v>
      </c>
      <c r="F90" s="35">
        <v>99</v>
      </c>
      <c r="G90" s="35">
        <v>1733</v>
      </c>
      <c r="H90" s="35">
        <v>782</v>
      </c>
      <c r="I90" s="35">
        <v>1832</v>
      </c>
      <c r="K90" s="64" t="s">
        <v>7</v>
      </c>
      <c r="L90" s="64"/>
      <c r="M90" s="65">
        <v>7013</v>
      </c>
      <c r="N90" s="65">
        <v>6838</v>
      </c>
      <c r="O90" s="66">
        <f t="shared" ref="O90:O99" si="7">N90/M90-1</f>
        <v>-2.4953657493226866E-2</v>
      </c>
      <c r="R90" s="48"/>
      <c r="S90" s="22"/>
      <c r="X90" s="20"/>
    </row>
    <row r="91" spans="2:24" ht="26.45" customHeight="1" x14ac:dyDescent="0.3">
      <c r="B91" s="28" t="s">
        <v>77</v>
      </c>
      <c r="C91" s="27">
        <f t="shared" si="6"/>
        <v>3551</v>
      </c>
      <c r="D91" s="27"/>
      <c r="E91" s="35">
        <v>35</v>
      </c>
      <c r="F91" s="35">
        <v>92</v>
      </c>
      <c r="G91" s="35">
        <v>1360</v>
      </c>
      <c r="H91" s="35">
        <v>312</v>
      </c>
      <c r="I91" s="35">
        <v>1752</v>
      </c>
      <c r="K91" s="64" t="s">
        <v>8</v>
      </c>
      <c r="L91" s="64"/>
      <c r="M91" s="65">
        <v>8343</v>
      </c>
      <c r="N91" s="65">
        <v>9194</v>
      </c>
      <c r="O91" s="66">
        <f t="shared" si="7"/>
        <v>0.10200167805345806</v>
      </c>
      <c r="R91" s="48"/>
      <c r="S91" s="22"/>
      <c r="X91" s="20"/>
    </row>
    <row r="92" spans="2:24" ht="26.45" customHeight="1" x14ac:dyDescent="0.3">
      <c r="B92" s="28" t="s">
        <v>78</v>
      </c>
      <c r="C92" s="27">
        <f t="shared" si="6"/>
        <v>3956</v>
      </c>
      <c r="D92" s="27"/>
      <c r="E92" s="35">
        <v>56</v>
      </c>
      <c r="F92" s="35">
        <v>42</v>
      </c>
      <c r="G92" s="35">
        <v>1532</v>
      </c>
      <c r="H92" s="35">
        <v>392</v>
      </c>
      <c r="I92" s="35">
        <v>1934</v>
      </c>
      <c r="K92" s="64" t="s">
        <v>9</v>
      </c>
      <c r="L92" s="64"/>
      <c r="M92" s="65">
        <v>9088</v>
      </c>
      <c r="N92" s="65">
        <v>9092</v>
      </c>
      <c r="O92" s="66">
        <f t="shared" si="7"/>
        <v>4.4014084507049134E-4</v>
      </c>
      <c r="R92" s="48"/>
      <c r="S92" s="22"/>
      <c r="X92" s="20"/>
    </row>
    <row r="93" spans="2:24" ht="26.45" customHeight="1" x14ac:dyDescent="0.3">
      <c r="B93" s="28" t="s">
        <v>79</v>
      </c>
      <c r="C93" s="27">
        <f t="shared" si="6"/>
        <v>7667</v>
      </c>
      <c r="D93" s="27"/>
      <c r="E93" s="35">
        <v>105</v>
      </c>
      <c r="F93" s="35">
        <v>35</v>
      </c>
      <c r="G93" s="35">
        <v>3006</v>
      </c>
      <c r="H93" s="35">
        <v>1418</v>
      </c>
      <c r="I93" s="35">
        <v>3103</v>
      </c>
      <c r="K93" s="64" t="s">
        <v>10</v>
      </c>
      <c r="L93" s="64"/>
      <c r="M93" s="65">
        <v>10274</v>
      </c>
      <c r="N93" s="65">
        <v>10499</v>
      </c>
      <c r="O93" s="66">
        <f t="shared" si="7"/>
        <v>2.1899941600155737E-2</v>
      </c>
      <c r="R93" s="48"/>
      <c r="S93" s="22"/>
      <c r="X93" s="20"/>
    </row>
    <row r="94" spans="2:24" ht="26.45" customHeight="1" x14ac:dyDescent="0.3">
      <c r="B94" s="28" t="s">
        <v>80</v>
      </c>
      <c r="C94" s="27">
        <f t="shared" si="6"/>
        <v>1814</v>
      </c>
      <c r="D94" s="27"/>
      <c r="E94" s="35">
        <v>8</v>
      </c>
      <c r="F94" s="35">
        <v>44</v>
      </c>
      <c r="G94" s="35">
        <v>901</v>
      </c>
      <c r="H94" s="35">
        <v>472</v>
      </c>
      <c r="I94" s="35">
        <v>389</v>
      </c>
      <c r="K94" s="64" t="s">
        <v>11</v>
      </c>
      <c r="L94" s="64"/>
      <c r="M94" s="65">
        <v>10751</v>
      </c>
      <c r="N94" s="65">
        <v>10639</v>
      </c>
      <c r="O94" s="66">
        <f t="shared" si="7"/>
        <v>-1.0417635568784278E-2</v>
      </c>
      <c r="R94" s="48"/>
      <c r="S94" s="22"/>
      <c r="X94" s="20"/>
    </row>
    <row r="95" spans="2:24" ht="26.45" customHeight="1" x14ac:dyDescent="0.3">
      <c r="B95" s="28" t="s">
        <v>81</v>
      </c>
      <c r="C95" s="27">
        <f t="shared" si="6"/>
        <v>2598</v>
      </c>
      <c r="D95" s="27"/>
      <c r="E95" s="35">
        <v>257</v>
      </c>
      <c r="F95" s="35">
        <v>81</v>
      </c>
      <c r="G95" s="35">
        <v>1208</v>
      </c>
      <c r="H95" s="35">
        <v>325</v>
      </c>
      <c r="I95" s="35">
        <v>727</v>
      </c>
      <c r="K95" s="64" t="s">
        <v>12</v>
      </c>
      <c r="L95" s="64"/>
      <c r="M95" s="65">
        <v>10038</v>
      </c>
      <c r="N95" s="65">
        <v>10666</v>
      </c>
      <c r="O95" s="66">
        <f t="shared" si="7"/>
        <v>6.256226339908344E-2</v>
      </c>
      <c r="R95" s="48"/>
      <c r="S95" s="22"/>
      <c r="X95" s="20"/>
    </row>
    <row r="96" spans="2:24" ht="26.45" customHeight="1" x14ac:dyDescent="0.3">
      <c r="B96" s="28" t="s">
        <v>82</v>
      </c>
      <c r="C96" s="27">
        <f t="shared" si="6"/>
        <v>3952</v>
      </c>
      <c r="D96" s="27"/>
      <c r="E96" s="35">
        <v>61</v>
      </c>
      <c r="F96" s="35">
        <v>23</v>
      </c>
      <c r="G96" s="35">
        <v>1596</v>
      </c>
      <c r="H96" s="35">
        <v>360</v>
      </c>
      <c r="I96" s="35">
        <v>1912</v>
      </c>
      <c r="K96" s="64" t="s">
        <v>13</v>
      </c>
      <c r="L96" s="64"/>
      <c r="M96" s="65">
        <v>9550</v>
      </c>
      <c r="N96" s="65">
        <v>10927</v>
      </c>
      <c r="O96" s="66">
        <f t="shared" si="7"/>
        <v>0.14418848167539267</v>
      </c>
      <c r="R96" s="48"/>
      <c r="S96" s="22"/>
      <c r="X96" s="20"/>
    </row>
    <row r="97" spans="2:24" ht="26.45" customHeight="1" x14ac:dyDescent="0.3">
      <c r="B97" s="28" t="s">
        <v>83</v>
      </c>
      <c r="C97" s="27">
        <f t="shared" si="6"/>
        <v>10494</v>
      </c>
      <c r="D97" s="27"/>
      <c r="E97" s="35">
        <v>93</v>
      </c>
      <c r="F97" s="35">
        <v>176</v>
      </c>
      <c r="G97" s="35">
        <v>2447</v>
      </c>
      <c r="H97" s="35">
        <v>1948</v>
      </c>
      <c r="I97" s="35">
        <v>5830</v>
      </c>
      <c r="K97" s="64" t="s">
        <v>14</v>
      </c>
      <c r="L97" s="64"/>
      <c r="M97" s="65">
        <v>10927</v>
      </c>
      <c r="N97" s="65">
        <v>12385</v>
      </c>
      <c r="O97" s="66">
        <f t="shared" si="7"/>
        <v>0.13343095085567858</v>
      </c>
      <c r="R97" s="48"/>
      <c r="S97" s="22"/>
      <c r="X97" s="20"/>
    </row>
    <row r="98" spans="2:24" ht="26.45" customHeight="1" x14ac:dyDescent="0.3">
      <c r="B98" s="28" t="s">
        <v>84</v>
      </c>
      <c r="C98" s="27">
        <f t="shared" si="6"/>
        <v>6648</v>
      </c>
      <c r="D98" s="27"/>
      <c r="E98" s="35">
        <v>248</v>
      </c>
      <c r="F98" s="35">
        <v>25</v>
      </c>
      <c r="G98" s="35">
        <v>1895</v>
      </c>
      <c r="H98" s="35">
        <v>871</v>
      </c>
      <c r="I98" s="35">
        <v>3609</v>
      </c>
      <c r="K98" s="64" t="s">
        <v>15</v>
      </c>
      <c r="L98" s="64"/>
      <c r="M98" s="65">
        <v>11073</v>
      </c>
      <c r="N98" s="65">
        <v>12609</v>
      </c>
      <c r="O98" s="66">
        <f t="shared" si="7"/>
        <v>0.13871579517745869</v>
      </c>
      <c r="R98" s="48"/>
      <c r="S98" s="22"/>
      <c r="X98" s="20"/>
    </row>
    <row r="99" spans="2:24" ht="26.45" customHeight="1" thickBot="1" x14ac:dyDescent="0.35">
      <c r="B99" s="28" t="s">
        <v>85</v>
      </c>
      <c r="C99" s="27">
        <f t="shared" si="6"/>
        <v>2380</v>
      </c>
      <c r="D99" s="27"/>
      <c r="E99" s="35">
        <v>104</v>
      </c>
      <c r="F99" s="35">
        <v>19</v>
      </c>
      <c r="G99" s="35">
        <v>1206</v>
      </c>
      <c r="H99" s="35">
        <v>269</v>
      </c>
      <c r="I99" s="35">
        <v>782</v>
      </c>
      <c r="K99" s="64" t="s">
        <v>16</v>
      </c>
      <c r="L99" s="64"/>
      <c r="M99" s="65">
        <v>11904</v>
      </c>
      <c r="N99" s="65">
        <v>13184</v>
      </c>
      <c r="O99" s="66">
        <f t="shared" si="7"/>
        <v>0.10752688172043001</v>
      </c>
      <c r="R99" s="48"/>
      <c r="S99" s="22"/>
      <c r="X99" s="20"/>
    </row>
    <row r="100" spans="2:24" ht="26.45" customHeight="1" x14ac:dyDescent="0.3">
      <c r="B100" s="28" t="s">
        <v>86</v>
      </c>
      <c r="C100" s="27">
        <f t="shared" si="6"/>
        <v>17208</v>
      </c>
      <c r="D100" s="27"/>
      <c r="E100" s="35">
        <v>1143</v>
      </c>
      <c r="F100" s="35">
        <v>36</v>
      </c>
      <c r="G100" s="35">
        <v>6825</v>
      </c>
      <c r="H100" s="35">
        <v>1855</v>
      </c>
      <c r="I100" s="35">
        <v>7349</v>
      </c>
      <c r="K100" s="30" t="s">
        <v>5</v>
      </c>
      <c r="L100" s="62"/>
      <c r="M100" s="43">
        <f>SUM(M89:M99)</f>
        <v>104047</v>
      </c>
      <c r="N100" s="43">
        <f>SUM(N89:N99)</f>
        <v>111461</v>
      </c>
      <c r="O100" s="57">
        <f>N100/M100-1</f>
        <v>7.1256259190558113E-2</v>
      </c>
      <c r="R100" s="48"/>
      <c r="S100" s="22"/>
      <c r="X100" s="20"/>
    </row>
    <row r="101" spans="2:24" ht="26.45" customHeight="1" x14ac:dyDescent="0.3">
      <c r="B101" s="28" t="s">
        <v>87</v>
      </c>
      <c r="C101" s="27">
        <f t="shared" si="6"/>
        <v>4949</v>
      </c>
      <c r="D101" s="27"/>
      <c r="E101" s="35">
        <v>318</v>
      </c>
      <c r="F101" s="35">
        <v>78</v>
      </c>
      <c r="G101" s="35">
        <v>2034</v>
      </c>
      <c r="H101" s="35">
        <v>573</v>
      </c>
      <c r="I101" s="35">
        <v>1946</v>
      </c>
      <c r="R101" s="48"/>
      <c r="S101" s="22"/>
      <c r="X101" s="20"/>
    </row>
    <row r="102" spans="2:24" ht="26.45" customHeight="1" x14ac:dyDescent="0.3">
      <c r="B102" s="28" t="s">
        <v>88</v>
      </c>
      <c r="C102" s="27">
        <f t="shared" si="6"/>
        <v>2142</v>
      </c>
      <c r="D102" s="27"/>
      <c r="E102" s="35">
        <v>325</v>
      </c>
      <c r="F102" s="35">
        <v>27</v>
      </c>
      <c r="G102" s="35">
        <v>896</v>
      </c>
      <c r="H102" s="35">
        <v>128</v>
      </c>
      <c r="I102" s="35">
        <v>766</v>
      </c>
      <c r="R102" s="48"/>
      <c r="S102" s="22"/>
      <c r="X102" s="20"/>
    </row>
    <row r="103" spans="2:24" ht="26.45" customHeight="1" x14ac:dyDescent="0.3">
      <c r="B103" s="28" t="s">
        <v>89</v>
      </c>
      <c r="C103" s="27">
        <f t="shared" si="6"/>
        <v>597</v>
      </c>
      <c r="D103" s="27"/>
      <c r="E103" s="35">
        <v>5</v>
      </c>
      <c r="F103" s="35">
        <v>23</v>
      </c>
      <c r="G103" s="35">
        <v>327</v>
      </c>
      <c r="H103" s="35">
        <v>64</v>
      </c>
      <c r="I103" s="35">
        <v>178</v>
      </c>
      <c r="R103" s="48"/>
      <c r="S103" s="22"/>
      <c r="X103" s="20"/>
    </row>
    <row r="104" spans="2:24" ht="26.45" customHeight="1" x14ac:dyDescent="0.3">
      <c r="B104" s="28" t="s">
        <v>90</v>
      </c>
      <c r="C104" s="27">
        <f t="shared" si="6"/>
        <v>1149</v>
      </c>
      <c r="D104" s="27"/>
      <c r="E104" s="35">
        <v>10</v>
      </c>
      <c r="F104" s="35">
        <v>20</v>
      </c>
      <c r="G104" s="35">
        <v>425</v>
      </c>
      <c r="H104" s="35">
        <v>142</v>
      </c>
      <c r="I104" s="35">
        <v>552</v>
      </c>
      <c r="R104" s="48"/>
      <c r="S104" s="22"/>
      <c r="X104" s="20"/>
    </row>
    <row r="105" spans="2:24" ht="26.45" customHeight="1" x14ac:dyDescent="0.3">
      <c r="B105" s="28" t="s">
        <v>91</v>
      </c>
      <c r="C105" s="27">
        <f t="shared" si="6"/>
        <v>2276</v>
      </c>
      <c r="D105" s="27"/>
      <c r="E105" s="35">
        <v>210</v>
      </c>
      <c r="F105" s="35">
        <v>48</v>
      </c>
      <c r="G105" s="35">
        <v>657</v>
      </c>
      <c r="H105" s="35">
        <v>186</v>
      </c>
      <c r="I105" s="35">
        <v>1175</v>
      </c>
      <c r="R105" s="48"/>
      <c r="S105" s="22"/>
      <c r="X105" s="20"/>
    </row>
    <row r="106" spans="2:24" ht="26.45" customHeight="1" x14ac:dyDescent="0.3">
      <c r="B106" s="28" t="s">
        <v>92</v>
      </c>
      <c r="C106" s="27">
        <f t="shared" si="6"/>
        <v>3368</v>
      </c>
      <c r="D106" s="27"/>
      <c r="E106" s="35">
        <v>45</v>
      </c>
      <c r="F106" s="35">
        <v>90</v>
      </c>
      <c r="G106" s="35">
        <v>1523</v>
      </c>
      <c r="H106" s="35">
        <v>370</v>
      </c>
      <c r="I106" s="35">
        <v>1340</v>
      </c>
      <c r="R106" s="48"/>
      <c r="S106" s="22"/>
      <c r="X106" s="20"/>
    </row>
    <row r="107" spans="2:24" ht="26.45" customHeight="1" x14ac:dyDescent="0.3">
      <c r="B107" s="28" t="s">
        <v>93</v>
      </c>
      <c r="C107" s="27">
        <f t="shared" si="6"/>
        <v>3742</v>
      </c>
      <c r="D107" s="27"/>
      <c r="E107" s="35">
        <v>41</v>
      </c>
      <c r="F107" s="35">
        <v>58</v>
      </c>
      <c r="G107" s="35">
        <v>1693</v>
      </c>
      <c r="H107" s="35">
        <v>475</v>
      </c>
      <c r="I107" s="35">
        <v>1475</v>
      </c>
      <c r="R107" s="48"/>
      <c r="S107" s="22"/>
      <c r="X107" s="20"/>
    </row>
    <row r="108" spans="2:24" ht="26.45" customHeight="1" x14ac:dyDescent="0.3">
      <c r="B108" s="28" t="s">
        <v>94</v>
      </c>
      <c r="C108" s="27">
        <f t="shared" si="6"/>
        <v>5489</v>
      </c>
      <c r="D108" s="27"/>
      <c r="E108" s="35">
        <v>256</v>
      </c>
      <c r="F108" s="35">
        <v>53</v>
      </c>
      <c r="G108" s="35">
        <v>2456</v>
      </c>
      <c r="H108" s="35">
        <v>665</v>
      </c>
      <c r="I108" s="35">
        <v>2059</v>
      </c>
      <c r="R108" s="48"/>
      <c r="S108" s="22"/>
      <c r="X108" s="20"/>
    </row>
    <row r="109" spans="2:24" ht="26.45" customHeight="1" x14ac:dyDescent="0.3">
      <c r="B109" s="28" t="s">
        <v>95</v>
      </c>
      <c r="C109" s="27">
        <f t="shared" si="6"/>
        <v>2152</v>
      </c>
      <c r="D109" s="27"/>
      <c r="E109" s="35">
        <v>50</v>
      </c>
      <c r="F109" s="35">
        <v>32</v>
      </c>
      <c r="G109" s="35">
        <v>835</v>
      </c>
      <c r="H109" s="35">
        <v>271</v>
      </c>
      <c r="I109" s="35">
        <v>964</v>
      </c>
      <c r="R109" s="48"/>
      <c r="S109" s="22"/>
      <c r="X109" s="20"/>
    </row>
    <row r="110" spans="2:24" ht="26.45" customHeight="1" x14ac:dyDescent="0.3">
      <c r="B110" s="28" t="s">
        <v>96</v>
      </c>
      <c r="C110" s="27">
        <f t="shared" si="6"/>
        <v>1566</v>
      </c>
      <c r="D110" s="27"/>
      <c r="E110" s="35">
        <v>27</v>
      </c>
      <c r="F110" s="35">
        <v>57</v>
      </c>
      <c r="G110" s="35">
        <v>608</v>
      </c>
      <c r="H110" s="35">
        <v>72</v>
      </c>
      <c r="I110" s="35">
        <v>802</v>
      </c>
      <c r="R110" s="48"/>
      <c r="S110" s="22"/>
      <c r="X110" s="20"/>
    </row>
    <row r="111" spans="2:24" ht="26.45" customHeight="1" thickBot="1" x14ac:dyDescent="0.35">
      <c r="B111" s="28" t="s">
        <v>97</v>
      </c>
      <c r="C111" s="27">
        <f t="shared" si="6"/>
        <v>1462</v>
      </c>
      <c r="D111" s="27"/>
      <c r="E111" s="35">
        <v>17</v>
      </c>
      <c r="F111" s="35">
        <v>24</v>
      </c>
      <c r="G111" s="35">
        <v>404</v>
      </c>
      <c r="H111" s="35">
        <v>112</v>
      </c>
      <c r="I111" s="35">
        <v>905</v>
      </c>
      <c r="R111" s="48"/>
      <c r="S111" s="22"/>
      <c r="X111" s="20"/>
    </row>
    <row r="112" spans="2:24" ht="29.25" customHeight="1" x14ac:dyDescent="0.3">
      <c r="B112" s="30" t="s">
        <v>5</v>
      </c>
      <c r="C112" s="31">
        <f>SUM(C86:D111)</f>
        <v>111461</v>
      </c>
      <c r="D112" s="31"/>
      <c r="E112" s="43">
        <f>SUM(E86:E111)</f>
        <v>3597</v>
      </c>
      <c r="F112" s="43">
        <f t="shared" ref="F112:I112" si="8">SUM(F86:F111)</f>
        <v>2275</v>
      </c>
      <c r="G112" s="43">
        <f t="shared" si="8"/>
        <v>41990</v>
      </c>
      <c r="H112" s="43">
        <f t="shared" si="8"/>
        <v>14016</v>
      </c>
      <c r="I112" s="43">
        <f t="shared" si="8"/>
        <v>49583</v>
      </c>
      <c r="J112" s="22"/>
      <c r="K112" s="22"/>
      <c r="L112" s="22"/>
      <c r="M112" s="22"/>
      <c r="N112" s="22"/>
      <c r="O112" s="22"/>
      <c r="P112" s="22"/>
      <c r="Q112" s="22"/>
      <c r="R112" s="48"/>
      <c r="S112" s="22"/>
      <c r="X112" s="20"/>
    </row>
    <row r="113" spans="2:24" ht="29.25" customHeight="1" x14ac:dyDescent="0.3">
      <c r="B113" s="67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48"/>
      <c r="S113" s="22"/>
      <c r="X113" s="20"/>
    </row>
    <row r="114" spans="2:24" ht="18.75" customHeight="1" x14ac:dyDescent="0.3"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22"/>
      <c r="T114" s="22"/>
      <c r="X114" s="20"/>
    </row>
    <row r="115" spans="2:24" ht="30" customHeight="1" x14ac:dyDescent="0.3"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 t="s">
        <v>98</v>
      </c>
      <c r="N115" s="22" t="s">
        <v>98</v>
      </c>
      <c r="O115" s="22"/>
      <c r="P115" s="22"/>
      <c r="Q115" s="22"/>
      <c r="R115" s="22"/>
      <c r="S115" s="22"/>
      <c r="T115" s="22"/>
      <c r="X115" s="20"/>
    </row>
    <row r="116" spans="2:24" ht="64.5" customHeight="1" x14ac:dyDescent="0.3">
      <c r="B116" s="68" t="s">
        <v>70</v>
      </c>
      <c r="C116" s="69"/>
      <c r="D116" s="70" t="s">
        <v>99</v>
      </c>
      <c r="E116" s="71">
        <v>2021</v>
      </c>
      <c r="F116" s="70">
        <v>2022</v>
      </c>
      <c r="G116" s="70">
        <v>2023</v>
      </c>
      <c r="H116" s="70">
        <v>2024</v>
      </c>
      <c r="I116" s="70" t="s">
        <v>100</v>
      </c>
      <c r="K116" s="22"/>
      <c r="M116" s="72" t="s">
        <v>89</v>
      </c>
      <c r="N116" s="73">
        <v>597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4" t="s">
        <v>71</v>
      </c>
      <c r="C117" s="74"/>
      <c r="D117" s="75">
        <f t="shared" ref="D117:D142" si="9">SUM(E117:I117)</f>
        <v>10618</v>
      </c>
      <c r="E117" s="76">
        <v>1899</v>
      </c>
      <c r="F117" s="76">
        <v>2440</v>
      </c>
      <c r="G117" s="77">
        <v>1928</v>
      </c>
      <c r="H117" s="77">
        <v>1865</v>
      </c>
      <c r="I117" s="76">
        <v>2486</v>
      </c>
      <c r="K117" s="22"/>
      <c r="M117" s="72" t="s">
        <v>90</v>
      </c>
      <c r="N117" s="73">
        <v>1149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74" t="s">
        <v>72</v>
      </c>
      <c r="C118" s="74"/>
      <c r="D118" s="75">
        <f t="shared" si="9"/>
        <v>22706</v>
      </c>
      <c r="E118" s="76">
        <v>3440</v>
      </c>
      <c r="F118" s="76">
        <v>5012</v>
      </c>
      <c r="G118" s="76">
        <v>4719</v>
      </c>
      <c r="H118" s="76">
        <v>4881</v>
      </c>
      <c r="I118" s="76">
        <v>4654</v>
      </c>
      <c r="K118" s="22"/>
      <c r="M118" s="72" t="s">
        <v>97</v>
      </c>
      <c r="N118" s="73">
        <v>1462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74" t="s">
        <v>73</v>
      </c>
      <c r="C119" s="74"/>
      <c r="D119" s="75">
        <f t="shared" si="9"/>
        <v>17767</v>
      </c>
      <c r="E119" s="76">
        <v>3118</v>
      </c>
      <c r="F119" s="76">
        <v>3882</v>
      </c>
      <c r="G119" s="76">
        <v>3423</v>
      </c>
      <c r="H119" s="76">
        <v>3581</v>
      </c>
      <c r="I119" s="76">
        <v>3763</v>
      </c>
      <c r="K119" s="22"/>
      <c r="M119" s="72" t="s">
        <v>96</v>
      </c>
      <c r="N119" s="73">
        <v>1566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74" t="s">
        <v>75</v>
      </c>
      <c r="C120" s="74"/>
      <c r="D120" s="75">
        <f t="shared" si="9"/>
        <v>36326</v>
      </c>
      <c r="E120" s="76">
        <v>7842</v>
      </c>
      <c r="F120" s="76">
        <v>7818</v>
      </c>
      <c r="G120" s="76">
        <v>6805</v>
      </c>
      <c r="H120" s="76">
        <v>6935</v>
      </c>
      <c r="I120" s="76">
        <v>6926</v>
      </c>
      <c r="K120" s="22"/>
      <c r="M120" s="72" t="s">
        <v>80</v>
      </c>
      <c r="N120" s="73">
        <v>1814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74" t="s">
        <v>76</v>
      </c>
      <c r="C121" s="74"/>
      <c r="D121" s="75">
        <f t="shared" si="9"/>
        <v>20662</v>
      </c>
      <c r="E121" s="76">
        <v>3641</v>
      </c>
      <c r="F121" s="76">
        <v>4156</v>
      </c>
      <c r="G121" s="76">
        <v>3878</v>
      </c>
      <c r="H121" s="76">
        <v>4515</v>
      </c>
      <c r="I121" s="76">
        <v>4472</v>
      </c>
      <c r="K121" s="22"/>
      <c r="M121" s="72" t="s">
        <v>88</v>
      </c>
      <c r="N121" s="73">
        <v>2142</v>
      </c>
      <c r="O121" s="22"/>
      <c r="P121" s="22"/>
      <c r="Q121" s="22"/>
      <c r="R121" s="22"/>
      <c r="S121" s="22"/>
      <c r="T121" s="22"/>
      <c r="X121" s="20"/>
    </row>
    <row r="122" spans="2:24" ht="18" customHeight="1" x14ac:dyDescent="0.3">
      <c r="B122" s="74" t="s">
        <v>77</v>
      </c>
      <c r="C122" s="74"/>
      <c r="D122" s="75">
        <f t="shared" si="9"/>
        <v>18040</v>
      </c>
      <c r="E122" s="76">
        <v>3028</v>
      </c>
      <c r="F122" s="76">
        <v>4319</v>
      </c>
      <c r="G122" s="76">
        <v>3479</v>
      </c>
      <c r="H122" s="76">
        <v>3663</v>
      </c>
      <c r="I122" s="76">
        <v>3551</v>
      </c>
      <c r="K122" s="22"/>
      <c r="M122" s="72" t="s">
        <v>95</v>
      </c>
      <c r="N122" s="73">
        <v>2152</v>
      </c>
      <c r="O122" s="22"/>
      <c r="P122" s="22"/>
      <c r="Q122" s="22"/>
      <c r="R122" s="22"/>
      <c r="S122" s="22"/>
      <c r="T122" s="22"/>
      <c r="X122" s="20"/>
    </row>
    <row r="123" spans="2:24" ht="18" customHeight="1" x14ac:dyDescent="0.3">
      <c r="B123" s="74" t="s">
        <v>78</v>
      </c>
      <c r="C123" s="74"/>
      <c r="D123" s="75">
        <f t="shared" si="9"/>
        <v>18774</v>
      </c>
      <c r="E123" s="76">
        <v>3333</v>
      </c>
      <c r="F123" s="76">
        <v>3971</v>
      </c>
      <c r="G123" s="76">
        <v>3625</v>
      </c>
      <c r="H123" s="76">
        <v>3889</v>
      </c>
      <c r="I123" s="76">
        <v>3956</v>
      </c>
      <c r="K123" s="22"/>
      <c r="M123" s="72" t="s">
        <v>91</v>
      </c>
      <c r="N123" s="73">
        <v>2276</v>
      </c>
      <c r="O123" s="22"/>
      <c r="P123" s="22"/>
      <c r="Q123" s="22"/>
      <c r="R123" s="22"/>
      <c r="S123" s="22"/>
      <c r="T123" s="22"/>
      <c r="X123" s="20"/>
    </row>
    <row r="124" spans="2:24" ht="18" customHeight="1" x14ac:dyDescent="0.3">
      <c r="B124" s="74" t="s">
        <v>79</v>
      </c>
      <c r="C124" s="74"/>
      <c r="D124" s="75">
        <f t="shared" si="9"/>
        <v>37571</v>
      </c>
      <c r="E124" s="76">
        <v>6278</v>
      </c>
      <c r="F124" s="76">
        <v>7639</v>
      </c>
      <c r="G124" s="76">
        <v>7929</v>
      </c>
      <c r="H124" s="76">
        <v>8058</v>
      </c>
      <c r="I124" s="76">
        <v>7667</v>
      </c>
      <c r="K124" s="22"/>
      <c r="M124" s="72" t="s">
        <v>85</v>
      </c>
      <c r="N124" s="73">
        <v>2380</v>
      </c>
      <c r="O124" s="22"/>
      <c r="P124" s="22"/>
      <c r="Q124" s="22"/>
      <c r="R124" s="22"/>
      <c r="S124" s="22"/>
      <c r="T124" s="22"/>
      <c r="X124" s="20"/>
    </row>
    <row r="125" spans="2:24" ht="18" customHeight="1" x14ac:dyDescent="0.3">
      <c r="B125" s="74" t="s">
        <v>80</v>
      </c>
      <c r="C125" s="74"/>
      <c r="D125" s="75">
        <f t="shared" si="9"/>
        <v>10057</v>
      </c>
      <c r="E125" s="76">
        <v>1962</v>
      </c>
      <c r="F125" s="76">
        <v>2075</v>
      </c>
      <c r="G125" s="76">
        <v>2066</v>
      </c>
      <c r="H125" s="76">
        <v>2140</v>
      </c>
      <c r="I125" s="76">
        <v>1814</v>
      </c>
      <c r="K125" s="22"/>
      <c r="M125" s="72" t="s">
        <v>71</v>
      </c>
      <c r="N125" s="73">
        <v>2486</v>
      </c>
      <c r="O125" s="22"/>
      <c r="P125" s="22"/>
      <c r="Q125" s="22"/>
      <c r="R125" s="22"/>
      <c r="S125" s="22"/>
      <c r="T125" s="22"/>
      <c r="X125" s="20"/>
    </row>
    <row r="126" spans="2:24" ht="18" customHeight="1" x14ac:dyDescent="0.3">
      <c r="B126" s="74" t="s">
        <v>81</v>
      </c>
      <c r="C126" s="74"/>
      <c r="D126" s="75">
        <f t="shared" si="9"/>
        <v>14229</v>
      </c>
      <c r="E126" s="76">
        <v>2719</v>
      </c>
      <c r="F126" s="76">
        <v>3095</v>
      </c>
      <c r="G126" s="76">
        <v>2800</v>
      </c>
      <c r="H126" s="76">
        <v>3017</v>
      </c>
      <c r="I126" s="76">
        <v>2598</v>
      </c>
      <c r="K126" s="22"/>
      <c r="M126" s="72" t="s">
        <v>101</v>
      </c>
      <c r="N126" s="73">
        <v>2598</v>
      </c>
      <c r="O126" s="22"/>
      <c r="P126" s="22"/>
      <c r="Q126" s="22"/>
      <c r="R126" s="22"/>
      <c r="S126" s="22"/>
      <c r="T126" s="22"/>
      <c r="X126" s="20"/>
    </row>
    <row r="127" spans="2:24" ht="18" customHeight="1" x14ac:dyDescent="0.3">
      <c r="B127" s="74" t="s">
        <v>82</v>
      </c>
      <c r="C127" s="74"/>
      <c r="D127" s="75">
        <f t="shared" si="9"/>
        <v>23742</v>
      </c>
      <c r="E127" s="76">
        <v>5945</v>
      </c>
      <c r="F127" s="76">
        <v>4952</v>
      </c>
      <c r="G127" s="76">
        <v>4434</v>
      </c>
      <c r="H127" s="76">
        <v>4459</v>
      </c>
      <c r="I127" s="76">
        <v>3952</v>
      </c>
      <c r="K127" s="22"/>
      <c r="M127" s="72" t="s">
        <v>92</v>
      </c>
      <c r="N127" s="73">
        <v>3368</v>
      </c>
      <c r="O127" s="22"/>
      <c r="P127" s="22"/>
      <c r="Q127" s="22"/>
      <c r="R127" s="22"/>
      <c r="S127" s="22"/>
      <c r="T127" s="22"/>
      <c r="X127" s="20"/>
    </row>
    <row r="128" spans="2:24" ht="18" customHeight="1" x14ac:dyDescent="0.3">
      <c r="B128" s="74" t="s">
        <v>83</v>
      </c>
      <c r="C128" s="74"/>
      <c r="D128" s="75">
        <f t="shared" si="9"/>
        <v>46921</v>
      </c>
      <c r="E128" s="76">
        <v>7564</v>
      </c>
      <c r="F128" s="76">
        <v>9079</v>
      </c>
      <c r="G128" s="76">
        <v>9810</v>
      </c>
      <c r="H128" s="76">
        <v>9974</v>
      </c>
      <c r="I128" s="76">
        <v>10494</v>
      </c>
      <c r="K128" s="22"/>
      <c r="M128" s="72" t="s">
        <v>77</v>
      </c>
      <c r="N128" s="73">
        <v>3551</v>
      </c>
      <c r="O128" s="22"/>
      <c r="P128" s="22"/>
      <c r="Q128" s="22"/>
      <c r="R128" s="22"/>
      <c r="S128" s="22"/>
      <c r="T128" s="22"/>
      <c r="X128" s="20"/>
    </row>
    <row r="129" spans="2:24" ht="18" customHeight="1" x14ac:dyDescent="0.3">
      <c r="B129" s="74" t="s">
        <v>84</v>
      </c>
      <c r="C129" s="74"/>
      <c r="D129" s="75">
        <f t="shared" si="9"/>
        <v>32072</v>
      </c>
      <c r="E129" s="76">
        <v>5201</v>
      </c>
      <c r="F129" s="76">
        <v>6475</v>
      </c>
      <c r="G129" s="76">
        <v>6737</v>
      </c>
      <c r="H129" s="76">
        <v>7011</v>
      </c>
      <c r="I129" s="76">
        <v>6648</v>
      </c>
      <c r="K129" s="22"/>
      <c r="M129" s="72" t="s">
        <v>93</v>
      </c>
      <c r="N129" s="73">
        <v>3742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74" t="s">
        <v>85</v>
      </c>
      <c r="C130" s="74"/>
      <c r="D130" s="75">
        <f t="shared" si="9"/>
        <v>12328</v>
      </c>
      <c r="E130" s="76">
        <v>2648</v>
      </c>
      <c r="F130" s="76">
        <v>2493</v>
      </c>
      <c r="G130" s="76">
        <v>2435</v>
      </c>
      <c r="H130" s="76">
        <v>2372</v>
      </c>
      <c r="I130" s="76">
        <v>2380</v>
      </c>
      <c r="K130" s="22"/>
      <c r="M130" s="72" t="s">
        <v>102</v>
      </c>
      <c r="N130" s="73">
        <v>3763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74" t="s">
        <v>86</v>
      </c>
      <c r="C131" s="74"/>
      <c r="D131" s="75">
        <f t="shared" si="9"/>
        <v>82238</v>
      </c>
      <c r="E131" s="76">
        <v>15678</v>
      </c>
      <c r="F131" s="76">
        <v>16894</v>
      </c>
      <c r="G131" s="76">
        <v>15975</v>
      </c>
      <c r="H131" s="76">
        <v>16483</v>
      </c>
      <c r="I131" s="76">
        <v>17208</v>
      </c>
      <c r="K131" s="22"/>
      <c r="M131" s="72" t="s">
        <v>82</v>
      </c>
      <c r="N131" s="73">
        <v>3952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74" t="s">
        <v>87</v>
      </c>
      <c r="C132" s="74"/>
      <c r="D132" s="75">
        <f t="shared" si="9"/>
        <v>26485</v>
      </c>
      <c r="E132" s="76">
        <v>5514</v>
      </c>
      <c r="F132" s="76">
        <v>6320</v>
      </c>
      <c r="G132" s="76">
        <v>4757</v>
      </c>
      <c r="H132" s="76">
        <v>4945</v>
      </c>
      <c r="I132" s="76">
        <v>4949</v>
      </c>
      <c r="K132" s="22"/>
      <c r="M132" s="72" t="s">
        <v>78</v>
      </c>
      <c r="N132" s="73">
        <v>3956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x14ac:dyDescent="0.3">
      <c r="B133" s="74" t="s">
        <v>88</v>
      </c>
      <c r="C133" s="74"/>
      <c r="D133" s="75">
        <f t="shared" si="9"/>
        <v>10731</v>
      </c>
      <c r="E133" s="76">
        <v>1787</v>
      </c>
      <c r="F133" s="76">
        <v>2547</v>
      </c>
      <c r="G133" s="76">
        <v>2254</v>
      </c>
      <c r="H133" s="76">
        <v>2001</v>
      </c>
      <c r="I133" s="76">
        <v>2142</v>
      </c>
      <c r="K133" s="22"/>
      <c r="M133" s="72" t="s">
        <v>76</v>
      </c>
      <c r="N133" s="73">
        <v>4472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x14ac:dyDescent="0.3">
      <c r="B134" s="74" t="s">
        <v>89</v>
      </c>
      <c r="C134" s="74"/>
      <c r="D134" s="75">
        <f t="shared" si="9"/>
        <v>3659</v>
      </c>
      <c r="E134" s="76">
        <v>776</v>
      </c>
      <c r="F134" s="76">
        <v>801</v>
      </c>
      <c r="G134" s="76">
        <v>736</v>
      </c>
      <c r="H134" s="76">
        <v>749</v>
      </c>
      <c r="I134" s="76">
        <v>597</v>
      </c>
      <c r="K134" s="22"/>
      <c r="M134" s="72" t="s">
        <v>103</v>
      </c>
      <c r="N134" s="73">
        <v>4654</v>
      </c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8" customHeight="1" x14ac:dyDescent="0.3">
      <c r="B135" s="74" t="s">
        <v>90</v>
      </c>
      <c r="C135" s="74"/>
      <c r="D135" s="75">
        <f t="shared" si="9"/>
        <v>5874</v>
      </c>
      <c r="E135" s="76">
        <v>1284</v>
      </c>
      <c r="F135" s="76">
        <v>1543</v>
      </c>
      <c r="G135" s="76">
        <v>929</v>
      </c>
      <c r="H135" s="76">
        <v>969</v>
      </c>
      <c r="I135" s="76">
        <v>1149</v>
      </c>
      <c r="K135" s="22"/>
      <c r="M135" s="72" t="s">
        <v>87</v>
      </c>
      <c r="N135" s="73">
        <v>4949</v>
      </c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8" customHeight="1" x14ac:dyDescent="0.3">
      <c r="B136" s="74" t="s">
        <v>91</v>
      </c>
      <c r="C136" s="74"/>
      <c r="D136" s="75">
        <f t="shared" si="9"/>
        <v>10974</v>
      </c>
      <c r="E136" s="76">
        <v>2070</v>
      </c>
      <c r="F136" s="76">
        <v>2318</v>
      </c>
      <c r="G136" s="76">
        <v>1994</v>
      </c>
      <c r="H136" s="76">
        <v>2316</v>
      </c>
      <c r="I136" s="76">
        <v>2276</v>
      </c>
      <c r="K136" s="22"/>
      <c r="M136" s="72" t="s">
        <v>104</v>
      </c>
      <c r="N136" s="73">
        <v>5489</v>
      </c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18" customHeight="1" x14ac:dyDescent="0.3">
      <c r="B137" s="74" t="s">
        <v>92</v>
      </c>
      <c r="C137" s="74"/>
      <c r="D137" s="75">
        <f t="shared" si="9"/>
        <v>17854</v>
      </c>
      <c r="E137" s="76">
        <v>3623</v>
      </c>
      <c r="F137" s="76">
        <v>3650</v>
      </c>
      <c r="G137" s="76">
        <v>3322</v>
      </c>
      <c r="H137" s="76">
        <v>3891</v>
      </c>
      <c r="I137" s="76">
        <v>3368</v>
      </c>
      <c r="K137" s="22"/>
      <c r="M137" s="72" t="s">
        <v>84</v>
      </c>
      <c r="N137" s="73">
        <v>6648</v>
      </c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ht="18" customHeight="1" x14ac:dyDescent="0.3">
      <c r="B138" s="74" t="s">
        <v>93</v>
      </c>
      <c r="C138" s="74"/>
      <c r="D138" s="75">
        <f t="shared" si="9"/>
        <v>18522</v>
      </c>
      <c r="E138" s="76">
        <v>3572</v>
      </c>
      <c r="F138" s="76">
        <v>3932</v>
      </c>
      <c r="G138" s="76">
        <v>3258</v>
      </c>
      <c r="H138" s="76">
        <v>4018</v>
      </c>
      <c r="I138" s="76">
        <v>3742</v>
      </c>
      <c r="K138" s="22"/>
      <c r="M138" s="72" t="s">
        <v>75</v>
      </c>
      <c r="N138" s="73">
        <v>6926</v>
      </c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ht="18" customHeight="1" x14ac:dyDescent="0.3">
      <c r="B139" s="74" t="s">
        <v>94</v>
      </c>
      <c r="C139" s="74"/>
      <c r="D139" s="75">
        <f t="shared" si="9"/>
        <v>24457</v>
      </c>
      <c r="E139" s="76">
        <v>4092</v>
      </c>
      <c r="F139" s="76">
        <v>5492</v>
      </c>
      <c r="G139" s="76">
        <v>4536</v>
      </c>
      <c r="H139" s="76">
        <v>4848</v>
      </c>
      <c r="I139" s="76">
        <v>5489</v>
      </c>
      <c r="K139" s="22"/>
      <c r="M139" s="72" t="s">
        <v>79</v>
      </c>
      <c r="N139" s="73">
        <v>7667</v>
      </c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ht="18" customHeight="1" x14ac:dyDescent="0.3">
      <c r="B140" s="74" t="s">
        <v>95</v>
      </c>
      <c r="C140" s="74"/>
      <c r="D140" s="75">
        <f t="shared" si="9"/>
        <v>11499</v>
      </c>
      <c r="E140" s="76">
        <v>2279</v>
      </c>
      <c r="F140" s="76">
        <v>2481</v>
      </c>
      <c r="G140" s="76">
        <v>2222</v>
      </c>
      <c r="H140" s="76">
        <v>2365</v>
      </c>
      <c r="I140" s="76">
        <v>2152</v>
      </c>
      <c r="K140" s="22"/>
      <c r="M140" s="72" t="s">
        <v>105</v>
      </c>
      <c r="N140" s="73">
        <v>10494</v>
      </c>
      <c r="O140" s="22"/>
      <c r="P140" s="22"/>
      <c r="Q140" s="22"/>
      <c r="R140" s="22"/>
      <c r="S140" s="22"/>
      <c r="T140" s="22"/>
      <c r="U140" s="22"/>
      <c r="V140" s="22"/>
      <c r="W140" s="22"/>
      <c r="X140" s="20"/>
    </row>
    <row r="141" spans="2:24" ht="18" customHeight="1" thickBot="1" x14ac:dyDescent="0.35">
      <c r="B141" s="74" t="s">
        <v>96</v>
      </c>
      <c r="C141" s="74"/>
      <c r="D141" s="75">
        <f t="shared" si="9"/>
        <v>7007</v>
      </c>
      <c r="E141" s="76">
        <v>1215</v>
      </c>
      <c r="F141" s="76">
        <v>1456</v>
      </c>
      <c r="G141" s="76">
        <v>1304</v>
      </c>
      <c r="H141" s="76">
        <v>1466</v>
      </c>
      <c r="I141" s="76">
        <v>1566</v>
      </c>
      <c r="K141" s="22"/>
      <c r="M141" s="78" t="s">
        <v>86</v>
      </c>
      <c r="N141" s="73">
        <v>17208</v>
      </c>
      <c r="O141" s="22"/>
      <c r="P141" s="22"/>
      <c r="Q141" s="22"/>
      <c r="R141" s="22"/>
      <c r="S141" s="22"/>
      <c r="T141" s="22"/>
      <c r="U141" s="22"/>
      <c r="V141" s="22"/>
      <c r="W141" s="22"/>
      <c r="X141" s="20"/>
    </row>
    <row r="142" spans="2:24" ht="18" customHeight="1" thickBot="1" x14ac:dyDescent="0.35">
      <c r="B142" s="79" t="s">
        <v>97</v>
      </c>
      <c r="C142" s="79"/>
      <c r="D142" s="75">
        <f t="shared" si="9"/>
        <v>6633</v>
      </c>
      <c r="E142" s="80">
        <v>998</v>
      </c>
      <c r="F142" s="80">
        <v>1620</v>
      </c>
      <c r="G142" s="80">
        <v>1396</v>
      </c>
      <c r="H142" s="80">
        <v>1157</v>
      </c>
      <c r="I142" s="76">
        <v>1462</v>
      </c>
      <c r="K142" s="22"/>
      <c r="L142" s="22"/>
      <c r="M142" s="81"/>
      <c r="N142" s="81"/>
      <c r="O142" s="22"/>
      <c r="P142" s="22"/>
      <c r="Q142" s="22"/>
      <c r="R142" s="22"/>
      <c r="S142" s="22"/>
      <c r="T142" s="22"/>
      <c r="U142" s="22"/>
      <c r="V142" s="22"/>
      <c r="W142" s="22"/>
      <c r="X142" s="20"/>
    </row>
    <row r="143" spans="2:24" ht="19.5" customHeight="1" x14ac:dyDescent="0.3">
      <c r="B143" s="30" t="s">
        <v>5</v>
      </c>
      <c r="C143" s="62"/>
      <c r="D143" s="43">
        <f>SUM(D117:D142)</f>
        <v>547746</v>
      </c>
      <c r="E143" s="43">
        <f t="shared" ref="E143:I143" si="10">SUM(E117:E142)</f>
        <v>101506</v>
      </c>
      <c r="F143" s="43">
        <f t="shared" si="10"/>
        <v>116460</v>
      </c>
      <c r="G143" s="43">
        <f t="shared" si="10"/>
        <v>106751</v>
      </c>
      <c r="H143" s="43">
        <f t="shared" si="10"/>
        <v>111568</v>
      </c>
      <c r="I143" s="43">
        <f t="shared" si="10"/>
        <v>111461</v>
      </c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0"/>
    </row>
    <row r="144" spans="2:24" ht="19.5" customHeight="1" thickBot="1" x14ac:dyDescent="0.35">
      <c r="B144" s="82" t="s">
        <v>36</v>
      </c>
      <c r="C144" s="82"/>
      <c r="D144" s="83">
        <f>SUM(E144:I144)</f>
        <v>1</v>
      </c>
      <c r="E144" s="83">
        <f>E143/$D$143</f>
        <v>0.18531582156693066</v>
      </c>
      <c r="F144" s="83">
        <f t="shared" ref="F144:I144" si="11">F143/$D$143</f>
        <v>0.2126167968364899</v>
      </c>
      <c r="G144" s="83">
        <f t="shared" si="11"/>
        <v>0.19489142777856891</v>
      </c>
      <c r="H144" s="83">
        <f t="shared" si="11"/>
        <v>0.20368564991802771</v>
      </c>
      <c r="I144" s="83">
        <f t="shared" si="11"/>
        <v>0.20349030389998285</v>
      </c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0"/>
    </row>
    <row r="145" spans="2:24" ht="30" customHeight="1" x14ac:dyDescent="0.3">
      <c r="B145" s="67" t="s">
        <v>106</v>
      </c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0"/>
    </row>
    <row r="146" spans="2:24" s="5" customFormat="1" ht="22.15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4" s="5" customFormat="1" ht="9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2:24" s="5" customFormat="1" ht="9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12.6" customHeight="1" x14ac:dyDescent="0.25">
      <c r="B149" s="19" t="s">
        <v>107</v>
      </c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20"/>
    </row>
    <row r="150" spans="2:24" s="5" customFormat="1" ht="27.75" customHeight="1" x14ac:dyDescent="0.25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0"/>
    </row>
    <row r="151" spans="2:24" s="5" customFormat="1" ht="27.75" customHeight="1" x14ac:dyDescent="0.25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0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20.25" customHeight="1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2:24" s="5" customFormat="1" ht="32.25" customHeight="1" x14ac:dyDescent="0.3">
      <c r="B155" s="84" t="s">
        <v>4</v>
      </c>
      <c r="C155" s="84" t="s">
        <v>5</v>
      </c>
      <c r="D155" s="49" t="s">
        <v>108</v>
      </c>
      <c r="E155" s="49" t="s">
        <v>109</v>
      </c>
      <c r="F155" s="2"/>
      <c r="G155" s="2"/>
      <c r="H155" s="2"/>
      <c r="I155" s="2"/>
      <c r="J155" s="2"/>
      <c r="K155" s="2"/>
      <c r="L155" s="2"/>
      <c r="N155" s="84" t="s">
        <v>110</v>
      </c>
      <c r="O155" s="85" t="s">
        <v>5</v>
      </c>
      <c r="P155" s="86" t="s">
        <v>36</v>
      </c>
      <c r="Q155" s="87" t="s">
        <v>108</v>
      </c>
      <c r="R155" s="87" t="s">
        <v>109</v>
      </c>
      <c r="T155" s="2"/>
      <c r="U155" s="2"/>
      <c r="V155" s="2"/>
      <c r="W155" s="2"/>
    </row>
    <row r="156" spans="2:24" s="5" customFormat="1" ht="20.25" customHeight="1" x14ac:dyDescent="0.3">
      <c r="B156" s="26" t="s">
        <v>6</v>
      </c>
      <c r="C156" s="88">
        <f t="shared" ref="C156:C166" si="12">SUM(D156:E156)</f>
        <v>61165</v>
      </c>
      <c r="D156" s="35">
        <v>34971</v>
      </c>
      <c r="E156" s="35">
        <v>26194</v>
      </c>
      <c r="F156" s="2"/>
      <c r="G156" s="2"/>
      <c r="H156" s="2"/>
      <c r="I156" s="2"/>
      <c r="J156" s="2"/>
      <c r="K156" s="2"/>
      <c r="L156" s="2"/>
      <c r="N156" s="89" t="s">
        <v>111</v>
      </c>
      <c r="O156" s="90">
        <f t="shared" ref="O156:O162" si="13">SUM(Q156:R156)</f>
        <v>478</v>
      </c>
      <c r="P156" s="91">
        <f t="shared" ref="P156:P162" si="14">O156/$O$163</f>
        <v>2.5895367546278491E-4</v>
      </c>
      <c r="Q156" s="92">
        <v>246</v>
      </c>
      <c r="R156" s="93">
        <v>232</v>
      </c>
      <c r="T156" s="2"/>
      <c r="U156" s="2"/>
      <c r="V156" s="2"/>
      <c r="W156" s="2"/>
    </row>
    <row r="157" spans="2:24" s="5" customFormat="1" ht="20.25" customHeight="1" x14ac:dyDescent="0.3">
      <c r="B157" s="28" t="s">
        <v>7</v>
      </c>
      <c r="C157" s="88">
        <f t="shared" si="12"/>
        <v>98008</v>
      </c>
      <c r="D157" s="35">
        <v>53120</v>
      </c>
      <c r="E157" s="35">
        <v>44888</v>
      </c>
      <c r="F157" s="2"/>
      <c r="G157" s="2"/>
      <c r="H157" s="2"/>
      <c r="I157" s="2"/>
      <c r="J157" s="2"/>
      <c r="K157" s="2"/>
      <c r="L157" s="2"/>
      <c r="N157" s="94" t="s">
        <v>112</v>
      </c>
      <c r="O157" s="90">
        <f t="shared" si="13"/>
        <v>9286</v>
      </c>
      <c r="P157" s="91">
        <f t="shared" si="14"/>
        <v>5.030635628341884E-3</v>
      </c>
      <c r="Q157" s="95">
        <v>4954</v>
      </c>
      <c r="R157" s="96">
        <v>4332</v>
      </c>
      <c r="T157" s="2"/>
      <c r="U157" s="2"/>
      <c r="V157" s="2"/>
      <c r="W157" s="2"/>
    </row>
    <row r="158" spans="2:24" s="5" customFormat="1" ht="20.25" customHeight="1" x14ac:dyDescent="0.3">
      <c r="B158" s="28" t="s">
        <v>8</v>
      </c>
      <c r="C158" s="88">
        <f t="shared" si="12"/>
        <v>197374</v>
      </c>
      <c r="D158" s="35">
        <v>125586</v>
      </c>
      <c r="E158" s="35">
        <v>71788</v>
      </c>
      <c r="F158" s="2"/>
      <c r="G158" s="2"/>
      <c r="H158" s="2"/>
      <c r="I158" s="2"/>
      <c r="J158" s="2"/>
      <c r="K158" s="2"/>
      <c r="L158" s="2"/>
      <c r="N158" s="94" t="s">
        <v>113</v>
      </c>
      <c r="O158" s="90">
        <f t="shared" si="13"/>
        <v>107550</v>
      </c>
      <c r="P158" s="91">
        <f t="shared" si="14"/>
        <v>5.8264576979126598E-2</v>
      </c>
      <c r="Q158" s="95">
        <v>57044</v>
      </c>
      <c r="R158" s="96">
        <v>50506</v>
      </c>
      <c r="T158" s="2"/>
      <c r="U158" s="2"/>
      <c r="V158" s="2"/>
      <c r="W158" s="2"/>
    </row>
    <row r="159" spans="2:24" s="5" customFormat="1" ht="20.25" customHeight="1" x14ac:dyDescent="0.3">
      <c r="B159" s="28" t="s">
        <v>9</v>
      </c>
      <c r="C159" s="88">
        <f t="shared" si="12"/>
        <v>152720</v>
      </c>
      <c r="D159" s="35">
        <v>90489</v>
      </c>
      <c r="E159" s="35">
        <v>62231</v>
      </c>
      <c r="F159" s="2"/>
      <c r="G159" s="2"/>
      <c r="H159" s="2"/>
      <c r="I159" s="2"/>
      <c r="J159" s="2"/>
      <c r="K159" s="2"/>
      <c r="L159" s="2"/>
      <c r="N159" s="94" t="s">
        <v>114</v>
      </c>
      <c r="O159" s="90">
        <f t="shared" si="13"/>
        <v>175113</v>
      </c>
      <c r="P159" s="91">
        <f>O159/$O$163</f>
        <v>9.4866432994382119E-2</v>
      </c>
      <c r="Q159" s="95">
        <v>97235</v>
      </c>
      <c r="R159" s="96">
        <v>77878</v>
      </c>
      <c r="T159" s="2"/>
      <c r="U159" s="2"/>
      <c r="V159" s="2"/>
      <c r="W159" s="2"/>
    </row>
    <row r="160" spans="2:24" s="5" customFormat="1" ht="20.25" customHeight="1" x14ac:dyDescent="0.3">
      <c r="B160" s="28" t="s">
        <v>10</v>
      </c>
      <c r="C160" s="88">
        <f t="shared" si="12"/>
        <v>176401</v>
      </c>
      <c r="D160" s="35">
        <v>108776</v>
      </c>
      <c r="E160" s="35">
        <v>67625</v>
      </c>
      <c r="F160" s="2"/>
      <c r="G160" s="2"/>
      <c r="H160" s="2"/>
      <c r="I160" s="2"/>
      <c r="J160" s="2"/>
      <c r="K160" s="2"/>
      <c r="L160" s="2"/>
      <c r="N160" s="94" t="s">
        <v>115</v>
      </c>
      <c r="O160" s="90">
        <f t="shared" si="13"/>
        <v>412399</v>
      </c>
      <c r="P160" s="91">
        <f>O160/$O$163</f>
        <v>0.22341472135392684</v>
      </c>
      <c r="Q160" s="95">
        <v>232257</v>
      </c>
      <c r="R160" s="96">
        <v>180142</v>
      </c>
      <c r="T160" s="2"/>
      <c r="U160" s="2"/>
      <c r="V160" s="2"/>
      <c r="W160" s="2"/>
    </row>
    <row r="161" spans="2:24" s="5" customFormat="1" ht="20.25" customHeight="1" x14ac:dyDescent="0.3">
      <c r="B161" s="28" t="s">
        <v>11</v>
      </c>
      <c r="C161" s="88">
        <f t="shared" si="12"/>
        <v>178831</v>
      </c>
      <c r="D161" s="35">
        <v>111279</v>
      </c>
      <c r="E161" s="35">
        <v>67552</v>
      </c>
      <c r="F161" s="2"/>
      <c r="G161" s="2"/>
      <c r="H161" s="2"/>
      <c r="I161" s="2"/>
      <c r="J161" s="2"/>
      <c r="K161" s="2"/>
      <c r="L161" s="2"/>
      <c r="N161" s="94" t="s">
        <v>116</v>
      </c>
      <c r="O161" s="90">
        <f t="shared" si="13"/>
        <v>1019739</v>
      </c>
      <c r="P161" s="91">
        <f>O161/$O$163</f>
        <v>0.55243757753712297</v>
      </c>
      <c r="Q161" s="95">
        <v>650550</v>
      </c>
      <c r="R161" s="96">
        <v>369189</v>
      </c>
      <c r="T161" s="2"/>
      <c r="U161" s="2"/>
      <c r="V161" s="2"/>
      <c r="W161" s="2"/>
    </row>
    <row r="162" spans="2:24" s="5" customFormat="1" ht="20.25" customHeight="1" thickBot="1" x14ac:dyDescent="0.35">
      <c r="B162" s="28" t="s">
        <v>12</v>
      </c>
      <c r="C162" s="88">
        <f t="shared" si="12"/>
        <v>158442</v>
      </c>
      <c r="D162" s="35">
        <v>98075</v>
      </c>
      <c r="E162" s="35">
        <v>60367</v>
      </c>
      <c r="F162" s="2"/>
      <c r="G162" s="2"/>
      <c r="H162" s="2"/>
      <c r="I162" s="2"/>
      <c r="J162" s="2"/>
      <c r="K162" s="2"/>
      <c r="L162" s="2"/>
      <c r="N162" s="94" t="s">
        <v>117</v>
      </c>
      <c r="O162" s="90">
        <f t="shared" si="13"/>
        <v>121325</v>
      </c>
      <c r="P162" s="91">
        <f t="shared" si="14"/>
        <v>6.5727101831636769E-2</v>
      </c>
      <c r="Q162" s="95">
        <v>79072</v>
      </c>
      <c r="R162" s="96">
        <v>42253</v>
      </c>
      <c r="T162" s="2"/>
      <c r="U162" s="2"/>
      <c r="V162" s="2"/>
      <c r="W162" s="2"/>
    </row>
    <row r="163" spans="2:24" s="5" customFormat="1" ht="20.25" customHeight="1" x14ac:dyDescent="0.3">
      <c r="B163" s="28" t="s">
        <v>13</v>
      </c>
      <c r="C163" s="88">
        <f t="shared" si="12"/>
        <v>174460</v>
      </c>
      <c r="D163" s="35">
        <v>106981</v>
      </c>
      <c r="E163" s="35">
        <v>67479</v>
      </c>
      <c r="F163" s="2"/>
      <c r="G163" s="2"/>
      <c r="H163" s="2"/>
      <c r="I163" s="2"/>
      <c r="J163" s="2"/>
      <c r="K163" s="2"/>
      <c r="L163" s="2"/>
      <c r="N163" s="97" t="s">
        <v>5</v>
      </c>
      <c r="O163" s="43">
        <f>SUM(O156:O162)</f>
        <v>1845890</v>
      </c>
      <c r="P163" s="98">
        <f>SUM(P156:P162)</f>
        <v>1</v>
      </c>
      <c r="Q163" s="99">
        <f>SUM(Q156:Q162)</f>
        <v>1121358</v>
      </c>
      <c r="R163" s="99">
        <f>SUM(R156:R162)</f>
        <v>724532</v>
      </c>
      <c r="T163" s="2"/>
      <c r="U163" s="2"/>
      <c r="V163" s="2"/>
      <c r="W163" s="2"/>
    </row>
    <row r="164" spans="2:24" s="5" customFormat="1" ht="20.25" customHeight="1" x14ac:dyDescent="0.3">
      <c r="B164" s="28" t="s">
        <v>14</v>
      </c>
      <c r="C164" s="88">
        <f t="shared" si="12"/>
        <v>194126</v>
      </c>
      <c r="D164" s="35">
        <v>116853</v>
      </c>
      <c r="E164" s="35">
        <v>77273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20.25" customHeight="1" x14ac:dyDescent="0.3">
      <c r="B165" s="28" t="s">
        <v>15</v>
      </c>
      <c r="C165" s="88">
        <f t="shared" si="12"/>
        <v>187783</v>
      </c>
      <c r="D165" s="35">
        <v>114070</v>
      </c>
      <c r="E165" s="35">
        <v>73713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2:24" s="5" customFormat="1" ht="20.25" customHeight="1" thickBot="1" x14ac:dyDescent="0.35">
      <c r="B166" s="28" t="s">
        <v>16</v>
      </c>
      <c r="C166" s="88">
        <f t="shared" si="12"/>
        <v>266580</v>
      </c>
      <c r="D166" s="35">
        <v>161158</v>
      </c>
      <c r="E166" s="35">
        <v>105422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2:24" s="5" customFormat="1" ht="20.25" customHeight="1" x14ac:dyDescent="0.3">
      <c r="B167" s="30" t="s">
        <v>5</v>
      </c>
      <c r="C167" s="43">
        <f>SUM(C156:C166)</f>
        <v>1845890</v>
      </c>
      <c r="D167" s="43">
        <f>SUM(D156:D166)</f>
        <v>1121358</v>
      </c>
      <c r="E167" s="43">
        <f>SUM(E156:E166)</f>
        <v>724532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2:24" s="5" customFormat="1" ht="20.25" customHeight="1" thickBot="1" x14ac:dyDescent="0.35">
      <c r="B168" s="82" t="s">
        <v>36</v>
      </c>
      <c r="C168" s="100">
        <f>SUM(D168:E168)</f>
        <v>1</v>
      </c>
      <c r="D168" s="100">
        <f>D167/$C$167</f>
        <v>0.60748907031296551</v>
      </c>
      <c r="E168" s="100">
        <f>E167/$C$167</f>
        <v>0.39251092968703444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2:24" s="5" customFormat="1" ht="20.25" customHeight="1" x14ac:dyDescent="0.3"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2:24" s="5" customFormat="1" ht="14.25" customHeight="1" x14ac:dyDescent="0.3">
      <c r="B170" s="101"/>
      <c r="C170" s="101"/>
      <c r="D170" s="101"/>
      <c r="E170" s="10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2:24" s="5" customFormat="1" ht="14.25" customHeight="1" x14ac:dyDescent="0.3">
      <c r="N171" s="102"/>
      <c r="P171" s="102"/>
      <c r="Q171" s="2"/>
      <c r="R171" s="2"/>
      <c r="S171" s="2"/>
      <c r="V171" s="2"/>
      <c r="W171" s="2"/>
    </row>
    <row r="172" spans="2:24" s="5" customFormat="1" ht="18" customHeight="1" x14ac:dyDescent="0.3">
      <c r="N172" s="102"/>
      <c r="P172" s="102"/>
      <c r="Q172" s="2"/>
      <c r="R172" s="2"/>
      <c r="S172" s="2"/>
      <c r="V172" s="2"/>
      <c r="W172" s="2"/>
    </row>
    <row r="173" spans="2:24" s="5" customFormat="1" ht="18" customHeight="1" x14ac:dyDescent="0.3">
      <c r="N173" s="102"/>
      <c r="P173" s="102"/>
      <c r="Q173" s="2"/>
      <c r="R173" s="2"/>
      <c r="S173" s="2"/>
      <c r="T173" s="2"/>
      <c r="V173" s="2"/>
      <c r="W173" s="2"/>
      <c r="X173" s="103"/>
    </row>
    <row r="174" spans="2:24" s="5" customFormat="1" ht="19.5" customHeight="1" x14ac:dyDescent="0.3">
      <c r="N174" s="102"/>
      <c r="P174" s="102"/>
      <c r="Q174" s="2"/>
      <c r="R174" s="2"/>
      <c r="S174" s="2"/>
      <c r="T174" s="2"/>
      <c r="V174" s="2"/>
      <c r="W174" s="2"/>
    </row>
    <row r="175" spans="2:24" s="5" customFormat="1" ht="20.100000000000001" customHeight="1" x14ac:dyDescent="0.3">
      <c r="B175" s="56" t="s">
        <v>118</v>
      </c>
      <c r="C175" s="56"/>
      <c r="D175" s="56"/>
      <c r="E175" s="104"/>
      <c r="F175" s="85" t="s">
        <v>5</v>
      </c>
      <c r="G175" s="86" t="s">
        <v>36</v>
      </c>
      <c r="H175" s="87" t="s">
        <v>108</v>
      </c>
      <c r="I175" s="87" t="s">
        <v>109</v>
      </c>
      <c r="K175" s="56" t="s">
        <v>35</v>
      </c>
      <c r="L175" s="56"/>
      <c r="M175" s="56"/>
      <c r="N175" s="104"/>
      <c r="O175" s="59" t="s">
        <v>5</v>
      </c>
      <c r="P175" s="60" t="s">
        <v>36</v>
      </c>
      <c r="Q175" s="105" t="s">
        <v>108</v>
      </c>
      <c r="R175" s="105" t="s">
        <v>109</v>
      </c>
      <c r="S175" s="2"/>
      <c r="T175" s="2"/>
      <c r="V175" s="2"/>
      <c r="W175" s="2"/>
    </row>
    <row r="176" spans="2:24" s="5" customFormat="1" ht="20.100000000000001" customHeight="1" x14ac:dyDescent="0.3">
      <c r="B176" s="106" t="s">
        <v>119</v>
      </c>
      <c r="C176" s="106"/>
      <c r="D176" s="107"/>
      <c r="E176" s="107"/>
      <c r="F176" s="108">
        <f t="shared" ref="F176:F207" si="15">SUM(H176:I176)</f>
        <v>2254</v>
      </c>
      <c r="G176" s="109">
        <f t="shared" ref="G176:G206" si="16">F176/$F$209</f>
        <v>1.2210911809479438E-3</v>
      </c>
      <c r="H176" s="110">
        <v>1021</v>
      </c>
      <c r="I176" s="110">
        <v>1233</v>
      </c>
      <c r="K176" s="56"/>
      <c r="L176" s="56"/>
      <c r="M176" s="56"/>
      <c r="N176" s="104"/>
      <c r="O176" s="59"/>
      <c r="P176" s="60"/>
      <c r="Q176" s="34"/>
      <c r="R176" s="34"/>
      <c r="S176" s="2"/>
      <c r="T176" s="2"/>
      <c r="V176" s="2"/>
      <c r="W176" s="2"/>
    </row>
    <row r="177" spans="2:23" s="5" customFormat="1" ht="20.100000000000001" customHeight="1" x14ac:dyDescent="0.3">
      <c r="B177" s="106" t="s">
        <v>120</v>
      </c>
      <c r="C177" s="106"/>
      <c r="D177" s="107"/>
      <c r="E177" s="107"/>
      <c r="F177" s="108">
        <f t="shared" si="15"/>
        <v>18037</v>
      </c>
      <c r="G177" s="109">
        <f t="shared" si="16"/>
        <v>9.7714381680381827E-3</v>
      </c>
      <c r="H177" s="110">
        <v>3679</v>
      </c>
      <c r="I177" s="110">
        <v>14358</v>
      </c>
      <c r="K177" s="111" t="s">
        <v>37</v>
      </c>
      <c r="L177" s="111"/>
      <c r="M177" s="111"/>
      <c r="N177" s="111"/>
      <c r="O177" s="112">
        <f t="shared" ref="O177:O203" si="17">SUM(Q177:R178)</f>
        <v>0</v>
      </c>
      <c r="P177" s="113">
        <f>O177/$O$205</f>
        <v>0</v>
      </c>
      <c r="Q177" s="114">
        <v>0</v>
      </c>
      <c r="R177" s="114">
        <v>0</v>
      </c>
      <c r="S177" s="2"/>
      <c r="T177" s="2"/>
      <c r="V177" s="2"/>
      <c r="W177" s="2"/>
    </row>
    <row r="178" spans="2:23" s="5" customFormat="1" ht="18" customHeight="1" x14ac:dyDescent="0.3">
      <c r="B178" s="106" t="s">
        <v>121</v>
      </c>
      <c r="C178" s="106"/>
      <c r="D178" s="107"/>
      <c r="E178" s="107"/>
      <c r="F178" s="108">
        <f t="shared" si="15"/>
        <v>15941</v>
      </c>
      <c r="G178" s="109">
        <f t="shared" si="16"/>
        <v>8.6359425534565989E-3</v>
      </c>
      <c r="H178" s="110">
        <v>11672</v>
      </c>
      <c r="I178" s="110">
        <v>4269</v>
      </c>
      <c r="K178" s="54"/>
      <c r="L178" s="54"/>
      <c r="M178" s="54"/>
      <c r="N178" s="54"/>
      <c r="O178" s="27"/>
      <c r="P178" s="115"/>
      <c r="Q178" s="116"/>
      <c r="R178" s="116"/>
      <c r="S178" s="2"/>
      <c r="T178" s="2"/>
      <c r="V178" s="2"/>
      <c r="W178" s="2"/>
    </row>
    <row r="179" spans="2:23" s="5" customFormat="1" ht="18" customHeight="1" x14ac:dyDescent="0.3">
      <c r="B179" s="106" t="s">
        <v>122</v>
      </c>
      <c r="C179" s="106"/>
      <c r="D179" s="107"/>
      <c r="E179" s="107"/>
      <c r="F179" s="108">
        <f t="shared" si="15"/>
        <v>2478</v>
      </c>
      <c r="G179" s="109">
        <f t="shared" si="16"/>
        <v>1.3424418573154413E-3</v>
      </c>
      <c r="H179" s="110">
        <v>1370</v>
      </c>
      <c r="I179" s="110">
        <v>1108</v>
      </c>
      <c r="K179" s="111" t="s">
        <v>38</v>
      </c>
      <c r="L179" s="111"/>
      <c r="M179" s="111"/>
      <c r="N179" s="111"/>
      <c r="O179" s="112">
        <f t="shared" si="17"/>
        <v>31629</v>
      </c>
      <c r="P179" s="113">
        <f>O179/$O$205</f>
        <v>1.7134823851908836E-2</v>
      </c>
      <c r="Q179" s="114">
        <v>0</v>
      </c>
      <c r="R179" s="114">
        <v>31629</v>
      </c>
      <c r="S179" s="2"/>
      <c r="T179" s="2"/>
      <c r="V179" s="2"/>
      <c r="W179" s="2"/>
    </row>
    <row r="180" spans="2:23" s="5" customFormat="1" ht="25.5" customHeight="1" x14ac:dyDescent="0.3">
      <c r="B180" s="106" t="s">
        <v>123</v>
      </c>
      <c r="C180" s="106"/>
      <c r="D180" s="107"/>
      <c r="E180" s="107"/>
      <c r="F180" s="108">
        <f t="shared" si="15"/>
        <v>29446</v>
      </c>
      <c r="G180" s="109">
        <f t="shared" si="16"/>
        <v>1.595219650141666E-2</v>
      </c>
      <c r="H180" s="110">
        <v>14686</v>
      </c>
      <c r="I180" s="110">
        <v>14760</v>
      </c>
      <c r="K180" s="54"/>
      <c r="L180" s="54"/>
      <c r="M180" s="54"/>
      <c r="N180" s="54"/>
      <c r="O180" s="27"/>
      <c r="P180" s="115"/>
      <c r="Q180" s="116"/>
      <c r="R180" s="116"/>
      <c r="T180" s="2"/>
      <c r="V180" s="2"/>
      <c r="W180" s="2"/>
    </row>
    <row r="181" spans="2:23" s="5" customFormat="1" ht="18" customHeight="1" x14ac:dyDescent="0.3">
      <c r="B181" s="106" t="s">
        <v>124</v>
      </c>
      <c r="C181" s="106"/>
      <c r="D181" s="107"/>
      <c r="E181" s="107"/>
      <c r="F181" s="108">
        <f t="shared" si="15"/>
        <v>9518</v>
      </c>
      <c r="G181" s="109">
        <f t="shared" si="16"/>
        <v>5.1563202574367922E-3</v>
      </c>
      <c r="H181" s="110">
        <v>3735</v>
      </c>
      <c r="I181" s="110">
        <v>5783</v>
      </c>
      <c r="K181" s="117" t="s">
        <v>39</v>
      </c>
      <c r="L181" s="117"/>
      <c r="M181" s="117"/>
      <c r="N181" s="117"/>
      <c r="O181" s="112">
        <f t="shared" si="17"/>
        <v>1336</v>
      </c>
      <c r="P181" s="113">
        <f t="shared" ref="P181" si="18">O181/$O$205</f>
        <v>7.2377010547757447E-4</v>
      </c>
      <c r="Q181" s="114">
        <v>1336</v>
      </c>
      <c r="R181" s="114">
        <v>0</v>
      </c>
      <c r="T181" s="2"/>
      <c r="V181" s="2"/>
      <c r="W181" s="2"/>
    </row>
    <row r="182" spans="2:23" s="5" customFormat="1" ht="18" customHeight="1" x14ac:dyDescent="0.3">
      <c r="B182" s="106" t="s">
        <v>125</v>
      </c>
      <c r="C182" s="106"/>
      <c r="D182" s="107"/>
      <c r="E182" s="107"/>
      <c r="F182" s="108">
        <f t="shared" si="15"/>
        <v>50300</v>
      </c>
      <c r="G182" s="109">
        <f t="shared" si="16"/>
        <v>2.7249727773594308E-2</v>
      </c>
      <c r="H182" s="110">
        <v>33024</v>
      </c>
      <c r="I182" s="110">
        <v>17276</v>
      </c>
      <c r="K182" s="118"/>
      <c r="L182" s="118"/>
      <c r="M182" s="118"/>
      <c r="N182" s="118"/>
      <c r="O182" s="27"/>
      <c r="P182" s="115"/>
      <c r="Q182" s="116"/>
      <c r="R182" s="116"/>
      <c r="T182" s="2"/>
      <c r="V182" s="2"/>
      <c r="W182" s="2"/>
    </row>
    <row r="183" spans="2:23" s="5" customFormat="1" ht="18" customHeight="1" x14ac:dyDescent="0.3">
      <c r="B183" s="106" t="s">
        <v>126</v>
      </c>
      <c r="C183" s="106"/>
      <c r="D183" s="107"/>
      <c r="E183" s="107"/>
      <c r="F183" s="108">
        <f t="shared" si="15"/>
        <v>206659</v>
      </c>
      <c r="G183" s="109">
        <f t="shared" si="16"/>
        <v>0.11195629208674407</v>
      </c>
      <c r="H183" s="110">
        <v>110201</v>
      </c>
      <c r="I183" s="110">
        <v>96458</v>
      </c>
      <c r="K183" s="111" t="s">
        <v>40</v>
      </c>
      <c r="L183" s="111"/>
      <c r="M183" s="111"/>
      <c r="N183" s="111"/>
      <c r="O183" s="112">
        <f t="shared" si="17"/>
        <v>0</v>
      </c>
      <c r="P183" s="113">
        <f t="shared" ref="P183" si="19">O183/$O$205</f>
        <v>0</v>
      </c>
      <c r="Q183" s="114">
        <v>0</v>
      </c>
      <c r="R183" s="114">
        <v>0</v>
      </c>
      <c r="T183" s="2"/>
      <c r="V183" s="2"/>
      <c r="W183" s="2"/>
    </row>
    <row r="184" spans="2:23" s="5" customFormat="1" ht="18" customHeight="1" x14ac:dyDescent="0.3">
      <c r="B184" s="106" t="s">
        <v>127</v>
      </c>
      <c r="C184" s="106"/>
      <c r="D184" s="107"/>
      <c r="E184" s="107"/>
      <c r="F184" s="108">
        <f t="shared" si="15"/>
        <v>90845</v>
      </c>
      <c r="G184" s="109">
        <f t="shared" si="16"/>
        <v>4.921474194020229E-2</v>
      </c>
      <c r="H184" s="110">
        <v>49755</v>
      </c>
      <c r="I184" s="110">
        <v>41090</v>
      </c>
      <c r="K184" s="54"/>
      <c r="L184" s="54"/>
      <c r="M184" s="54"/>
      <c r="N184" s="54"/>
      <c r="O184" s="27"/>
      <c r="P184" s="115"/>
      <c r="Q184" s="116"/>
      <c r="R184" s="116"/>
      <c r="T184" s="2"/>
      <c r="V184" s="2"/>
      <c r="W184" s="2"/>
    </row>
    <row r="185" spans="2:23" s="5" customFormat="1" ht="18" customHeight="1" x14ac:dyDescent="0.3">
      <c r="B185" s="106" t="s">
        <v>128</v>
      </c>
      <c r="C185" s="106"/>
      <c r="D185" s="107"/>
      <c r="E185" s="107"/>
      <c r="F185" s="108">
        <f t="shared" si="15"/>
        <v>204602</v>
      </c>
      <c r="G185" s="109">
        <f t="shared" si="16"/>
        <v>0.11084192449170861</v>
      </c>
      <c r="H185" s="110">
        <v>160621</v>
      </c>
      <c r="I185" s="110">
        <v>43981</v>
      </c>
      <c r="K185" s="111" t="s">
        <v>43</v>
      </c>
      <c r="L185" s="111"/>
      <c r="M185" s="111"/>
      <c r="N185" s="111"/>
      <c r="O185" s="112">
        <f t="shared" si="17"/>
        <v>62862</v>
      </c>
      <c r="P185" s="113">
        <f t="shared" ref="P185" si="20">O185/$O$205</f>
        <v>3.4055117043810847E-2</v>
      </c>
      <c r="Q185" s="114">
        <v>39982</v>
      </c>
      <c r="R185" s="114">
        <v>22880</v>
      </c>
      <c r="T185" s="2"/>
      <c r="V185" s="2"/>
      <c r="W185" s="2"/>
    </row>
    <row r="186" spans="2:23" s="5" customFormat="1" ht="18" customHeight="1" x14ac:dyDescent="0.3">
      <c r="B186" s="106" t="s">
        <v>129</v>
      </c>
      <c r="C186" s="106"/>
      <c r="D186" s="107"/>
      <c r="E186" s="107"/>
      <c r="F186" s="108">
        <f t="shared" si="15"/>
        <v>17616</v>
      </c>
      <c r="G186" s="109">
        <f t="shared" si="16"/>
        <v>9.5433639057581985E-3</v>
      </c>
      <c r="H186" s="110">
        <v>13824</v>
      </c>
      <c r="I186" s="110">
        <v>3792</v>
      </c>
      <c r="K186" s="54"/>
      <c r="L186" s="54"/>
      <c r="M186" s="54"/>
      <c r="N186" s="54"/>
      <c r="O186" s="27"/>
      <c r="P186" s="115"/>
      <c r="Q186" s="116"/>
      <c r="R186" s="116"/>
      <c r="T186" s="2"/>
      <c r="V186" s="2"/>
      <c r="W186" s="2"/>
    </row>
    <row r="187" spans="2:23" s="5" customFormat="1" ht="18" customHeight="1" x14ac:dyDescent="0.3">
      <c r="B187" s="106" t="s">
        <v>130</v>
      </c>
      <c r="C187" s="106"/>
      <c r="D187" s="107"/>
      <c r="E187" s="107"/>
      <c r="F187" s="108">
        <f t="shared" si="15"/>
        <v>497</v>
      </c>
      <c r="G187" s="109">
        <f t="shared" si="16"/>
        <v>2.6924681319038515E-4</v>
      </c>
      <c r="H187" s="110">
        <v>361</v>
      </c>
      <c r="I187" s="110">
        <v>136</v>
      </c>
      <c r="K187" s="111" t="s">
        <v>44</v>
      </c>
      <c r="L187" s="111"/>
      <c r="M187" s="111"/>
      <c r="N187" s="111"/>
      <c r="O187" s="112">
        <f t="shared" si="17"/>
        <v>1417237</v>
      </c>
      <c r="P187" s="113">
        <f>O187/$O$205</f>
        <v>0.7677797701921566</v>
      </c>
      <c r="Q187" s="114">
        <v>967968</v>
      </c>
      <c r="R187" s="114">
        <v>449269</v>
      </c>
      <c r="T187" s="2"/>
      <c r="V187" s="2"/>
      <c r="W187" s="2"/>
    </row>
    <row r="188" spans="2:23" s="5" customFormat="1" ht="18" customHeight="1" x14ac:dyDescent="0.3">
      <c r="B188" s="106" t="s">
        <v>131</v>
      </c>
      <c r="C188" s="106"/>
      <c r="D188" s="107"/>
      <c r="E188" s="107"/>
      <c r="F188" s="108">
        <f t="shared" si="15"/>
        <v>893</v>
      </c>
      <c r="G188" s="109">
        <f t="shared" si="16"/>
        <v>4.8377747319721108E-4</v>
      </c>
      <c r="H188" s="110">
        <v>777</v>
      </c>
      <c r="I188" s="110">
        <v>116</v>
      </c>
      <c r="K188" s="54"/>
      <c r="L188" s="54"/>
      <c r="M188" s="54"/>
      <c r="N188" s="54"/>
      <c r="O188" s="27"/>
      <c r="P188" s="115"/>
      <c r="Q188" s="116"/>
      <c r="R188" s="116"/>
      <c r="T188" s="2"/>
      <c r="V188" s="2"/>
      <c r="W188" s="2"/>
    </row>
    <row r="189" spans="2:23" s="5" customFormat="1" ht="18" customHeight="1" x14ac:dyDescent="0.3">
      <c r="B189" s="106" t="s">
        <v>132</v>
      </c>
      <c r="C189" s="106"/>
      <c r="D189" s="107"/>
      <c r="E189" s="107"/>
      <c r="F189" s="108">
        <f t="shared" si="15"/>
        <v>513</v>
      </c>
      <c r="G189" s="109">
        <f t="shared" si="16"/>
        <v>2.7791471864520637E-4</v>
      </c>
      <c r="H189" s="110">
        <v>190</v>
      </c>
      <c r="I189" s="110">
        <v>323</v>
      </c>
      <c r="K189" s="111" t="s">
        <v>48</v>
      </c>
      <c r="L189" s="111"/>
      <c r="M189" s="111"/>
      <c r="N189" s="111"/>
      <c r="O189" s="112">
        <f t="shared" si="17"/>
        <v>22090</v>
      </c>
      <c r="P189" s="113">
        <f t="shared" ref="P189" si="21">O189/$O$205</f>
        <v>1.1967126968562591E-2</v>
      </c>
      <c r="Q189" s="114">
        <v>10114</v>
      </c>
      <c r="R189" s="114">
        <v>11976</v>
      </c>
      <c r="T189" s="2"/>
      <c r="V189" s="2"/>
      <c r="W189" s="2"/>
    </row>
    <row r="190" spans="2:23" s="5" customFormat="1" ht="18" customHeight="1" x14ac:dyDescent="0.3">
      <c r="B190" s="106" t="s">
        <v>133</v>
      </c>
      <c r="C190" s="106"/>
      <c r="D190" s="107"/>
      <c r="E190" s="107"/>
      <c r="F190" s="108">
        <f t="shared" si="15"/>
        <v>16218</v>
      </c>
      <c r="G190" s="109">
        <f t="shared" si="16"/>
        <v>8.7860056666431915E-3</v>
      </c>
      <c r="H190" s="110">
        <v>4007</v>
      </c>
      <c r="I190" s="110">
        <v>12211</v>
      </c>
      <c r="K190" s="54"/>
      <c r="L190" s="54"/>
      <c r="M190" s="54"/>
      <c r="N190" s="54"/>
      <c r="O190" s="27"/>
      <c r="P190" s="115"/>
      <c r="Q190" s="116"/>
      <c r="R190" s="116"/>
      <c r="T190" s="2"/>
      <c r="V190" s="2"/>
      <c r="W190" s="2"/>
    </row>
    <row r="191" spans="2:23" s="5" customFormat="1" ht="18" customHeight="1" x14ac:dyDescent="0.3">
      <c r="B191" s="106" t="s">
        <v>134</v>
      </c>
      <c r="C191" s="106"/>
      <c r="D191" s="107"/>
      <c r="E191" s="107"/>
      <c r="F191" s="108">
        <f t="shared" si="15"/>
        <v>8066</v>
      </c>
      <c r="G191" s="109">
        <f t="shared" si="16"/>
        <v>4.3697078374117636E-3</v>
      </c>
      <c r="H191" s="110">
        <v>4197</v>
      </c>
      <c r="I191" s="110">
        <v>3869</v>
      </c>
      <c r="K191" s="111" t="s">
        <v>50</v>
      </c>
      <c r="L191" s="111"/>
      <c r="M191" s="111"/>
      <c r="N191" s="111"/>
      <c r="O191" s="112">
        <f t="shared" si="17"/>
        <v>16544</v>
      </c>
      <c r="P191" s="113">
        <f t="shared" ref="P191" si="22">O191/$O$205</f>
        <v>8.9626142402851744E-3</v>
      </c>
      <c r="Q191" s="114">
        <v>12029</v>
      </c>
      <c r="R191" s="114">
        <v>4515</v>
      </c>
      <c r="T191" s="2"/>
      <c r="V191" s="2"/>
      <c r="W191" s="2"/>
    </row>
    <row r="192" spans="2:23" s="5" customFormat="1" ht="18" customHeight="1" x14ac:dyDescent="0.3">
      <c r="B192" s="106" t="s">
        <v>135</v>
      </c>
      <c r="C192" s="106"/>
      <c r="D192" s="107"/>
      <c r="E192" s="107"/>
      <c r="F192" s="108">
        <f t="shared" si="15"/>
        <v>3541</v>
      </c>
      <c r="G192" s="109">
        <f t="shared" si="16"/>
        <v>1.9183158259701283E-3</v>
      </c>
      <c r="H192" s="110">
        <v>2255</v>
      </c>
      <c r="I192" s="110">
        <v>1286</v>
      </c>
      <c r="K192" s="54"/>
      <c r="L192" s="54"/>
      <c r="M192" s="54"/>
      <c r="N192" s="54"/>
      <c r="O192" s="27"/>
      <c r="P192" s="115"/>
      <c r="Q192" s="116"/>
      <c r="R192" s="116"/>
      <c r="T192" s="2"/>
      <c r="V192" s="2"/>
      <c r="W192" s="2"/>
    </row>
    <row r="193" spans="2:23" s="5" customFormat="1" ht="18" customHeight="1" x14ac:dyDescent="0.3">
      <c r="B193" s="106" t="s">
        <v>136</v>
      </c>
      <c r="C193" s="106"/>
      <c r="D193" s="107"/>
      <c r="E193" s="107"/>
      <c r="F193" s="108">
        <f t="shared" si="15"/>
        <v>1101</v>
      </c>
      <c r="G193" s="109">
        <f t="shared" si="16"/>
        <v>5.9646024410988741E-4</v>
      </c>
      <c r="H193" s="110">
        <v>371</v>
      </c>
      <c r="I193" s="110">
        <v>730</v>
      </c>
      <c r="K193" s="111" t="s">
        <v>52</v>
      </c>
      <c r="L193" s="111"/>
      <c r="M193" s="111"/>
      <c r="N193" s="111"/>
      <c r="O193" s="112">
        <f t="shared" si="17"/>
        <v>21225</v>
      </c>
      <c r="P193" s="113">
        <f t="shared" ref="P193" si="23">O193/$O$205</f>
        <v>1.1498518329911316E-2</v>
      </c>
      <c r="Q193" s="114">
        <v>14821</v>
      </c>
      <c r="R193" s="114">
        <v>6404</v>
      </c>
      <c r="T193" s="2"/>
      <c r="V193" s="2"/>
      <c r="W193" s="2"/>
    </row>
    <row r="194" spans="2:23" s="5" customFormat="1" ht="18" customHeight="1" x14ac:dyDescent="0.3">
      <c r="B194" s="106" t="s">
        <v>137</v>
      </c>
      <c r="C194" s="106"/>
      <c r="D194" s="107"/>
      <c r="E194" s="107"/>
      <c r="F194" s="108">
        <f t="shared" si="15"/>
        <v>198</v>
      </c>
      <c r="G194" s="109">
        <f t="shared" si="16"/>
        <v>1.0726533000341299E-4</v>
      </c>
      <c r="H194" s="110">
        <v>101</v>
      </c>
      <c r="I194" s="110">
        <v>97</v>
      </c>
      <c r="K194" s="54"/>
      <c r="L194" s="54"/>
      <c r="M194" s="54"/>
      <c r="N194" s="54"/>
      <c r="O194" s="27"/>
      <c r="P194" s="115"/>
      <c r="Q194" s="116"/>
      <c r="R194" s="116"/>
      <c r="T194" s="2"/>
      <c r="V194" s="2"/>
      <c r="W194" s="2"/>
    </row>
    <row r="195" spans="2:23" s="5" customFormat="1" ht="18" customHeight="1" x14ac:dyDescent="0.3">
      <c r="B195" s="106" t="s">
        <v>138</v>
      </c>
      <c r="C195" s="106"/>
      <c r="D195" s="107"/>
      <c r="E195" s="107"/>
      <c r="F195" s="108">
        <f t="shared" si="15"/>
        <v>28619</v>
      </c>
      <c r="G195" s="109">
        <f t="shared" si="16"/>
        <v>1.5504174138220587E-2</v>
      </c>
      <c r="H195" s="110">
        <v>9737</v>
      </c>
      <c r="I195" s="110">
        <v>18882</v>
      </c>
      <c r="K195" s="111" t="s">
        <v>54</v>
      </c>
      <c r="L195" s="111"/>
      <c r="M195" s="111"/>
      <c r="N195" s="111"/>
      <c r="O195" s="112">
        <f t="shared" si="17"/>
        <v>63</v>
      </c>
      <c r="P195" s="113">
        <f t="shared" ref="P195" si="24">O195/$O$205</f>
        <v>3.4129877728358675E-5</v>
      </c>
      <c r="Q195" s="114">
        <v>27</v>
      </c>
      <c r="R195" s="114">
        <v>36</v>
      </c>
      <c r="T195" s="2"/>
      <c r="V195" s="2"/>
      <c r="W195" s="2"/>
    </row>
    <row r="196" spans="2:23" s="5" customFormat="1" ht="18" customHeight="1" x14ac:dyDescent="0.3">
      <c r="B196" s="106" t="s">
        <v>139</v>
      </c>
      <c r="C196" s="106"/>
      <c r="D196" s="107"/>
      <c r="E196" s="107"/>
      <c r="F196" s="108">
        <f t="shared" si="15"/>
        <v>1431</v>
      </c>
      <c r="G196" s="109">
        <f t="shared" si="16"/>
        <v>7.7523579411557569E-4</v>
      </c>
      <c r="H196" s="110">
        <v>715</v>
      </c>
      <c r="I196" s="110">
        <v>716</v>
      </c>
      <c r="K196" s="54"/>
      <c r="L196" s="54"/>
      <c r="M196" s="54"/>
      <c r="N196" s="54"/>
      <c r="O196" s="27"/>
      <c r="P196" s="115"/>
      <c r="Q196" s="116"/>
      <c r="R196" s="116"/>
      <c r="T196" s="2"/>
      <c r="V196" s="2"/>
      <c r="W196" s="2"/>
    </row>
    <row r="197" spans="2:23" s="5" customFormat="1" ht="18" customHeight="1" x14ac:dyDescent="0.3">
      <c r="B197" s="106" t="s">
        <v>140</v>
      </c>
      <c r="C197" s="106"/>
      <c r="D197" s="107"/>
      <c r="E197" s="107"/>
      <c r="F197" s="108">
        <f t="shared" si="15"/>
        <v>278</v>
      </c>
      <c r="G197" s="109">
        <f t="shared" si="16"/>
        <v>1.5060485727751925E-4</v>
      </c>
      <c r="H197" s="110">
        <v>121</v>
      </c>
      <c r="I197" s="110">
        <v>157</v>
      </c>
      <c r="K197" s="111" t="s">
        <v>56</v>
      </c>
      <c r="L197" s="111"/>
      <c r="M197" s="111"/>
      <c r="N197" s="111"/>
      <c r="O197" s="112">
        <f t="shared" si="17"/>
        <v>2819</v>
      </c>
      <c r="P197" s="113">
        <f t="shared" ref="P197" si="25">O197/$O$205</f>
        <v>1.5271765923213193E-3</v>
      </c>
      <c r="Q197" s="114">
        <v>2484</v>
      </c>
      <c r="R197" s="114">
        <v>335</v>
      </c>
      <c r="T197" s="2"/>
      <c r="V197" s="2"/>
      <c r="W197" s="2"/>
    </row>
    <row r="198" spans="2:23" s="5" customFormat="1" ht="18" customHeight="1" x14ac:dyDescent="0.3">
      <c r="B198" s="106" t="s">
        <v>141</v>
      </c>
      <c r="C198" s="106"/>
      <c r="D198" s="107"/>
      <c r="E198" s="107"/>
      <c r="F198" s="108">
        <f t="shared" si="15"/>
        <v>82388</v>
      </c>
      <c r="G198" s="109">
        <f t="shared" si="16"/>
        <v>4.4633212163238331E-2</v>
      </c>
      <c r="H198" s="110">
        <v>65115</v>
      </c>
      <c r="I198" s="110">
        <v>17273</v>
      </c>
      <c r="K198" s="54"/>
      <c r="L198" s="54"/>
      <c r="M198" s="54"/>
      <c r="N198" s="54"/>
      <c r="O198" s="27"/>
      <c r="P198" s="115"/>
      <c r="Q198" s="116"/>
      <c r="R198" s="116"/>
      <c r="T198" s="2"/>
      <c r="V198" s="2"/>
      <c r="W198" s="2"/>
    </row>
    <row r="199" spans="2:23" s="5" customFormat="1" ht="18" customHeight="1" x14ac:dyDescent="0.3">
      <c r="B199" s="106" t="s">
        <v>142</v>
      </c>
      <c r="C199" s="106"/>
      <c r="D199" s="107"/>
      <c r="E199" s="107"/>
      <c r="F199" s="108">
        <f t="shared" si="15"/>
        <v>4538</v>
      </c>
      <c r="G199" s="109">
        <f t="shared" si="16"/>
        <v>2.4584346846236774E-3</v>
      </c>
      <c r="H199" s="110">
        <v>2912</v>
      </c>
      <c r="I199" s="110">
        <v>1626</v>
      </c>
      <c r="K199" s="111" t="s">
        <v>58</v>
      </c>
      <c r="L199" s="111"/>
      <c r="M199" s="111"/>
      <c r="N199" s="111"/>
      <c r="O199" s="112">
        <f t="shared" si="17"/>
        <v>35057</v>
      </c>
      <c r="P199" s="113">
        <f t="shared" ref="P199" si="26">O199/$O$205</f>
        <v>1.8991922595604289E-2</v>
      </c>
      <c r="Q199" s="114">
        <v>30520</v>
      </c>
      <c r="R199" s="114">
        <v>4537</v>
      </c>
      <c r="T199" s="2"/>
      <c r="V199" s="2"/>
      <c r="W199" s="2"/>
    </row>
    <row r="200" spans="2:23" s="5" customFormat="1" ht="18" customHeight="1" x14ac:dyDescent="0.3">
      <c r="B200" s="106" t="s">
        <v>143</v>
      </c>
      <c r="C200" s="106"/>
      <c r="D200" s="107"/>
      <c r="E200" s="107"/>
      <c r="F200" s="108">
        <f t="shared" si="15"/>
        <v>622</v>
      </c>
      <c r="G200" s="109">
        <f t="shared" si="16"/>
        <v>3.3696482455617614E-4</v>
      </c>
      <c r="H200" s="110">
        <v>482</v>
      </c>
      <c r="I200" s="110">
        <v>140</v>
      </c>
      <c r="K200" s="54"/>
      <c r="L200" s="54"/>
      <c r="M200" s="54"/>
      <c r="N200" s="54"/>
      <c r="O200" s="27"/>
      <c r="P200" s="115"/>
      <c r="Q200" s="116"/>
      <c r="R200" s="116"/>
      <c r="T200" s="2"/>
      <c r="V200" s="2"/>
      <c r="W200" s="2"/>
    </row>
    <row r="201" spans="2:23" s="5" customFormat="1" ht="18" customHeight="1" x14ac:dyDescent="0.3">
      <c r="B201" s="106" t="s">
        <v>144</v>
      </c>
      <c r="C201" s="106"/>
      <c r="D201" s="107"/>
      <c r="E201" s="107"/>
      <c r="F201" s="108">
        <f t="shared" si="15"/>
        <v>10618</v>
      </c>
      <c r="G201" s="109">
        <f t="shared" si="16"/>
        <v>5.7522387574557533E-3</v>
      </c>
      <c r="H201" s="110">
        <v>6339</v>
      </c>
      <c r="I201" s="110">
        <v>4279</v>
      </c>
      <c r="K201" s="111" t="s">
        <v>60</v>
      </c>
      <c r="L201" s="111"/>
      <c r="M201" s="111"/>
      <c r="N201" s="111"/>
      <c r="O201" s="112">
        <f t="shared" si="17"/>
        <v>42174</v>
      </c>
      <c r="P201" s="113">
        <f t="shared" ref="P201" si="27">O201/$O$205</f>
        <v>2.2847515290726966E-2</v>
      </c>
      <c r="Q201" s="114">
        <v>42073</v>
      </c>
      <c r="R201" s="114">
        <v>101</v>
      </c>
      <c r="T201" s="2"/>
      <c r="V201" s="2"/>
      <c r="W201" s="2"/>
    </row>
    <row r="202" spans="2:23" s="5" customFormat="1" ht="18" customHeight="1" x14ac:dyDescent="0.3">
      <c r="B202" s="106" t="s">
        <v>145</v>
      </c>
      <c r="C202" s="106"/>
      <c r="D202" s="107"/>
      <c r="E202" s="107"/>
      <c r="F202" s="108">
        <f t="shared" si="15"/>
        <v>3483</v>
      </c>
      <c r="G202" s="109">
        <f t="shared" si="16"/>
        <v>1.8868946686964013E-3</v>
      </c>
      <c r="H202" s="110">
        <v>2673</v>
      </c>
      <c r="I202" s="110">
        <v>810</v>
      </c>
      <c r="K202" s="54"/>
      <c r="L202" s="54"/>
      <c r="M202" s="54"/>
      <c r="N202" s="54"/>
      <c r="O202" s="27"/>
      <c r="P202" s="115"/>
      <c r="Q202" s="116"/>
      <c r="R202" s="116"/>
      <c r="T202" s="2"/>
      <c r="V202" s="2"/>
      <c r="W202" s="2"/>
    </row>
    <row r="203" spans="2:23" s="5" customFormat="1" ht="18" customHeight="1" x14ac:dyDescent="0.3">
      <c r="B203" s="106" t="s">
        <v>146</v>
      </c>
      <c r="C203" s="106"/>
      <c r="D203" s="107"/>
      <c r="E203" s="107"/>
      <c r="F203" s="108">
        <f t="shared" si="15"/>
        <v>22009</v>
      </c>
      <c r="G203" s="109">
        <f t="shared" si="16"/>
        <v>1.1923245697197557E-2</v>
      </c>
      <c r="H203" s="110">
        <v>16353</v>
      </c>
      <c r="I203" s="110">
        <v>5656</v>
      </c>
      <c r="K203" s="111" t="s">
        <v>62</v>
      </c>
      <c r="L203" s="111"/>
      <c r="M203" s="111"/>
      <c r="N203" s="111"/>
      <c r="O203" s="112">
        <f t="shared" si="17"/>
        <v>192854</v>
      </c>
      <c r="P203" s="113">
        <f>O203/$O$205</f>
        <v>0.1044775149115061</v>
      </c>
      <c r="Q203" s="114">
        <v>4</v>
      </c>
      <c r="R203" s="114">
        <v>192850</v>
      </c>
      <c r="T203" s="2"/>
      <c r="V203" s="2"/>
      <c r="W203" s="2"/>
    </row>
    <row r="204" spans="2:23" s="5" customFormat="1" ht="18" customHeight="1" thickBot="1" x14ac:dyDescent="0.35">
      <c r="B204" s="106" t="s">
        <v>147</v>
      </c>
      <c r="C204" s="106"/>
      <c r="D204" s="107"/>
      <c r="E204" s="107"/>
      <c r="F204" s="108">
        <f t="shared" si="15"/>
        <v>866</v>
      </c>
      <c r="G204" s="109">
        <f t="shared" si="16"/>
        <v>4.6915038274220023E-4</v>
      </c>
      <c r="H204" s="110">
        <v>486</v>
      </c>
      <c r="I204" s="110">
        <v>380</v>
      </c>
      <c r="K204" s="54"/>
      <c r="L204" s="54"/>
      <c r="M204" s="54"/>
      <c r="N204" s="54"/>
      <c r="O204" s="27"/>
      <c r="P204" s="115"/>
      <c r="Q204" s="116"/>
      <c r="R204" s="116"/>
      <c r="T204" s="2"/>
      <c r="V204" s="2"/>
      <c r="W204" s="2"/>
    </row>
    <row r="205" spans="2:23" s="5" customFormat="1" ht="18" customHeight="1" x14ac:dyDescent="0.3">
      <c r="B205" s="106" t="s">
        <v>148</v>
      </c>
      <c r="C205" s="106"/>
      <c r="D205" s="107"/>
      <c r="E205" s="107"/>
      <c r="F205" s="108">
        <f t="shared" si="15"/>
        <v>21384</v>
      </c>
      <c r="G205" s="109">
        <f t="shared" si="16"/>
        <v>1.1584655640368603E-2</v>
      </c>
      <c r="H205" s="110">
        <v>11221</v>
      </c>
      <c r="I205" s="110">
        <v>10163</v>
      </c>
      <c r="K205" s="30" t="s">
        <v>5</v>
      </c>
      <c r="L205" s="62"/>
      <c r="M205" s="62"/>
      <c r="N205" s="62"/>
      <c r="O205" s="43">
        <f>SUM(O177:O204)</f>
        <v>1845890</v>
      </c>
      <c r="P205" s="57">
        <f>SUM(P177:P204)</f>
        <v>1</v>
      </c>
      <c r="Q205" s="43">
        <f>SUM(Q177:Q204)</f>
        <v>1121358</v>
      </c>
      <c r="R205" s="43">
        <f>SUM(R177:R204)</f>
        <v>724532</v>
      </c>
      <c r="T205" s="2"/>
      <c r="V205" s="2"/>
      <c r="W205" s="2"/>
    </row>
    <row r="206" spans="2:23" s="5" customFormat="1" ht="18" customHeight="1" x14ac:dyDescent="0.3">
      <c r="B206" s="106" t="s">
        <v>149</v>
      </c>
      <c r="C206" s="106"/>
      <c r="D206" s="107"/>
      <c r="E206" s="107"/>
      <c r="F206" s="108">
        <f t="shared" si="15"/>
        <v>1251</v>
      </c>
      <c r="G206" s="109">
        <f t="shared" si="16"/>
        <v>6.7772185774883664E-4</v>
      </c>
      <c r="H206" s="110">
        <v>785</v>
      </c>
      <c r="I206" s="110">
        <v>466</v>
      </c>
      <c r="T206" s="2"/>
      <c r="V206" s="2"/>
      <c r="W206" s="2"/>
    </row>
    <row r="207" spans="2:23" s="5" customFormat="1" ht="18" customHeight="1" x14ac:dyDescent="0.3">
      <c r="B207" s="106" t="s">
        <v>150</v>
      </c>
      <c r="C207" s="106"/>
      <c r="D207" s="107"/>
      <c r="E207" s="107"/>
      <c r="F207" s="108">
        <f t="shared" si="15"/>
        <v>880848</v>
      </c>
      <c r="G207" s="109">
        <f>F207/$F$209</f>
        <v>0.47719419900427434</v>
      </c>
      <c r="H207" s="110">
        <v>526289</v>
      </c>
      <c r="I207" s="110">
        <v>354559</v>
      </c>
      <c r="T207" s="2"/>
      <c r="V207" s="2"/>
      <c r="W207" s="2"/>
    </row>
    <row r="208" spans="2:23" s="5" customFormat="1" ht="18" customHeight="1" thickBot="1" x14ac:dyDescent="0.35">
      <c r="B208" s="119" t="s">
        <v>151</v>
      </c>
      <c r="C208" s="119"/>
      <c r="D208" s="120"/>
      <c r="E208" s="120"/>
      <c r="F208" s="108">
        <f>SUM(H208:I208)</f>
        <v>108832</v>
      </c>
      <c r="G208" s="121">
        <f>F208/$F$209</f>
        <v>5.8959092903694152E-2</v>
      </c>
      <c r="H208" s="110">
        <v>62283</v>
      </c>
      <c r="I208" s="110">
        <v>46549</v>
      </c>
      <c r="T208" s="2"/>
      <c r="V208" s="2"/>
      <c r="W208" s="2"/>
    </row>
    <row r="209" spans="2:88" s="5" customFormat="1" ht="21.75" customHeight="1" x14ac:dyDescent="0.3">
      <c r="B209" s="122" t="s">
        <v>5</v>
      </c>
      <c r="C209" s="122"/>
      <c r="D209" s="122"/>
      <c r="E209" s="122"/>
      <c r="F209" s="43">
        <f>SUM(F176:F208)</f>
        <v>1845890</v>
      </c>
      <c r="G209" s="98">
        <f>SUM(G176:G208)</f>
        <v>1</v>
      </c>
      <c r="H209" s="43">
        <f>SUM(H176:H208)</f>
        <v>1121358</v>
      </c>
      <c r="I209" s="43">
        <f>SUM(I176:I208)</f>
        <v>724532</v>
      </c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10.5" customHeight="1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10.5" customHeight="1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123" t="s">
        <v>152</v>
      </c>
      <c r="L213" s="123"/>
      <c r="M213" s="123"/>
      <c r="N213" s="123"/>
      <c r="O213" s="123"/>
      <c r="P213" s="123"/>
      <c r="Q213" s="123"/>
      <c r="R213" s="123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39.75" customHeight="1" x14ac:dyDescent="0.3">
      <c r="B214" s="68" t="s">
        <v>70</v>
      </c>
      <c r="C214" s="69"/>
      <c r="D214" s="71">
        <v>2021</v>
      </c>
      <c r="E214" s="70">
        <v>2022</v>
      </c>
      <c r="F214" s="70">
        <v>2023</v>
      </c>
      <c r="G214" s="70">
        <v>2024</v>
      </c>
      <c r="H214" s="70" t="s">
        <v>100</v>
      </c>
      <c r="J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74" t="s">
        <v>71</v>
      </c>
      <c r="C215" s="74"/>
      <c r="D215" s="77">
        <v>20661</v>
      </c>
      <c r="E215" s="77">
        <v>39013</v>
      </c>
      <c r="F215" s="77">
        <v>34951</v>
      </c>
      <c r="G215" s="77">
        <v>45569</v>
      </c>
      <c r="H215" s="77">
        <v>44367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74" t="s">
        <v>72</v>
      </c>
      <c r="C216" s="74"/>
      <c r="D216" s="76">
        <v>35916</v>
      </c>
      <c r="E216" s="76">
        <v>73299</v>
      </c>
      <c r="F216" s="76">
        <v>82537</v>
      </c>
      <c r="G216" s="76">
        <v>96312</v>
      </c>
      <c r="H216" s="76">
        <v>76625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74" t="s">
        <v>73</v>
      </c>
      <c r="C217" s="74"/>
      <c r="D217" s="76">
        <v>28204.000000000004</v>
      </c>
      <c r="E217" s="76">
        <v>40789</v>
      </c>
      <c r="F217" s="76">
        <v>46288</v>
      </c>
      <c r="G217" s="76">
        <v>51481</v>
      </c>
      <c r="H217" s="76">
        <v>54616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74" t="s">
        <v>75</v>
      </c>
      <c r="C218" s="74"/>
      <c r="D218" s="76">
        <v>69180.000000000015</v>
      </c>
      <c r="E218" s="76">
        <v>96219</v>
      </c>
      <c r="F218" s="76">
        <v>117373</v>
      </c>
      <c r="G218" s="76">
        <v>128765</v>
      </c>
      <c r="H218" s="76">
        <v>114917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74" t="s">
        <v>76</v>
      </c>
      <c r="C219" s="74"/>
      <c r="D219" s="76">
        <v>39391</v>
      </c>
      <c r="E219" s="76">
        <v>51183</v>
      </c>
      <c r="F219" s="76">
        <v>65113</v>
      </c>
      <c r="G219" s="76">
        <v>83295</v>
      </c>
      <c r="H219" s="76">
        <v>73581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74" t="s">
        <v>77</v>
      </c>
      <c r="C220" s="74"/>
      <c r="D220" s="76">
        <v>26304.999999999996</v>
      </c>
      <c r="E220" s="76">
        <v>63266</v>
      </c>
      <c r="F220" s="76">
        <v>56164</v>
      </c>
      <c r="G220" s="76">
        <v>74858</v>
      </c>
      <c r="H220" s="76">
        <v>68437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74" t="s">
        <v>78</v>
      </c>
      <c r="C221" s="74"/>
      <c r="D221" s="76">
        <v>36054</v>
      </c>
      <c r="E221" s="76">
        <v>44311</v>
      </c>
      <c r="F221" s="76">
        <v>58133</v>
      </c>
      <c r="G221" s="76">
        <v>59362</v>
      </c>
      <c r="H221" s="76">
        <v>63953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74" t="s">
        <v>79</v>
      </c>
      <c r="C222" s="74"/>
      <c r="D222" s="76">
        <v>85408.000000000015</v>
      </c>
      <c r="E222" s="76">
        <v>117545</v>
      </c>
      <c r="F222" s="76">
        <v>138891</v>
      </c>
      <c r="G222" s="76">
        <v>163724</v>
      </c>
      <c r="H222" s="76">
        <v>152351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74" t="s">
        <v>80</v>
      </c>
      <c r="C223" s="74"/>
      <c r="D223" s="76">
        <v>18134</v>
      </c>
      <c r="E223" s="76">
        <v>22445</v>
      </c>
      <c r="F223" s="76">
        <v>30582</v>
      </c>
      <c r="G223" s="76">
        <v>47696</v>
      </c>
      <c r="H223" s="77">
        <v>39549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74" t="s">
        <v>81</v>
      </c>
      <c r="C224" s="74"/>
      <c r="D224" s="76">
        <v>35069</v>
      </c>
      <c r="E224" s="76">
        <v>45742</v>
      </c>
      <c r="F224" s="76">
        <v>52333</v>
      </c>
      <c r="G224" s="76">
        <v>66277</v>
      </c>
      <c r="H224" s="76">
        <v>61146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74" t="s">
        <v>82</v>
      </c>
      <c r="C225" s="74"/>
      <c r="D225" s="76">
        <v>58495</v>
      </c>
      <c r="E225" s="76">
        <v>50017</v>
      </c>
      <c r="F225" s="76">
        <v>69300</v>
      </c>
      <c r="G225" s="76">
        <v>75154</v>
      </c>
      <c r="H225" s="76">
        <v>60359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21.75" customHeight="1" x14ac:dyDescent="0.3">
      <c r="B226" s="74" t="s">
        <v>83</v>
      </c>
      <c r="C226" s="74"/>
      <c r="D226" s="76">
        <v>64000.000000000029</v>
      </c>
      <c r="E226" s="76">
        <v>84233</v>
      </c>
      <c r="F226" s="76">
        <v>127870</v>
      </c>
      <c r="G226" s="76">
        <v>150437</v>
      </c>
      <c r="H226" s="76">
        <v>121249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21.75" customHeight="1" x14ac:dyDescent="0.3">
      <c r="B227" s="74" t="s">
        <v>84</v>
      </c>
      <c r="C227" s="74"/>
      <c r="D227" s="76">
        <v>50831</v>
      </c>
      <c r="E227" s="76">
        <v>65846</v>
      </c>
      <c r="F227" s="76">
        <v>85482</v>
      </c>
      <c r="G227" s="76">
        <v>109276</v>
      </c>
      <c r="H227" s="76">
        <v>91865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21.75" customHeight="1" x14ac:dyDescent="0.3">
      <c r="B228" s="74" t="s">
        <v>85</v>
      </c>
      <c r="C228" s="74"/>
      <c r="D228" s="76">
        <v>29780</v>
      </c>
      <c r="E228" s="76">
        <v>41523</v>
      </c>
      <c r="F228" s="76">
        <v>56661</v>
      </c>
      <c r="G228" s="76">
        <v>56909</v>
      </c>
      <c r="H228" s="76">
        <v>55633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21.75" customHeight="1" x14ac:dyDescent="0.3">
      <c r="B229" s="74" t="s">
        <v>86</v>
      </c>
      <c r="C229" s="74"/>
      <c r="D229" s="76">
        <v>254854</v>
      </c>
      <c r="E229" s="76">
        <v>264217</v>
      </c>
      <c r="F229" s="76">
        <v>284158</v>
      </c>
      <c r="G229" s="76">
        <v>312534</v>
      </c>
      <c r="H229" s="76">
        <v>296803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1.75" customHeight="1" x14ac:dyDescent="0.3">
      <c r="B230" s="74" t="s">
        <v>87</v>
      </c>
      <c r="C230" s="74"/>
      <c r="D230" s="76">
        <v>49967</v>
      </c>
      <c r="E230" s="76">
        <v>69874</v>
      </c>
      <c r="F230" s="76">
        <v>80794</v>
      </c>
      <c r="G230" s="76">
        <v>94999</v>
      </c>
      <c r="H230" s="76">
        <v>73540</v>
      </c>
      <c r="J230" s="2"/>
      <c r="K230" s="2"/>
      <c r="L230" s="2"/>
      <c r="M230" s="2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s="5" customFormat="1" ht="21.75" customHeight="1" x14ac:dyDescent="0.3">
      <c r="B231" s="74" t="s">
        <v>88</v>
      </c>
      <c r="C231" s="74"/>
      <c r="D231" s="76">
        <v>16408</v>
      </c>
      <c r="E231" s="76">
        <v>27500</v>
      </c>
      <c r="F231" s="76">
        <v>39819</v>
      </c>
      <c r="G231" s="76">
        <v>41868</v>
      </c>
      <c r="H231" s="76">
        <v>34465</v>
      </c>
      <c r="J231" s="2"/>
      <c r="K231" s="2"/>
      <c r="L231" s="2"/>
      <c r="M231" s="2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2:88" s="5" customFormat="1" ht="21.75" customHeight="1" x14ac:dyDescent="0.3">
      <c r="B232" s="74" t="s">
        <v>89</v>
      </c>
      <c r="C232" s="74"/>
      <c r="D232" s="76">
        <v>7211</v>
      </c>
      <c r="E232" s="76">
        <v>10052</v>
      </c>
      <c r="F232" s="76">
        <v>9472</v>
      </c>
      <c r="G232" s="76">
        <v>19428</v>
      </c>
      <c r="H232" s="77">
        <v>14207</v>
      </c>
      <c r="J232" s="2"/>
      <c r="K232" s="2"/>
      <c r="L232" s="2"/>
      <c r="M232" s="2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2:88" s="5" customFormat="1" ht="21.75" customHeight="1" x14ac:dyDescent="0.3">
      <c r="B233" s="74" t="s">
        <v>90</v>
      </c>
      <c r="C233" s="74"/>
      <c r="D233" s="76">
        <v>11460</v>
      </c>
      <c r="E233" s="76">
        <v>15646</v>
      </c>
      <c r="F233" s="76">
        <v>15248</v>
      </c>
      <c r="G233" s="76">
        <v>15795</v>
      </c>
      <c r="H233" s="76">
        <v>15632</v>
      </c>
      <c r="J233" s="2"/>
      <c r="K233" s="2"/>
      <c r="L233" s="2"/>
      <c r="M233" s="2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2:88" s="5" customFormat="1" ht="21.75" customHeight="1" x14ac:dyDescent="0.3">
      <c r="B234" s="74" t="s">
        <v>91</v>
      </c>
      <c r="C234" s="74"/>
      <c r="D234" s="76">
        <v>21984</v>
      </c>
      <c r="E234" s="76">
        <v>22413</v>
      </c>
      <c r="F234" s="76">
        <v>27412</v>
      </c>
      <c r="G234" s="76">
        <v>31245</v>
      </c>
      <c r="H234" s="76">
        <v>29210</v>
      </c>
      <c r="J234" s="2"/>
      <c r="K234" s="2"/>
      <c r="L234" s="2"/>
      <c r="M234" s="2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2:88" s="5" customFormat="1" ht="21.75" customHeight="1" x14ac:dyDescent="0.3">
      <c r="B235" s="74" t="s">
        <v>92</v>
      </c>
      <c r="C235" s="74"/>
      <c r="D235" s="76">
        <v>42668</v>
      </c>
      <c r="E235" s="76">
        <v>53372</v>
      </c>
      <c r="F235" s="76">
        <v>66102</v>
      </c>
      <c r="G235" s="76">
        <v>85504</v>
      </c>
      <c r="H235" s="76">
        <v>63880</v>
      </c>
      <c r="J235" s="2"/>
      <c r="K235" s="2"/>
      <c r="L235" s="2"/>
      <c r="M235" s="2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2:88" s="5" customFormat="1" ht="21.75" customHeight="1" x14ac:dyDescent="0.3">
      <c r="B236" s="74" t="s">
        <v>93</v>
      </c>
      <c r="C236" s="74"/>
      <c r="D236" s="76">
        <v>47625.999999999985</v>
      </c>
      <c r="E236" s="76">
        <v>67869</v>
      </c>
      <c r="F236" s="76">
        <v>59837</v>
      </c>
      <c r="G236" s="76">
        <v>78361</v>
      </c>
      <c r="H236" s="76">
        <v>74486</v>
      </c>
      <c r="J236" s="2"/>
      <c r="K236" s="36" t="s">
        <v>22</v>
      </c>
      <c r="L236" s="124" t="s">
        <v>23</v>
      </c>
      <c r="M236" s="125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2:88" s="5" customFormat="1" ht="21.75" customHeight="1" x14ac:dyDescent="0.3">
      <c r="B237" s="74" t="s">
        <v>94</v>
      </c>
      <c r="C237" s="74"/>
      <c r="D237" s="76">
        <v>39075</v>
      </c>
      <c r="E237" s="76">
        <v>62548</v>
      </c>
      <c r="F237" s="76">
        <v>69680</v>
      </c>
      <c r="G237" s="76">
        <v>81103</v>
      </c>
      <c r="H237" s="76">
        <v>84295</v>
      </c>
      <c r="J237" s="2"/>
      <c r="K237" s="126"/>
      <c r="L237" s="40" t="s">
        <v>153</v>
      </c>
      <c r="M237" s="41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2:88" s="5" customFormat="1" ht="21.75" customHeight="1" x14ac:dyDescent="0.3">
      <c r="B238" s="74" t="s">
        <v>95</v>
      </c>
      <c r="C238" s="74"/>
      <c r="D238" s="76">
        <v>23545.000000000004</v>
      </c>
      <c r="E238" s="76">
        <v>33415</v>
      </c>
      <c r="F238" s="76">
        <v>35290</v>
      </c>
      <c r="G238" s="76">
        <v>42478</v>
      </c>
      <c r="H238" s="76">
        <v>36952</v>
      </c>
      <c r="J238" s="2"/>
      <c r="K238" s="127"/>
      <c r="L238" s="40" t="s">
        <v>154</v>
      </c>
      <c r="M238" s="41"/>
      <c r="N238" s="2"/>
      <c r="O238" s="2"/>
      <c r="P238" s="2"/>
      <c r="Q238" s="2"/>
      <c r="R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2:88" s="5" customFormat="1" ht="21.75" customHeight="1" x14ac:dyDescent="0.3">
      <c r="B239" s="74" t="s">
        <v>96</v>
      </c>
      <c r="C239" s="74"/>
      <c r="D239" s="76">
        <v>21255</v>
      </c>
      <c r="E239" s="76">
        <v>23356</v>
      </c>
      <c r="F239" s="76">
        <v>25704</v>
      </c>
      <c r="G239" s="76">
        <v>27308</v>
      </c>
      <c r="H239" s="76">
        <v>24058</v>
      </c>
      <c r="J239" s="2"/>
      <c r="K239" s="128"/>
      <c r="L239" s="40" t="s">
        <v>155</v>
      </c>
      <c r="M239" s="41"/>
      <c r="N239" s="2"/>
      <c r="O239" s="2"/>
      <c r="P239" s="2"/>
      <c r="Q239" s="2"/>
      <c r="R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2:88" s="5" customFormat="1" ht="21.75" customHeight="1" thickBot="1" x14ac:dyDescent="0.35">
      <c r="B240" s="79" t="s">
        <v>97</v>
      </c>
      <c r="C240" s="79"/>
      <c r="D240" s="80">
        <v>8414</v>
      </c>
      <c r="E240" s="80">
        <v>13208</v>
      </c>
      <c r="F240" s="80">
        <v>13723</v>
      </c>
      <c r="G240" s="80">
        <v>21161</v>
      </c>
      <c r="H240" s="80">
        <v>19714</v>
      </c>
      <c r="J240" s="2"/>
      <c r="K240" s="129"/>
      <c r="L240" s="40" t="s">
        <v>156</v>
      </c>
      <c r="M240" s="41"/>
      <c r="N240" s="2"/>
      <c r="O240" s="2"/>
      <c r="P240" s="2"/>
      <c r="Q240" s="2"/>
      <c r="R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2:88" s="5" customFormat="1" ht="21.75" customHeight="1" x14ac:dyDescent="0.3">
      <c r="B241" s="62" t="s">
        <v>5</v>
      </c>
      <c r="C241" s="62"/>
      <c r="D241" s="43">
        <f>SUM(D215:D240)</f>
        <v>1141895</v>
      </c>
      <c r="E241" s="43">
        <f t="shared" ref="E241:H241" si="28">SUM(E215:E240)</f>
        <v>1498901</v>
      </c>
      <c r="F241" s="43">
        <f t="shared" si="28"/>
        <v>1748917</v>
      </c>
      <c r="G241" s="43">
        <f t="shared" si="28"/>
        <v>2060899</v>
      </c>
      <c r="H241" s="43">
        <f t="shared" si="28"/>
        <v>1845890</v>
      </c>
      <c r="J241" s="2"/>
      <c r="K241" s="130"/>
      <c r="L241" s="40" t="s">
        <v>157</v>
      </c>
      <c r="M241" s="41"/>
      <c r="N241" s="2"/>
      <c r="O241" s="2"/>
      <c r="P241" s="2"/>
      <c r="Q241" s="2"/>
      <c r="R241" s="2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2:88" s="5" customFormat="1" ht="21.75" customHeight="1" x14ac:dyDescent="0.3">
      <c r="B242" s="67" t="s">
        <v>106</v>
      </c>
      <c r="C242"/>
      <c r="D242"/>
      <c r="E242"/>
      <c r="F242"/>
      <c r="G242"/>
      <c r="H242"/>
      <c r="I242"/>
      <c r="J242" s="2"/>
      <c r="K242" s="131"/>
      <c r="L242" s="40" t="s">
        <v>158</v>
      </c>
      <c r="M242" s="41"/>
      <c r="N242" s="2"/>
      <c r="O242" s="2"/>
      <c r="P242" s="2"/>
      <c r="Q242" s="2"/>
      <c r="R242" s="2"/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2:88" s="5" customFormat="1" ht="21.75" customHeight="1" x14ac:dyDescent="0.3">
      <c r="C243" s="22"/>
      <c r="D243" s="22"/>
      <c r="E243" s="22"/>
      <c r="F243" s="22"/>
      <c r="G243" s="22"/>
      <c r="H243" s="22"/>
      <c r="I243" s="22"/>
      <c r="J243" s="2"/>
      <c r="K243" s="2"/>
      <c r="L243" s="2"/>
      <c r="M243" s="2"/>
      <c r="N243" s="2"/>
      <c r="O243" s="2"/>
      <c r="P243" s="2"/>
      <c r="Q243" s="2"/>
      <c r="R243" s="2"/>
      <c r="T243" s="2"/>
      <c r="V243" s="2"/>
      <c r="W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2:88" s="5" customFormat="1" ht="18.75" customHeight="1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2:88" s="5" customFormat="1" ht="18.75" customHeight="1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2:88" s="5" customFormat="1" ht="18.75" customHeight="1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2:88" s="5" customFormat="1" ht="18.75" customHeight="1" x14ac:dyDescent="0.3">
      <c r="B247" s="24" t="s">
        <v>159</v>
      </c>
      <c r="C247" s="25"/>
      <c r="D247" s="25"/>
      <c r="E247" s="25"/>
      <c r="F247" s="59" t="s">
        <v>5</v>
      </c>
      <c r="G247" s="60" t="s">
        <v>36</v>
      </c>
      <c r="H247" s="105" t="s">
        <v>108</v>
      </c>
      <c r="I247" s="105" t="s">
        <v>109</v>
      </c>
      <c r="J247" s="2"/>
      <c r="K247" s="2"/>
      <c r="L247" s="25" t="s">
        <v>160</v>
      </c>
      <c r="M247" s="25"/>
      <c r="N247" s="23"/>
      <c r="O247" s="59" t="s">
        <v>5</v>
      </c>
      <c r="P247" s="60" t="s">
        <v>36</v>
      </c>
      <c r="Q247" s="132" t="s">
        <v>161</v>
      </c>
      <c r="R247" s="133"/>
      <c r="T247" s="2"/>
      <c r="V247" s="2"/>
      <c r="W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2:88" s="5" customFormat="1" ht="24.75" customHeight="1" x14ac:dyDescent="0.3">
      <c r="B248" s="24"/>
      <c r="C248" s="25"/>
      <c r="D248" s="25"/>
      <c r="E248" s="25"/>
      <c r="F248" s="59"/>
      <c r="G248" s="60"/>
      <c r="H248" s="34"/>
      <c r="I248" s="34"/>
      <c r="K248" s="134"/>
      <c r="L248" s="25"/>
      <c r="M248" s="25"/>
      <c r="N248" s="23"/>
      <c r="O248" s="59"/>
      <c r="P248" s="60"/>
      <c r="Q248" s="85" t="s">
        <v>108</v>
      </c>
      <c r="R248" s="85" t="s">
        <v>109</v>
      </c>
      <c r="T248" s="2"/>
      <c r="V248" s="2"/>
      <c r="W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2:88" ht="25.5" customHeight="1" x14ac:dyDescent="0.3">
      <c r="B249" s="106" t="s">
        <v>162</v>
      </c>
      <c r="C249" s="106"/>
      <c r="D249" s="107"/>
      <c r="E249" s="107"/>
      <c r="F249" s="108">
        <f t="shared" ref="F249:F303" si="29">SUM(H249:I249)</f>
        <v>388</v>
      </c>
      <c r="G249" s="109">
        <f t="shared" ref="G249:G303" si="30">F249/$F$304</f>
        <v>2.1019670727941535E-4</v>
      </c>
      <c r="H249" s="110">
        <v>198</v>
      </c>
      <c r="I249" s="110">
        <v>190</v>
      </c>
      <c r="K249" s="134"/>
      <c r="L249" s="54" t="s">
        <v>163</v>
      </c>
      <c r="M249" s="54"/>
      <c r="N249" s="54"/>
      <c r="O249" s="88">
        <f t="shared" ref="O249:O252" si="31">SUM(Q249:R249)</f>
        <v>311634</v>
      </c>
      <c r="P249" s="55">
        <f t="shared" ref="P249" si="32">O249/$O$253</f>
        <v>0.16882587803173538</v>
      </c>
      <c r="Q249" s="35">
        <v>79922</v>
      </c>
      <c r="R249" s="35">
        <v>231712</v>
      </c>
    </row>
    <row r="250" spans="2:88" ht="25.5" customHeight="1" x14ac:dyDescent="0.3">
      <c r="B250" s="106" t="s">
        <v>164</v>
      </c>
      <c r="C250" s="106"/>
      <c r="D250" s="107"/>
      <c r="E250" s="107"/>
      <c r="F250" s="108">
        <f t="shared" si="29"/>
        <v>832</v>
      </c>
      <c r="G250" s="109">
        <f t="shared" si="30"/>
        <v>4.5073108365070507E-4</v>
      </c>
      <c r="H250" s="110">
        <v>426</v>
      </c>
      <c r="I250" s="110">
        <v>406</v>
      </c>
      <c r="K250" s="134"/>
      <c r="L250" s="64" t="s">
        <v>165</v>
      </c>
      <c r="M250" s="64"/>
      <c r="N250" s="64"/>
      <c r="O250" s="88">
        <f t="shared" si="31"/>
        <v>53279</v>
      </c>
      <c r="P250" s="55">
        <f>O250/$O$253</f>
        <v>2.8863583420463843E-2</v>
      </c>
      <c r="Q250" s="35">
        <v>36880</v>
      </c>
      <c r="R250" s="35">
        <v>16399</v>
      </c>
    </row>
    <row r="251" spans="2:88" ht="25.5" customHeight="1" x14ac:dyDescent="0.3">
      <c r="B251" s="106" t="s">
        <v>166</v>
      </c>
      <c r="C251" s="106"/>
      <c r="D251" s="107"/>
      <c r="E251" s="107"/>
      <c r="F251" s="108">
        <f t="shared" si="29"/>
        <v>30</v>
      </c>
      <c r="G251" s="109">
        <f t="shared" si="30"/>
        <v>1.6252322727789848E-5</v>
      </c>
      <c r="H251" s="110">
        <v>13</v>
      </c>
      <c r="I251" s="110">
        <v>17</v>
      </c>
      <c r="K251" s="134"/>
      <c r="L251" s="135" t="s">
        <v>167</v>
      </c>
      <c r="M251" s="135"/>
      <c r="N251" s="135"/>
      <c r="O251" s="88">
        <f>SUM(Q251:R251)</f>
        <v>21592</v>
      </c>
      <c r="P251" s="55">
        <f>O251/$O$253</f>
        <v>1.169733841128128E-2</v>
      </c>
      <c r="Q251" s="35">
        <v>9824</v>
      </c>
      <c r="R251" s="35">
        <v>11768</v>
      </c>
    </row>
    <row r="252" spans="2:88" ht="25.5" customHeight="1" thickBot="1" x14ac:dyDescent="0.35">
      <c r="B252" s="106" t="s">
        <v>168</v>
      </c>
      <c r="C252" s="106"/>
      <c r="D252" s="107"/>
      <c r="E252" s="107"/>
      <c r="F252" s="108">
        <f t="shared" si="29"/>
        <v>220349</v>
      </c>
      <c r="G252" s="109">
        <f t="shared" si="30"/>
        <v>0.11937276869152549</v>
      </c>
      <c r="H252" s="110">
        <v>93</v>
      </c>
      <c r="I252" s="110">
        <v>220256</v>
      </c>
      <c r="K252" s="134"/>
      <c r="L252" s="136" t="s">
        <v>169</v>
      </c>
      <c r="M252" s="137"/>
      <c r="N252" s="138"/>
      <c r="O252" s="88">
        <f t="shared" si="31"/>
        <v>1459385</v>
      </c>
      <c r="P252" s="55">
        <f>O252/$O$253</f>
        <v>0.79061320013651948</v>
      </c>
      <c r="Q252" s="35">
        <v>994732</v>
      </c>
      <c r="R252" s="35">
        <v>464653</v>
      </c>
    </row>
    <row r="253" spans="2:88" ht="25.5" customHeight="1" x14ac:dyDescent="0.3">
      <c r="B253" s="106" t="s">
        <v>170</v>
      </c>
      <c r="C253" s="106"/>
      <c r="D253" s="107"/>
      <c r="E253" s="107"/>
      <c r="F253" s="108">
        <f t="shared" si="29"/>
        <v>0</v>
      </c>
      <c r="G253" s="109">
        <f t="shared" si="30"/>
        <v>0</v>
      </c>
      <c r="H253" s="110">
        <v>0</v>
      </c>
      <c r="I253" s="110">
        <v>0</v>
      </c>
      <c r="K253" s="134"/>
      <c r="L253" s="139" t="s">
        <v>5</v>
      </c>
      <c r="M253" s="139"/>
      <c r="N253" s="139"/>
      <c r="O253" s="43">
        <f>SUM(O249:O252)</f>
        <v>1845890</v>
      </c>
      <c r="P253" s="57">
        <f>SUM(P249:P252)</f>
        <v>1</v>
      </c>
      <c r="Q253" s="43">
        <f>SUM(Q249:Q252)</f>
        <v>1121358</v>
      </c>
      <c r="R253" s="43">
        <f>SUM(R249:R252)</f>
        <v>724532</v>
      </c>
    </row>
    <row r="254" spans="2:88" ht="25.5" customHeight="1" x14ac:dyDescent="0.3">
      <c r="B254" s="106" t="s">
        <v>171</v>
      </c>
      <c r="C254" s="106"/>
      <c r="D254" s="107"/>
      <c r="E254" s="107"/>
      <c r="F254" s="108">
        <f t="shared" si="29"/>
        <v>0</v>
      </c>
      <c r="G254" s="109">
        <f t="shared" si="30"/>
        <v>0</v>
      </c>
      <c r="H254" s="110">
        <v>0</v>
      </c>
      <c r="I254" s="110">
        <v>0</v>
      </c>
      <c r="K254" s="134"/>
      <c r="M254" s="140"/>
    </row>
    <row r="255" spans="2:88" ht="25.5" customHeight="1" x14ac:dyDescent="0.3">
      <c r="B255" s="106" t="s">
        <v>172</v>
      </c>
      <c r="C255" s="106"/>
      <c r="D255" s="107"/>
      <c r="E255" s="107"/>
      <c r="F255" s="108">
        <f t="shared" si="29"/>
        <v>1238289</v>
      </c>
      <c r="G255" s="109">
        <f t="shared" si="30"/>
        <v>0.67083574860907202</v>
      </c>
      <c r="H255" s="110">
        <v>850827</v>
      </c>
      <c r="I255" s="110">
        <v>387462</v>
      </c>
      <c r="K255" s="134"/>
    </row>
    <row r="256" spans="2:88" ht="25.5" customHeight="1" x14ac:dyDescent="0.3">
      <c r="B256" s="106" t="s">
        <v>173</v>
      </c>
      <c r="C256" s="106"/>
      <c r="D256" s="107"/>
      <c r="E256" s="107"/>
      <c r="F256" s="108">
        <f t="shared" si="29"/>
        <v>3861</v>
      </c>
      <c r="G256" s="109">
        <f t="shared" si="30"/>
        <v>2.0916739350665533E-3</v>
      </c>
      <c r="H256" s="110">
        <v>2663</v>
      </c>
      <c r="I256" s="110">
        <v>1198</v>
      </c>
      <c r="K256" s="134"/>
    </row>
    <row r="257" spans="2:18" ht="25.5" customHeight="1" x14ac:dyDescent="0.3">
      <c r="B257" s="106" t="s">
        <v>174</v>
      </c>
      <c r="C257" s="106"/>
      <c r="D257" s="107"/>
      <c r="E257" s="107"/>
      <c r="F257" s="108">
        <f t="shared" si="29"/>
        <v>18402</v>
      </c>
      <c r="G257" s="109">
        <f t="shared" si="30"/>
        <v>9.9691747612262911E-3</v>
      </c>
      <c r="H257" s="110">
        <v>8251</v>
      </c>
      <c r="I257" s="110">
        <v>10151</v>
      </c>
      <c r="K257" s="134"/>
    </row>
    <row r="258" spans="2:18" ht="25.5" customHeight="1" x14ac:dyDescent="0.3">
      <c r="B258" s="106" t="s">
        <v>175</v>
      </c>
      <c r="C258" s="106"/>
      <c r="D258" s="107"/>
      <c r="E258" s="107"/>
      <c r="F258" s="108">
        <f t="shared" si="29"/>
        <v>0</v>
      </c>
      <c r="G258" s="109">
        <f t="shared" si="30"/>
        <v>0</v>
      </c>
      <c r="H258" s="110">
        <v>0</v>
      </c>
      <c r="I258" s="110">
        <v>0</v>
      </c>
      <c r="K258" s="134"/>
    </row>
    <row r="259" spans="2:18" ht="25.5" customHeight="1" x14ac:dyDescent="0.3">
      <c r="B259" s="106" t="s">
        <v>176</v>
      </c>
      <c r="C259" s="106"/>
      <c r="D259" s="107"/>
      <c r="E259" s="107"/>
      <c r="F259" s="108">
        <f t="shared" si="29"/>
        <v>1384</v>
      </c>
      <c r="G259" s="109">
        <f t="shared" si="30"/>
        <v>7.4977382184203824E-4</v>
      </c>
      <c r="H259" s="110">
        <v>718</v>
      </c>
      <c r="I259" s="110">
        <v>666</v>
      </c>
      <c r="K259" s="134"/>
    </row>
    <row r="260" spans="2:18" ht="25.5" customHeight="1" x14ac:dyDescent="0.3">
      <c r="B260" s="106" t="s">
        <v>177</v>
      </c>
      <c r="C260" s="106"/>
      <c r="D260" s="107"/>
      <c r="E260" s="107"/>
      <c r="F260" s="108">
        <f t="shared" si="29"/>
        <v>0</v>
      </c>
      <c r="G260" s="109">
        <f t="shared" si="30"/>
        <v>0</v>
      </c>
      <c r="H260" s="110">
        <v>0</v>
      </c>
      <c r="I260" s="110">
        <v>0</v>
      </c>
      <c r="K260" s="134"/>
    </row>
    <row r="261" spans="2:18" ht="25.5" customHeight="1" x14ac:dyDescent="0.3">
      <c r="B261" s="106" t="s">
        <v>178</v>
      </c>
      <c r="C261" s="106"/>
      <c r="D261" s="107"/>
      <c r="E261" s="107"/>
      <c r="F261" s="108">
        <f t="shared" si="29"/>
        <v>0</v>
      </c>
      <c r="G261" s="109">
        <f t="shared" si="30"/>
        <v>0</v>
      </c>
      <c r="H261" s="110">
        <v>0</v>
      </c>
      <c r="I261" s="110">
        <v>0</v>
      </c>
      <c r="K261" s="134"/>
    </row>
    <row r="262" spans="2:18" ht="25.5" customHeight="1" x14ac:dyDescent="0.3">
      <c r="B262" s="106" t="s">
        <v>179</v>
      </c>
      <c r="C262" s="106"/>
      <c r="D262" s="107"/>
      <c r="E262" s="107"/>
      <c r="F262" s="108">
        <f t="shared" si="29"/>
        <v>0</v>
      </c>
      <c r="G262" s="109">
        <f t="shared" si="30"/>
        <v>0</v>
      </c>
      <c r="H262" s="110">
        <v>0</v>
      </c>
      <c r="I262" s="110">
        <v>0</v>
      </c>
      <c r="K262" s="134"/>
      <c r="L262" s="25" t="s">
        <v>180</v>
      </c>
      <c r="M262" s="23"/>
      <c r="N262" s="59" t="s">
        <v>5</v>
      </c>
      <c r="O262" s="60" t="s">
        <v>36</v>
      </c>
      <c r="P262" s="132" t="s">
        <v>161</v>
      </c>
      <c r="Q262" s="133"/>
    </row>
    <row r="263" spans="2:18" ht="25.5" customHeight="1" x14ac:dyDescent="0.3">
      <c r="B263" s="106" t="s">
        <v>181</v>
      </c>
      <c r="C263" s="106"/>
      <c r="D263" s="107"/>
      <c r="E263" s="107"/>
      <c r="F263" s="108">
        <f t="shared" si="29"/>
        <v>50675</v>
      </c>
      <c r="G263" s="109">
        <f t="shared" si="30"/>
        <v>2.7452881807691683E-2</v>
      </c>
      <c r="H263" s="110">
        <v>42200</v>
      </c>
      <c r="I263" s="110">
        <v>8475</v>
      </c>
      <c r="K263" s="134"/>
      <c r="L263" s="25"/>
      <c r="M263" s="23"/>
      <c r="N263" s="59"/>
      <c r="O263" s="60"/>
      <c r="P263" s="85" t="s">
        <v>108</v>
      </c>
      <c r="Q263" s="85" t="s">
        <v>109</v>
      </c>
    </row>
    <row r="264" spans="2:18" ht="25.5" customHeight="1" x14ac:dyDescent="0.3">
      <c r="B264" s="106" t="s">
        <v>182</v>
      </c>
      <c r="C264" s="106"/>
      <c r="D264" s="107"/>
      <c r="E264" s="107"/>
      <c r="F264" s="108">
        <f t="shared" si="29"/>
        <v>48754</v>
      </c>
      <c r="G264" s="109">
        <f t="shared" si="30"/>
        <v>2.6412191409022207E-2</v>
      </c>
      <c r="H264" s="110">
        <v>29568</v>
      </c>
      <c r="I264" s="110">
        <v>19186</v>
      </c>
      <c r="K264" s="134"/>
      <c r="L264" s="26" t="s">
        <v>183</v>
      </c>
      <c r="M264" s="26"/>
      <c r="N264" s="88">
        <f>SUM(P264:Q264)</f>
        <v>1602797</v>
      </c>
      <c r="O264" s="55">
        <f>N264/$N$266</f>
        <v>0.8683058037044461</v>
      </c>
      <c r="P264" s="35">
        <v>961125</v>
      </c>
      <c r="Q264" s="35">
        <v>641672</v>
      </c>
    </row>
    <row r="265" spans="2:18" ht="25.5" customHeight="1" thickBot="1" x14ac:dyDescent="0.35">
      <c r="B265" s="106" t="s">
        <v>184</v>
      </c>
      <c r="C265" s="106"/>
      <c r="D265" s="107"/>
      <c r="E265" s="107"/>
      <c r="F265" s="108">
        <f t="shared" si="29"/>
        <v>61422</v>
      </c>
      <c r="G265" s="109">
        <f t="shared" si="30"/>
        <v>3.3275005552876935E-2</v>
      </c>
      <c r="H265" s="110">
        <v>36109</v>
      </c>
      <c r="I265" s="110">
        <v>25313</v>
      </c>
      <c r="K265" s="134"/>
      <c r="L265" s="141" t="s">
        <v>185</v>
      </c>
      <c r="M265" s="141"/>
      <c r="N265" s="88">
        <f>SUM(P265:Q265)</f>
        <v>243093</v>
      </c>
      <c r="O265" s="55">
        <f>N265/$N$266</f>
        <v>0.1316941962955539</v>
      </c>
      <c r="P265" s="35">
        <v>160233</v>
      </c>
      <c r="Q265" s="35">
        <v>82860</v>
      </c>
    </row>
    <row r="266" spans="2:18" ht="25.5" customHeight="1" x14ac:dyDescent="0.3">
      <c r="B266" s="106" t="s">
        <v>186</v>
      </c>
      <c r="C266" s="106"/>
      <c r="D266" s="107"/>
      <c r="E266" s="107"/>
      <c r="F266" s="108">
        <f t="shared" si="29"/>
        <v>985</v>
      </c>
      <c r="G266" s="109">
        <f t="shared" si="30"/>
        <v>5.3361792956243333E-4</v>
      </c>
      <c r="H266" s="110">
        <v>555</v>
      </c>
      <c r="I266" s="110">
        <v>430</v>
      </c>
      <c r="K266" s="134"/>
      <c r="L266" s="122" t="s">
        <v>5</v>
      </c>
      <c r="M266" s="122"/>
      <c r="N266" s="43">
        <f>SUM(N264:N265)</f>
        <v>1845890</v>
      </c>
      <c r="O266" s="57">
        <f>SUM(O264:O265)</f>
        <v>1</v>
      </c>
      <c r="P266" s="43">
        <v>1121358</v>
      </c>
      <c r="Q266" s="43">
        <v>724532</v>
      </c>
    </row>
    <row r="267" spans="2:18" ht="25.5" customHeight="1" x14ac:dyDescent="0.3">
      <c r="B267" s="106" t="s">
        <v>187</v>
      </c>
      <c r="C267" s="106"/>
      <c r="D267" s="107"/>
      <c r="E267" s="107"/>
      <c r="F267" s="108">
        <f t="shared" si="29"/>
        <v>0</v>
      </c>
      <c r="G267" s="109">
        <f t="shared" si="30"/>
        <v>0</v>
      </c>
      <c r="H267" s="110">
        <v>0</v>
      </c>
      <c r="I267" s="110">
        <v>0</v>
      </c>
      <c r="K267" s="134"/>
    </row>
    <row r="268" spans="2:18" ht="25.5" customHeight="1" x14ac:dyDescent="0.3">
      <c r="B268" s="106" t="s">
        <v>188</v>
      </c>
      <c r="C268" s="106"/>
      <c r="D268" s="107"/>
      <c r="E268" s="107"/>
      <c r="F268" s="108">
        <f t="shared" si="29"/>
        <v>0</v>
      </c>
      <c r="G268" s="109">
        <f t="shared" si="30"/>
        <v>0</v>
      </c>
      <c r="H268" s="110">
        <v>0</v>
      </c>
      <c r="I268" s="110">
        <v>0</v>
      </c>
      <c r="K268" s="134"/>
      <c r="N268" s="48"/>
      <c r="O268" s="48"/>
      <c r="P268" s="48"/>
      <c r="Q268" s="48"/>
      <c r="R268" s="48"/>
    </row>
    <row r="269" spans="2:18" ht="25.5" customHeight="1" x14ac:dyDescent="0.3">
      <c r="B269" s="106" t="s">
        <v>189</v>
      </c>
      <c r="C269" s="106"/>
      <c r="D269" s="107"/>
      <c r="E269" s="107"/>
      <c r="F269" s="108">
        <f t="shared" si="29"/>
        <v>0</v>
      </c>
      <c r="G269" s="109">
        <f t="shared" si="30"/>
        <v>0</v>
      </c>
      <c r="H269" s="110">
        <v>0</v>
      </c>
      <c r="I269" s="110">
        <v>0</v>
      </c>
      <c r="K269" s="134"/>
    </row>
    <row r="270" spans="2:18" ht="25.5" customHeight="1" x14ac:dyDescent="0.3">
      <c r="B270" s="106" t="s">
        <v>190</v>
      </c>
      <c r="C270" s="106"/>
      <c r="D270" s="107"/>
      <c r="E270" s="107"/>
      <c r="F270" s="108">
        <f t="shared" si="29"/>
        <v>0</v>
      </c>
      <c r="G270" s="109">
        <f t="shared" si="30"/>
        <v>0</v>
      </c>
      <c r="H270" s="110">
        <v>0</v>
      </c>
      <c r="I270" s="110">
        <v>0</v>
      </c>
      <c r="K270" s="134"/>
    </row>
    <row r="271" spans="2:18" ht="25.5" customHeight="1" x14ac:dyDescent="0.3">
      <c r="B271" s="106" t="s">
        <v>191</v>
      </c>
      <c r="C271" s="106"/>
      <c r="D271" s="107"/>
      <c r="E271" s="107"/>
      <c r="F271" s="108">
        <f t="shared" si="29"/>
        <v>0</v>
      </c>
      <c r="G271" s="109">
        <f t="shared" si="30"/>
        <v>0</v>
      </c>
      <c r="H271" s="110">
        <v>0</v>
      </c>
      <c r="I271" s="110">
        <v>0</v>
      </c>
      <c r="K271" s="134"/>
    </row>
    <row r="272" spans="2:18" ht="25.5" customHeight="1" x14ac:dyDescent="0.3">
      <c r="B272" s="106" t="s">
        <v>192</v>
      </c>
      <c r="C272" s="106"/>
      <c r="D272" s="107"/>
      <c r="E272" s="107"/>
      <c r="F272" s="108">
        <f t="shared" si="29"/>
        <v>0</v>
      </c>
      <c r="G272" s="109">
        <f t="shared" si="30"/>
        <v>0</v>
      </c>
      <c r="H272" s="110">
        <v>0</v>
      </c>
      <c r="I272" s="110">
        <v>0</v>
      </c>
      <c r="K272" s="134"/>
      <c r="R272"/>
    </row>
    <row r="273" spans="2:18" ht="25.5" customHeight="1" x14ac:dyDescent="0.3">
      <c r="B273" s="106" t="s">
        <v>193</v>
      </c>
      <c r="C273" s="106"/>
      <c r="D273" s="107"/>
      <c r="E273" s="107"/>
      <c r="F273" s="108">
        <f t="shared" si="29"/>
        <v>0</v>
      </c>
      <c r="G273" s="109">
        <f t="shared" si="30"/>
        <v>0</v>
      </c>
      <c r="H273" s="110">
        <v>0</v>
      </c>
      <c r="I273" s="110">
        <v>0</v>
      </c>
      <c r="K273" s="134"/>
      <c r="R273"/>
    </row>
    <row r="274" spans="2:18" ht="25.5" customHeight="1" x14ac:dyDescent="0.3">
      <c r="B274" s="106" t="s">
        <v>194</v>
      </c>
      <c r="C274" s="106"/>
      <c r="D274" s="107"/>
      <c r="E274" s="107"/>
      <c r="F274" s="108">
        <f t="shared" si="29"/>
        <v>0</v>
      </c>
      <c r="G274" s="109">
        <f t="shared" si="30"/>
        <v>0</v>
      </c>
      <c r="H274" s="110">
        <v>0</v>
      </c>
      <c r="I274" s="110">
        <v>0</v>
      </c>
      <c r="K274" s="134"/>
      <c r="R274"/>
    </row>
    <row r="275" spans="2:18" ht="25.5" customHeight="1" x14ac:dyDescent="0.3">
      <c r="B275" s="106" t="s">
        <v>195</v>
      </c>
      <c r="C275" s="106"/>
      <c r="D275" s="107"/>
      <c r="E275" s="107"/>
      <c r="F275" s="108">
        <f>SUM(H275:I275)</f>
        <v>0</v>
      </c>
      <c r="G275" s="109">
        <f t="shared" si="30"/>
        <v>0</v>
      </c>
      <c r="H275" s="110">
        <v>0</v>
      </c>
      <c r="I275" s="110">
        <v>0</v>
      </c>
      <c r="K275" s="134"/>
      <c r="R275"/>
    </row>
    <row r="276" spans="2:18" ht="25.5" customHeight="1" x14ac:dyDescent="0.3">
      <c r="B276" s="106" t="s">
        <v>196</v>
      </c>
      <c r="C276" s="106"/>
      <c r="D276" s="107"/>
      <c r="E276" s="107"/>
      <c r="F276" s="108">
        <f t="shared" si="29"/>
        <v>0</v>
      </c>
      <c r="G276" s="109">
        <f t="shared" si="30"/>
        <v>0</v>
      </c>
      <c r="H276" s="110">
        <v>0</v>
      </c>
      <c r="I276" s="110">
        <v>0</v>
      </c>
      <c r="K276" s="134"/>
      <c r="R276"/>
    </row>
    <row r="277" spans="2:18" ht="25.5" customHeight="1" x14ac:dyDescent="0.3">
      <c r="B277" s="106" t="s">
        <v>197</v>
      </c>
      <c r="C277" s="106"/>
      <c r="D277" s="107"/>
      <c r="E277" s="107"/>
      <c r="F277" s="108">
        <f t="shared" si="29"/>
        <v>0</v>
      </c>
      <c r="G277" s="109">
        <f t="shared" si="30"/>
        <v>0</v>
      </c>
      <c r="H277" s="110">
        <v>0</v>
      </c>
      <c r="I277" s="110">
        <v>0</v>
      </c>
      <c r="K277" s="134"/>
      <c r="R277"/>
    </row>
    <row r="278" spans="2:18" ht="25.5" customHeight="1" x14ac:dyDescent="0.3">
      <c r="B278" s="106" t="s">
        <v>198</v>
      </c>
      <c r="C278" s="106"/>
      <c r="D278" s="107"/>
      <c r="E278" s="107"/>
      <c r="F278" s="108">
        <f t="shared" si="29"/>
        <v>0</v>
      </c>
      <c r="G278" s="109">
        <f t="shared" si="30"/>
        <v>0</v>
      </c>
      <c r="H278" s="110">
        <v>0</v>
      </c>
      <c r="I278" s="110">
        <v>0</v>
      </c>
      <c r="K278" s="134"/>
      <c r="R278"/>
    </row>
    <row r="279" spans="2:18" ht="25.5" customHeight="1" x14ac:dyDescent="0.3">
      <c r="B279" s="106" t="s">
        <v>199</v>
      </c>
      <c r="C279" s="106"/>
      <c r="D279" s="107"/>
      <c r="E279" s="107"/>
      <c r="F279" s="108">
        <f t="shared" si="29"/>
        <v>35390</v>
      </c>
      <c r="G279" s="109">
        <f t="shared" si="30"/>
        <v>1.9172323377882754E-2</v>
      </c>
      <c r="H279" s="110">
        <v>21162</v>
      </c>
      <c r="I279" s="110">
        <v>14228</v>
      </c>
      <c r="K279" s="134"/>
      <c r="R279"/>
    </row>
    <row r="280" spans="2:18" ht="25.5" customHeight="1" x14ac:dyDescent="0.3">
      <c r="B280" s="106" t="s">
        <v>200</v>
      </c>
      <c r="C280" s="106"/>
      <c r="D280" s="107"/>
      <c r="E280" s="107"/>
      <c r="F280" s="108">
        <f t="shared" si="29"/>
        <v>0</v>
      </c>
      <c r="G280" s="109">
        <f t="shared" si="30"/>
        <v>0</v>
      </c>
      <c r="H280" s="110">
        <v>0</v>
      </c>
      <c r="I280" s="110">
        <v>0</v>
      </c>
      <c r="K280" s="134"/>
      <c r="R280"/>
    </row>
    <row r="281" spans="2:18" ht="25.5" customHeight="1" x14ac:dyDescent="0.3">
      <c r="B281" s="106" t="s">
        <v>201</v>
      </c>
      <c r="C281" s="106"/>
      <c r="D281" s="107"/>
      <c r="E281" s="107"/>
      <c r="F281" s="108">
        <f t="shared" si="29"/>
        <v>0</v>
      </c>
      <c r="G281" s="109">
        <f t="shared" si="30"/>
        <v>0</v>
      </c>
      <c r="H281" s="110">
        <v>0</v>
      </c>
      <c r="I281" s="110">
        <v>0</v>
      </c>
      <c r="K281" s="134"/>
      <c r="R281"/>
    </row>
    <row r="282" spans="2:18" ht="25.5" customHeight="1" x14ac:dyDescent="0.3">
      <c r="B282" s="106" t="s">
        <v>202</v>
      </c>
      <c r="C282" s="106"/>
      <c r="D282" s="107"/>
      <c r="E282" s="107"/>
      <c r="F282" s="108">
        <f t="shared" si="29"/>
        <v>0</v>
      </c>
      <c r="G282" s="109">
        <f t="shared" si="30"/>
        <v>0</v>
      </c>
      <c r="H282" s="110">
        <v>0</v>
      </c>
      <c r="I282" s="110">
        <v>0</v>
      </c>
      <c r="K282" s="134"/>
      <c r="R282"/>
    </row>
    <row r="283" spans="2:18" ht="25.5" customHeight="1" x14ac:dyDescent="0.3">
      <c r="B283" s="106" t="s">
        <v>203</v>
      </c>
      <c r="C283" s="106"/>
      <c r="D283" s="107"/>
      <c r="E283" s="107"/>
      <c r="F283" s="108">
        <f t="shared" si="29"/>
        <v>0</v>
      </c>
      <c r="G283" s="109">
        <f t="shared" si="30"/>
        <v>0</v>
      </c>
      <c r="H283" s="110">
        <v>0</v>
      </c>
      <c r="I283" s="110">
        <v>0</v>
      </c>
      <c r="K283" s="134"/>
      <c r="L283"/>
      <c r="M283"/>
      <c r="N283"/>
      <c r="O283"/>
      <c r="P283"/>
      <c r="Q283"/>
      <c r="R283"/>
    </row>
    <row r="284" spans="2:18" ht="25.5" customHeight="1" x14ac:dyDescent="0.3">
      <c r="B284" s="106" t="s">
        <v>204</v>
      </c>
      <c r="C284" s="106"/>
      <c r="D284" s="107"/>
      <c r="E284" s="107"/>
      <c r="F284" s="108">
        <f t="shared" si="29"/>
        <v>0</v>
      </c>
      <c r="G284" s="109">
        <f t="shared" si="30"/>
        <v>0</v>
      </c>
      <c r="H284" s="110">
        <v>0</v>
      </c>
      <c r="I284" s="110">
        <v>0</v>
      </c>
      <c r="K284" s="134"/>
      <c r="L284" s="25" t="s">
        <v>4</v>
      </c>
      <c r="M284" s="23"/>
      <c r="N284" s="49">
        <v>2024</v>
      </c>
      <c r="O284" s="49">
        <v>2025</v>
      </c>
      <c r="P284" s="142" t="s">
        <v>74</v>
      </c>
      <c r="Q284"/>
      <c r="R284"/>
    </row>
    <row r="285" spans="2:18" ht="25.5" customHeight="1" x14ac:dyDescent="0.3">
      <c r="B285" s="106" t="s">
        <v>205</v>
      </c>
      <c r="C285" s="106"/>
      <c r="D285" s="107"/>
      <c r="E285" s="107"/>
      <c r="F285" s="108">
        <f t="shared" si="29"/>
        <v>358</v>
      </c>
      <c r="G285" s="109">
        <f t="shared" si="30"/>
        <v>1.939443845516255E-4</v>
      </c>
      <c r="H285" s="110">
        <v>180</v>
      </c>
      <c r="I285" s="110">
        <v>178</v>
      </c>
      <c r="K285" s="134"/>
      <c r="L285" s="64" t="s">
        <v>6</v>
      </c>
      <c r="M285" s="64"/>
      <c r="N285" s="65">
        <v>46243</v>
      </c>
      <c r="O285" s="65">
        <v>61165</v>
      </c>
      <c r="P285" s="66">
        <f>O285/N285-1</f>
        <v>0.32268667690245012</v>
      </c>
    </row>
    <row r="286" spans="2:18" ht="25.5" customHeight="1" x14ac:dyDescent="0.3">
      <c r="B286" s="106" t="s">
        <v>206</v>
      </c>
      <c r="C286" s="106"/>
      <c r="D286" s="107"/>
      <c r="E286" s="107"/>
      <c r="F286" s="108">
        <f t="shared" si="29"/>
        <v>2311</v>
      </c>
      <c r="G286" s="109">
        <f t="shared" si="30"/>
        <v>1.2519705941307444E-3</v>
      </c>
      <c r="H286" s="110">
        <v>1591</v>
      </c>
      <c r="I286" s="110">
        <v>720</v>
      </c>
      <c r="K286" s="134"/>
      <c r="L286" s="64" t="s">
        <v>7</v>
      </c>
      <c r="M286" s="64"/>
      <c r="N286" s="65">
        <v>87827</v>
      </c>
      <c r="O286" s="65">
        <v>98008</v>
      </c>
      <c r="P286" s="66">
        <f t="shared" ref="P286:P295" si="33">O286/N286-1</f>
        <v>0.11592107210766622</v>
      </c>
    </row>
    <row r="287" spans="2:18" ht="25.5" customHeight="1" x14ac:dyDescent="0.3">
      <c r="B287" s="106" t="s">
        <v>207</v>
      </c>
      <c r="C287" s="106"/>
      <c r="D287" s="107"/>
      <c r="E287" s="107"/>
      <c r="F287" s="108">
        <f t="shared" si="29"/>
        <v>0</v>
      </c>
      <c r="G287" s="109">
        <f t="shared" si="30"/>
        <v>0</v>
      </c>
      <c r="H287" s="110">
        <v>0</v>
      </c>
      <c r="I287" s="110">
        <v>0</v>
      </c>
      <c r="K287"/>
      <c r="L287" s="64" t="s">
        <v>8</v>
      </c>
      <c r="M287" s="64"/>
      <c r="N287" s="65">
        <v>189489</v>
      </c>
      <c r="O287" s="65">
        <v>197374</v>
      </c>
      <c r="P287" s="66">
        <f t="shared" si="33"/>
        <v>4.1611914148050877E-2</v>
      </c>
      <c r="Q287"/>
      <c r="R287"/>
    </row>
    <row r="288" spans="2:18" ht="25.5" customHeight="1" x14ac:dyDescent="0.3">
      <c r="B288" s="106" t="s">
        <v>208</v>
      </c>
      <c r="C288" s="106"/>
      <c r="D288" s="107"/>
      <c r="E288" s="107"/>
      <c r="F288" s="108">
        <f t="shared" si="29"/>
        <v>7873</v>
      </c>
      <c r="G288" s="109">
        <f t="shared" si="30"/>
        <v>4.265151227862982E-3</v>
      </c>
      <c r="H288" s="110">
        <v>4242</v>
      </c>
      <c r="I288" s="110">
        <v>3631</v>
      </c>
      <c r="K288"/>
      <c r="L288" s="64" t="s">
        <v>9</v>
      </c>
      <c r="M288" s="64"/>
      <c r="N288" s="65">
        <v>181374</v>
      </c>
      <c r="O288" s="65">
        <v>152720</v>
      </c>
      <c r="P288" s="66">
        <f t="shared" si="33"/>
        <v>-0.15798295235259741</v>
      </c>
      <c r="Q288"/>
      <c r="R288"/>
    </row>
    <row r="289" spans="2:54" ht="25.5" customHeight="1" x14ac:dyDescent="0.3">
      <c r="B289" s="106" t="s">
        <v>209</v>
      </c>
      <c r="C289" s="106"/>
      <c r="D289" s="107"/>
      <c r="E289" s="107"/>
      <c r="F289" s="108">
        <f t="shared" si="29"/>
        <v>9</v>
      </c>
      <c r="G289" s="109">
        <f t="shared" si="30"/>
        <v>4.8756968183369538E-6</v>
      </c>
      <c r="H289" s="110">
        <v>8</v>
      </c>
      <c r="I289" s="110">
        <v>1</v>
      </c>
      <c r="K289"/>
      <c r="L289" s="64" t="s">
        <v>10</v>
      </c>
      <c r="M289" s="64"/>
      <c r="N289" s="65">
        <v>185877</v>
      </c>
      <c r="O289" s="65">
        <v>176401</v>
      </c>
      <c r="P289" s="66">
        <f t="shared" si="33"/>
        <v>-5.0979949106129352E-2</v>
      </c>
      <c r="Q289"/>
      <c r="R289"/>
    </row>
    <row r="290" spans="2:54" ht="25.5" customHeight="1" x14ac:dyDescent="0.3">
      <c r="B290" s="106" t="s">
        <v>210</v>
      </c>
      <c r="C290" s="106"/>
      <c r="D290" s="107"/>
      <c r="E290" s="107"/>
      <c r="F290" s="108">
        <f t="shared" si="29"/>
        <v>0</v>
      </c>
      <c r="G290" s="109">
        <f t="shared" si="30"/>
        <v>0</v>
      </c>
      <c r="H290" s="110">
        <v>0</v>
      </c>
      <c r="I290" s="110">
        <v>0</v>
      </c>
      <c r="K290"/>
      <c r="L290" s="64" t="s">
        <v>11</v>
      </c>
      <c r="M290" s="64"/>
      <c r="N290" s="65">
        <v>201591</v>
      </c>
      <c r="O290" s="65">
        <v>178831</v>
      </c>
      <c r="P290" s="66">
        <f t="shared" si="33"/>
        <v>-0.11290186565868521</v>
      </c>
      <c r="Q290"/>
      <c r="R290"/>
    </row>
    <row r="291" spans="2:54" ht="25.5" customHeight="1" x14ac:dyDescent="0.3">
      <c r="B291" s="106" t="s">
        <v>211</v>
      </c>
      <c r="C291" s="106"/>
      <c r="D291" s="107"/>
      <c r="E291" s="107"/>
      <c r="F291" s="108">
        <f t="shared" si="29"/>
        <v>0</v>
      </c>
      <c r="G291" s="109">
        <f t="shared" si="30"/>
        <v>0</v>
      </c>
      <c r="H291" s="110">
        <v>0</v>
      </c>
      <c r="I291" s="110">
        <v>0</v>
      </c>
      <c r="K291"/>
      <c r="L291" s="64" t="s">
        <v>12</v>
      </c>
      <c r="M291" s="64"/>
      <c r="N291" s="65">
        <v>183962</v>
      </c>
      <c r="O291" s="65">
        <v>158442</v>
      </c>
      <c r="P291" s="66">
        <f t="shared" si="33"/>
        <v>-0.13872430175797179</v>
      </c>
      <c r="Q291"/>
      <c r="R291"/>
    </row>
    <row r="292" spans="2:54" ht="25.5" customHeight="1" x14ac:dyDescent="0.3">
      <c r="B292" s="106" t="s">
        <v>212</v>
      </c>
      <c r="C292" s="106"/>
      <c r="D292" s="107"/>
      <c r="E292" s="107"/>
      <c r="F292" s="108">
        <f t="shared" si="29"/>
        <v>0</v>
      </c>
      <c r="G292" s="109">
        <f t="shared" si="30"/>
        <v>0</v>
      </c>
      <c r="H292" s="110">
        <v>0</v>
      </c>
      <c r="I292" s="110">
        <v>0</v>
      </c>
      <c r="K292"/>
      <c r="L292" s="64" t="s">
        <v>13</v>
      </c>
      <c r="M292" s="64"/>
      <c r="N292" s="65">
        <v>183937</v>
      </c>
      <c r="O292" s="65">
        <v>174460</v>
      </c>
      <c r="P292" s="66">
        <f>O292/N292-1</f>
        <v>-5.1523075835748111E-2</v>
      </c>
      <c r="Q292"/>
      <c r="R292"/>
    </row>
    <row r="293" spans="2:54" ht="25.5" customHeight="1" x14ac:dyDescent="0.3">
      <c r="B293" s="106" t="s">
        <v>213</v>
      </c>
      <c r="C293" s="106"/>
      <c r="D293" s="107"/>
      <c r="E293" s="107"/>
      <c r="F293" s="108">
        <f t="shared" si="29"/>
        <v>0</v>
      </c>
      <c r="G293" s="109">
        <f t="shared" si="30"/>
        <v>0</v>
      </c>
      <c r="H293" s="110">
        <v>0</v>
      </c>
      <c r="I293" s="110">
        <v>0</v>
      </c>
      <c r="K293"/>
      <c r="L293" s="64" t="s">
        <v>14</v>
      </c>
      <c r="M293" s="64"/>
      <c r="N293" s="65">
        <v>199371</v>
      </c>
      <c r="O293" s="65">
        <v>194126</v>
      </c>
      <c r="P293" s="66">
        <f t="shared" si="33"/>
        <v>-2.6307737835492673E-2</v>
      </c>
      <c r="Q293"/>
      <c r="R293"/>
      <c r="T293"/>
    </row>
    <row r="294" spans="2:54" ht="25.5" customHeight="1" x14ac:dyDescent="0.3">
      <c r="B294" s="106" t="s">
        <v>214</v>
      </c>
      <c r="C294" s="106"/>
      <c r="D294" s="107"/>
      <c r="E294" s="107"/>
      <c r="F294" s="108">
        <f t="shared" si="29"/>
        <v>109506</v>
      </c>
      <c r="G294" s="109">
        <f t="shared" si="30"/>
        <v>5.9324228420978495E-2</v>
      </c>
      <c r="H294" s="110">
        <v>79057</v>
      </c>
      <c r="I294" s="110">
        <v>30449</v>
      </c>
      <c r="K294"/>
      <c r="L294" s="64" t="s">
        <v>15</v>
      </c>
      <c r="M294" s="64"/>
      <c r="N294" s="65">
        <v>191518</v>
      </c>
      <c r="O294" s="65">
        <v>187783</v>
      </c>
      <c r="P294" s="66">
        <f t="shared" si="33"/>
        <v>-1.9502083355089295E-2</v>
      </c>
      <c r="Q294"/>
      <c r="R294"/>
      <c r="T294"/>
    </row>
    <row r="295" spans="2:54" ht="25.5" customHeight="1" thickBot="1" x14ac:dyDescent="0.35">
      <c r="B295" s="106" t="s">
        <v>215</v>
      </c>
      <c r="C295" s="106"/>
      <c r="D295" s="107"/>
      <c r="E295" s="107"/>
      <c r="F295" s="108">
        <f t="shared" si="29"/>
        <v>1410</v>
      </c>
      <c r="G295" s="109">
        <f t="shared" si="30"/>
        <v>7.6385916820612284E-4</v>
      </c>
      <c r="H295" s="110">
        <v>848</v>
      </c>
      <c r="I295" s="110">
        <v>562</v>
      </c>
      <c r="K295" s="134"/>
      <c r="L295" s="64" t="s">
        <v>16</v>
      </c>
      <c r="M295" s="64"/>
      <c r="N295" s="65">
        <v>297042</v>
      </c>
      <c r="O295" s="65">
        <v>266580</v>
      </c>
      <c r="P295" s="66">
        <f t="shared" si="33"/>
        <v>-0.10255115438220863</v>
      </c>
      <c r="R295" s="143"/>
      <c r="S295" s="143"/>
      <c r="T295"/>
      <c r="V295" s="5"/>
      <c r="W295" s="5"/>
      <c r="BA295" s="2"/>
      <c r="BB295" s="2"/>
    </row>
    <row r="296" spans="2:54" ht="25.5" customHeight="1" x14ac:dyDescent="0.3">
      <c r="B296" s="106" t="s">
        <v>216</v>
      </c>
      <c r="C296" s="106"/>
      <c r="D296" s="107"/>
      <c r="E296" s="107"/>
      <c r="F296" s="108">
        <f t="shared" si="29"/>
        <v>38623</v>
      </c>
      <c r="G296" s="109">
        <f t="shared" si="30"/>
        <v>2.0923782023847575E-2</v>
      </c>
      <c r="H296" s="110">
        <v>38278</v>
      </c>
      <c r="I296" s="110">
        <v>345</v>
      </c>
      <c r="K296" s="134"/>
      <c r="L296" s="62" t="s">
        <v>5</v>
      </c>
      <c r="M296" s="62"/>
      <c r="N296" s="43">
        <f>SUM(N285:N295)</f>
        <v>1948231</v>
      </c>
      <c r="O296" s="43">
        <f>SUM(O285:O295)</f>
        <v>1845890</v>
      </c>
      <c r="P296" s="57">
        <f>O296/N296-1</f>
        <v>-5.2530218439189147E-2</v>
      </c>
      <c r="R296" s="143"/>
      <c r="S296" s="143"/>
      <c r="T296"/>
      <c r="V296" s="5"/>
      <c r="W296" s="5"/>
      <c r="BA296" s="2"/>
      <c r="BB296" s="2"/>
    </row>
    <row r="297" spans="2:54" ht="25.5" customHeight="1" x14ac:dyDescent="0.3">
      <c r="B297" s="106" t="s">
        <v>217</v>
      </c>
      <c r="C297" s="106"/>
      <c r="D297" s="107"/>
      <c r="E297" s="107"/>
      <c r="F297" s="108">
        <f t="shared" si="29"/>
        <v>0</v>
      </c>
      <c r="G297" s="109">
        <f t="shared" si="30"/>
        <v>0</v>
      </c>
      <c r="H297" s="110">
        <v>0</v>
      </c>
      <c r="I297" s="110">
        <v>0</v>
      </c>
      <c r="K297" s="134"/>
      <c r="R297" s="143"/>
      <c r="S297" s="143"/>
      <c r="T297"/>
      <c r="V297" s="5"/>
      <c r="W297" s="5"/>
      <c r="BA297" s="2"/>
      <c r="BB297" s="2"/>
    </row>
    <row r="298" spans="2:54" ht="25.5" customHeight="1" x14ac:dyDescent="0.3">
      <c r="B298" s="106" t="s">
        <v>218</v>
      </c>
      <c r="C298" s="106"/>
      <c r="D298" s="107"/>
      <c r="E298" s="107"/>
      <c r="F298" s="108">
        <f t="shared" si="29"/>
        <v>0</v>
      </c>
      <c r="G298" s="109">
        <f t="shared" si="30"/>
        <v>0</v>
      </c>
      <c r="H298" s="110">
        <v>0</v>
      </c>
      <c r="I298" s="110">
        <v>0</v>
      </c>
      <c r="K298" s="134"/>
      <c r="L298" s="134"/>
      <c r="T298"/>
    </row>
    <row r="299" spans="2:54" ht="25.5" customHeight="1" x14ac:dyDescent="0.3">
      <c r="B299" s="106" t="s">
        <v>219</v>
      </c>
      <c r="C299" s="106"/>
      <c r="D299" s="107"/>
      <c r="E299" s="107"/>
      <c r="F299" s="108">
        <f t="shared" si="29"/>
        <v>4322</v>
      </c>
      <c r="G299" s="109">
        <f t="shared" si="30"/>
        <v>2.3414179609835906E-3</v>
      </c>
      <c r="H299" s="110">
        <v>3987</v>
      </c>
      <c r="I299" s="110">
        <v>335</v>
      </c>
      <c r="K299" s="134"/>
      <c r="L299" s="134"/>
      <c r="T299" s="143"/>
    </row>
    <row r="300" spans="2:54" ht="25.5" customHeight="1" x14ac:dyDescent="0.3">
      <c r="B300" s="106" t="s">
        <v>220</v>
      </c>
      <c r="C300" s="106"/>
      <c r="D300" s="107"/>
      <c r="E300" s="107"/>
      <c r="F300" s="108">
        <f t="shared" si="29"/>
        <v>8</v>
      </c>
      <c r="G300" s="109">
        <f t="shared" si="30"/>
        <v>4.333952727410626E-6</v>
      </c>
      <c r="H300" s="110">
        <v>6</v>
      </c>
      <c r="I300" s="110">
        <v>2</v>
      </c>
      <c r="K300" s="134"/>
      <c r="L300" s="134"/>
      <c r="T300" s="143"/>
    </row>
    <row r="301" spans="2:54" ht="25.5" customHeight="1" x14ac:dyDescent="0.3">
      <c r="B301" s="106" t="s">
        <v>221</v>
      </c>
      <c r="C301" s="106"/>
      <c r="D301" s="107"/>
      <c r="E301" s="107"/>
      <c r="F301" s="108">
        <f t="shared" si="29"/>
        <v>0</v>
      </c>
      <c r="G301" s="109">
        <f t="shared" si="30"/>
        <v>0</v>
      </c>
      <c r="H301" s="110">
        <v>0</v>
      </c>
      <c r="I301" s="110">
        <v>0</v>
      </c>
      <c r="K301" s="134"/>
      <c r="L301" s="134"/>
      <c r="T301" s="143"/>
    </row>
    <row r="302" spans="2:54" ht="25.5" customHeight="1" x14ac:dyDescent="0.3">
      <c r="B302" s="106" t="s">
        <v>222</v>
      </c>
      <c r="C302" s="106"/>
      <c r="D302" s="107"/>
      <c r="E302" s="107"/>
      <c r="F302" s="108">
        <f t="shared" si="29"/>
        <v>0</v>
      </c>
      <c r="G302" s="109">
        <f t="shared" si="30"/>
        <v>0</v>
      </c>
      <c r="H302" s="110">
        <v>0</v>
      </c>
      <c r="I302" s="110">
        <v>0</v>
      </c>
      <c r="K302" s="134"/>
      <c r="L302" s="134"/>
      <c r="M302" s="134"/>
      <c r="N302" s="134"/>
      <c r="O302" s="134"/>
      <c r="P302" s="134"/>
      <c r="Q302" s="134"/>
      <c r="R302" s="134"/>
      <c r="S302" s="134"/>
      <c r="T302" s="143"/>
    </row>
    <row r="303" spans="2:54" ht="25.5" customHeight="1" thickBot="1" x14ac:dyDescent="0.35">
      <c r="B303" s="106" t="s">
        <v>151</v>
      </c>
      <c r="C303" s="120"/>
      <c r="D303" s="120"/>
      <c r="E303" s="120"/>
      <c r="F303" s="108">
        <f t="shared" si="29"/>
        <v>709</v>
      </c>
      <c r="G303" s="121">
        <f t="shared" si="30"/>
        <v>3.840965604667667E-4</v>
      </c>
      <c r="H303" s="144">
        <v>378</v>
      </c>
      <c r="I303" s="144">
        <v>331</v>
      </c>
      <c r="K303" s="134"/>
      <c r="L303" s="134"/>
      <c r="M303" s="134"/>
      <c r="N303" s="134"/>
      <c r="O303" s="134"/>
      <c r="P303" s="134"/>
      <c r="Q303" s="134"/>
      <c r="R303" s="134"/>
      <c r="S303" s="134"/>
      <c r="T303" s="143"/>
    </row>
    <row r="304" spans="2:54" ht="19.5" customHeight="1" x14ac:dyDescent="0.3">
      <c r="B304" s="145" t="s">
        <v>5</v>
      </c>
      <c r="C304" s="145"/>
      <c r="D304" s="145"/>
      <c r="E304" s="145"/>
      <c r="F304" s="43">
        <f>SUM(F249:F303)</f>
        <v>1845890</v>
      </c>
      <c r="G304" s="57">
        <f>SUM(G249:G303)</f>
        <v>1</v>
      </c>
      <c r="H304" s="43">
        <f>SUM(H249:H303)</f>
        <v>1121358</v>
      </c>
      <c r="I304" s="43">
        <f>SUM(I249:I303)</f>
        <v>724532</v>
      </c>
      <c r="K304" s="134"/>
      <c r="L304" s="134"/>
      <c r="M304" s="134"/>
      <c r="N304" s="134"/>
      <c r="O304" s="134"/>
      <c r="P304" s="134"/>
      <c r="Q304" s="134"/>
      <c r="R304" s="134" t="s">
        <v>223</v>
      </c>
      <c r="S304" s="134"/>
      <c r="T304" s="143"/>
    </row>
    <row r="305" spans="1:20" ht="19.5" customHeight="1" x14ac:dyDescent="0.3">
      <c r="A305" s="134"/>
      <c r="B305" s="134"/>
      <c r="C305" s="134"/>
      <c r="D305" s="134"/>
      <c r="E305" s="134"/>
      <c r="F305" s="134"/>
      <c r="G305" s="134"/>
      <c r="H305" s="134"/>
      <c r="I305" s="134"/>
      <c r="J305" s="134"/>
      <c r="K305" s="134"/>
      <c r="L305" s="134"/>
      <c r="M305" s="134"/>
      <c r="N305" s="134"/>
      <c r="O305" s="134"/>
      <c r="P305" s="134"/>
      <c r="Q305" s="134"/>
      <c r="R305" s="134"/>
      <c r="S305" s="134"/>
      <c r="T305" s="143"/>
    </row>
    <row r="306" spans="1:20" ht="19.5" customHeight="1" x14ac:dyDescent="0.3">
      <c r="A306" s="134"/>
      <c r="B306" s="134"/>
      <c r="C306" s="134"/>
      <c r="D306" s="134"/>
      <c r="E306" s="134"/>
      <c r="F306" s="134"/>
      <c r="G306" s="134"/>
      <c r="H306" s="134"/>
      <c r="I306" s="134"/>
      <c r="J306" s="134"/>
      <c r="K306" s="134"/>
      <c r="L306" s="134"/>
      <c r="M306" s="134"/>
      <c r="N306" s="134"/>
      <c r="O306" s="134"/>
      <c r="P306" s="134"/>
      <c r="Q306" s="134"/>
      <c r="R306" s="134"/>
      <c r="S306" s="134"/>
      <c r="T306" s="143"/>
    </row>
    <row r="307" spans="1:20" ht="19.149999999999999" customHeight="1" x14ac:dyDescent="0.3">
      <c r="A307" s="134"/>
      <c r="B307" s="134"/>
      <c r="C307" s="134"/>
      <c r="D307" s="134"/>
      <c r="E307" s="134"/>
      <c r="F307" s="134"/>
      <c r="G307" s="134"/>
      <c r="H307" s="134"/>
      <c r="I307" s="134"/>
      <c r="J307" s="134"/>
      <c r="K307" s="134"/>
      <c r="L307" s="134"/>
      <c r="M307" s="134"/>
      <c r="N307" s="134"/>
      <c r="O307" s="134"/>
      <c r="P307" s="134"/>
      <c r="Q307" s="134"/>
      <c r="R307" s="134"/>
      <c r="S307" s="134"/>
      <c r="T307" s="143"/>
    </row>
    <row r="308" spans="1:20" ht="19.5" customHeight="1" x14ac:dyDescent="0.3">
      <c r="A308" s="134"/>
      <c r="B308" s="146" t="s">
        <v>4</v>
      </c>
      <c r="C308" s="147" t="s">
        <v>5</v>
      </c>
      <c r="D308" s="148" t="s">
        <v>17</v>
      </c>
      <c r="E308" s="149"/>
      <c r="F308" s="149"/>
      <c r="G308" s="148" t="s">
        <v>18</v>
      </c>
      <c r="H308" s="149"/>
      <c r="I308" s="149"/>
      <c r="J308" s="148" t="s">
        <v>19</v>
      </c>
      <c r="K308" s="149"/>
      <c r="L308" s="149"/>
      <c r="M308" s="148" t="s">
        <v>20</v>
      </c>
      <c r="N308" s="149"/>
      <c r="O308" s="149" t="s">
        <v>21</v>
      </c>
      <c r="P308" s="148" t="s">
        <v>21</v>
      </c>
      <c r="Q308" s="149"/>
      <c r="R308" s="149"/>
      <c r="T308" s="143"/>
    </row>
    <row r="309" spans="1:20" ht="19.5" customHeight="1" x14ac:dyDescent="0.3">
      <c r="A309" s="134"/>
      <c r="B309" s="146"/>
      <c r="C309" s="147"/>
      <c r="D309" s="60" t="s">
        <v>224</v>
      </c>
      <c r="E309" s="132" t="s">
        <v>161</v>
      </c>
      <c r="F309" s="133"/>
      <c r="G309" s="60" t="s">
        <v>224</v>
      </c>
      <c r="H309" s="132" t="s">
        <v>161</v>
      </c>
      <c r="I309" s="133"/>
      <c r="J309" s="60" t="s">
        <v>224</v>
      </c>
      <c r="K309" s="132" t="s">
        <v>161</v>
      </c>
      <c r="L309" s="133"/>
      <c r="M309" s="60" t="s">
        <v>224</v>
      </c>
      <c r="N309" s="132" t="s">
        <v>161</v>
      </c>
      <c r="O309" s="133"/>
      <c r="P309" s="60" t="s">
        <v>224</v>
      </c>
      <c r="Q309" s="132" t="s">
        <v>161</v>
      </c>
      <c r="R309" s="133"/>
      <c r="T309" s="143"/>
    </row>
    <row r="310" spans="1:20" ht="19.5" customHeight="1" x14ac:dyDescent="0.3">
      <c r="A310" s="134"/>
      <c r="B310" s="146"/>
      <c r="C310" s="147"/>
      <c r="D310" s="60"/>
      <c r="E310" s="85" t="s">
        <v>108</v>
      </c>
      <c r="F310" s="85" t="s">
        <v>109</v>
      </c>
      <c r="G310" s="60"/>
      <c r="H310" s="85" t="s">
        <v>108</v>
      </c>
      <c r="I310" s="85" t="s">
        <v>109</v>
      </c>
      <c r="J310" s="60"/>
      <c r="K310" s="85" t="s">
        <v>108</v>
      </c>
      <c r="L310" s="85" t="s">
        <v>109</v>
      </c>
      <c r="M310" s="60"/>
      <c r="N310" s="85" t="s">
        <v>108</v>
      </c>
      <c r="O310" s="85" t="s">
        <v>109</v>
      </c>
      <c r="P310" s="60"/>
      <c r="Q310" s="85" t="s">
        <v>108</v>
      </c>
      <c r="R310" s="85" t="s">
        <v>109</v>
      </c>
      <c r="T310" s="143"/>
    </row>
    <row r="311" spans="1:20" ht="19.5" customHeight="1" x14ac:dyDescent="0.3">
      <c r="A311" s="134"/>
      <c r="B311" s="26" t="s">
        <v>6</v>
      </c>
      <c r="C311" s="88">
        <f>D311+G311+J311+M311+P311</f>
        <v>61165</v>
      </c>
      <c r="D311" s="88">
        <f>SUM(E311:F311)</f>
        <v>1250</v>
      </c>
      <c r="E311" s="35">
        <v>0</v>
      </c>
      <c r="F311" s="35">
        <v>1250</v>
      </c>
      <c r="G311" s="88">
        <f>SUM(H311:I311)</f>
        <v>6</v>
      </c>
      <c r="H311" s="35">
        <v>4</v>
      </c>
      <c r="I311" s="35">
        <v>2</v>
      </c>
      <c r="J311" s="88">
        <f>SUM(K311:L311)</f>
        <v>43885</v>
      </c>
      <c r="K311" s="35">
        <v>28366</v>
      </c>
      <c r="L311" s="35">
        <v>15519</v>
      </c>
      <c r="M311" s="88">
        <f>SUM(N311:O311)</f>
        <v>1994</v>
      </c>
      <c r="N311" s="35">
        <v>1345</v>
      </c>
      <c r="O311" s="35">
        <v>649</v>
      </c>
      <c r="P311" s="88">
        <f>SUM(Q311:R311)</f>
        <v>14030</v>
      </c>
      <c r="Q311" s="35">
        <v>5256</v>
      </c>
      <c r="R311" s="35">
        <v>8774</v>
      </c>
      <c r="S311" s="134"/>
      <c r="T311" s="143"/>
    </row>
    <row r="312" spans="1:20" ht="19.5" customHeight="1" x14ac:dyDescent="0.3">
      <c r="A312" s="134"/>
      <c r="B312" s="26" t="s">
        <v>7</v>
      </c>
      <c r="C312" s="88">
        <f t="shared" ref="C312:C321" si="34">D312+G312+J312+M312+P312</f>
        <v>98008</v>
      </c>
      <c r="D312" s="88">
        <f t="shared" ref="D312:D321" si="35">SUM(E312:F312)</f>
        <v>2780</v>
      </c>
      <c r="E312" s="35">
        <v>0</v>
      </c>
      <c r="F312" s="35">
        <v>2780</v>
      </c>
      <c r="G312" s="88">
        <f t="shared" ref="G312:G321" si="36">SUM(H312:I312)</f>
        <v>0</v>
      </c>
      <c r="H312" s="35">
        <v>0</v>
      </c>
      <c r="I312" s="35">
        <v>0</v>
      </c>
      <c r="J312" s="88">
        <f t="shared" ref="J312:J321" si="37">SUM(K312:L312)</f>
        <v>67284</v>
      </c>
      <c r="K312" s="35">
        <v>44336</v>
      </c>
      <c r="L312" s="35">
        <v>22948</v>
      </c>
      <c r="M312" s="88">
        <f t="shared" ref="M312:M321" si="38">SUM(N312:O312)</f>
        <v>2775</v>
      </c>
      <c r="N312" s="35">
        <v>1744</v>
      </c>
      <c r="O312" s="35">
        <v>1031</v>
      </c>
      <c r="P312" s="88">
        <f t="shared" ref="P312:P321" si="39">SUM(Q312:R312)</f>
        <v>25169</v>
      </c>
      <c r="Q312" s="35">
        <v>7040</v>
      </c>
      <c r="R312" s="35">
        <v>18129</v>
      </c>
      <c r="S312" s="134"/>
      <c r="T312" s="143"/>
    </row>
    <row r="313" spans="1:20" ht="19.5" customHeight="1" x14ac:dyDescent="0.3">
      <c r="A313" s="134"/>
      <c r="B313" s="26" t="s">
        <v>8</v>
      </c>
      <c r="C313" s="88">
        <f t="shared" si="34"/>
        <v>197374</v>
      </c>
      <c r="D313" s="88">
        <f t="shared" si="35"/>
        <v>3164</v>
      </c>
      <c r="E313" s="35">
        <v>0</v>
      </c>
      <c r="F313" s="35">
        <v>3164</v>
      </c>
      <c r="G313" s="88">
        <f t="shared" si="36"/>
        <v>213</v>
      </c>
      <c r="H313" s="35">
        <v>188</v>
      </c>
      <c r="I313" s="35">
        <v>25</v>
      </c>
      <c r="J313" s="88">
        <f t="shared" si="37"/>
        <v>157782</v>
      </c>
      <c r="K313" s="35">
        <v>115654</v>
      </c>
      <c r="L313" s="35">
        <v>42128</v>
      </c>
      <c r="M313" s="88">
        <f t="shared" si="38"/>
        <v>3679</v>
      </c>
      <c r="N313" s="35">
        <v>2217</v>
      </c>
      <c r="O313" s="35">
        <v>1462</v>
      </c>
      <c r="P313" s="88">
        <f t="shared" si="39"/>
        <v>32536</v>
      </c>
      <c r="Q313" s="35">
        <v>7527</v>
      </c>
      <c r="R313" s="35">
        <v>25009</v>
      </c>
      <c r="S313" s="134"/>
      <c r="T313" s="143"/>
    </row>
    <row r="314" spans="1:20" ht="19.5" customHeight="1" x14ac:dyDescent="0.3">
      <c r="A314" s="134"/>
      <c r="B314" s="26" t="s">
        <v>9</v>
      </c>
      <c r="C314" s="88">
        <f t="shared" si="34"/>
        <v>152720</v>
      </c>
      <c r="D314" s="88">
        <f t="shared" si="35"/>
        <v>2884</v>
      </c>
      <c r="E314" s="35">
        <v>34</v>
      </c>
      <c r="F314" s="35">
        <v>2850</v>
      </c>
      <c r="G314" s="88">
        <f t="shared" si="36"/>
        <v>4340</v>
      </c>
      <c r="H314" s="35">
        <v>2814</v>
      </c>
      <c r="I314" s="35">
        <v>1526</v>
      </c>
      <c r="J314" s="88">
        <f t="shared" si="37"/>
        <v>112287</v>
      </c>
      <c r="K314" s="35">
        <v>75494</v>
      </c>
      <c r="L314" s="35">
        <v>36793</v>
      </c>
      <c r="M314" s="88">
        <f t="shared" si="38"/>
        <v>4631</v>
      </c>
      <c r="N314" s="35">
        <v>2627</v>
      </c>
      <c r="O314" s="35">
        <v>2004</v>
      </c>
      <c r="P314" s="88">
        <f t="shared" si="39"/>
        <v>28578</v>
      </c>
      <c r="Q314" s="35">
        <v>9520</v>
      </c>
      <c r="R314" s="35">
        <v>19058</v>
      </c>
      <c r="S314" s="134"/>
      <c r="T314" s="143"/>
    </row>
    <row r="315" spans="1:20" ht="19.5" customHeight="1" x14ac:dyDescent="0.3">
      <c r="A315" s="134"/>
      <c r="B315" s="26" t="s">
        <v>10</v>
      </c>
      <c r="C315" s="88">
        <f t="shared" si="34"/>
        <v>176401</v>
      </c>
      <c r="D315" s="88">
        <f t="shared" si="35"/>
        <v>3766</v>
      </c>
      <c r="E315" s="35">
        <v>622</v>
      </c>
      <c r="F315" s="35">
        <v>3144</v>
      </c>
      <c r="G315" s="88">
        <f t="shared" si="36"/>
        <v>5833</v>
      </c>
      <c r="H315" s="35">
        <v>3511</v>
      </c>
      <c r="I315" s="35">
        <v>2322</v>
      </c>
      <c r="J315" s="88">
        <f t="shared" si="37"/>
        <v>136004</v>
      </c>
      <c r="K315" s="35">
        <v>92794</v>
      </c>
      <c r="L315" s="35">
        <v>43210</v>
      </c>
      <c r="M315" s="88">
        <f t="shared" si="38"/>
        <v>4836</v>
      </c>
      <c r="N315" s="35">
        <v>2876</v>
      </c>
      <c r="O315" s="35">
        <v>1960</v>
      </c>
      <c r="P315" s="88">
        <f t="shared" si="39"/>
        <v>25962</v>
      </c>
      <c r="Q315" s="35">
        <v>8973</v>
      </c>
      <c r="R315" s="35">
        <v>16989</v>
      </c>
      <c r="S315" s="134"/>
      <c r="T315" s="143"/>
    </row>
    <row r="316" spans="1:20" ht="19.5" customHeight="1" x14ac:dyDescent="0.3">
      <c r="A316" s="134"/>
      <c r="B316" s="26" t="s">
        <v>11</v>
      </c>
      <c r="C316" s="88">
        <f t="shared" si="34"/>
        <v>178831</v>
      </c>
      <c r="D316" s="88">
        <f t="shared" si="35"/>
        <v>3163</v>
      </c>
      <c r="E316" s="35">
        <v>174</v>
      </c>
      <c r="F316" s="35">
        <v>2989</v>
      </c>
      <c r="G316" s="88">
        <f t="shared" si="36"/>
        <v>4893</v>
      </c>
      <c r="H316" s="35">
        <v>3364</v>
      </c>
      <c r="I316" s="35">
        <v>1529</v>
      </c>
      <c r="J316" s="88">
        <f t="shared" si="37"/>
        <v>142271</v>
      </c>
      <c r="K316" s="35">
        <v>97113</v>
      </c>
      <c r="L316" s="35">
        <v>45158</v>
      </c>
      <c r="M316" s="88">
        <f t="shared" si="38"/>
        <v>6189</v>
      </c>
      <c r="N316" s="35">
        <v>3307</v>
      </c>
      <c r="O316" s="35">
        <v>2882</v>
      </c>
      <c r="P316" s="88">
        <f t="shared" si="39"/>
        <v>22315</v>
      </c>
      <c r="Q316" s="35">
        <v>7321</v>
      </c>
      <c r="R316" s="35">
        <v>14994</v>
      </c>
      <c r="S316" s="134"/>
      <c r="T316" s="143"/>
    </row>
    <row r="317" spans="1:20" ht="19.5" customHeight="1" x14ac:dyDescent="0.3">
      <c r="A317" s="134"/>
      <c r="B317" s="26" t="s">
        <v>12</v>
      </c>
      <c r="C317" s="88">
        <f t="shared" si="34"/>
        <v>158442</v>
      </c>
      <c r="D317" s="88">
        <f t="shared" si="35"/>
        <v>2676</v>
      </c>
      <c r="E317" s="35">
        <v>159</v>
      </c>
      <c r="F317" s="35">
        <v>2517</v>
      </c>
      <c r="G317" s="88">
        <f t="shared" si="36"/>
        <v>3953</v>
      </c>
      <c r="H317" s="35">
        <v>2823</v>
      </c>
      <c r="I317" s="35">
        <v>1130</v>
      </c>
      <c r="J317" s="88">
        <f t="shared" si="37"/>
        <v>123240</v>
      </c>
      <c r="K317" s="35">
        <v>84324</v>
      </c>
      <c r="L317" s="35">
        <v>38916</v>
      </c>
      <c r="M317" s="88">
        <f t="shared" si="38"/>
        <v>6781</v>
      </c>
      <c r="N317" s="35">
        <v>4354</v>
      </c>
      <c r="O317" s="35">
        <v>2427</v>
      </c>
      <c r="P317" s="88">
        <f t="shared" si="39"/>
        <v>21792</v>
      </c>
      <c r="Q317" s="35">
        <v>6415</v>
      </c>
      <c r="R317" s="35">
        <v>15377</v>
      </c>
      <c r="S317" s="134"/>
      <c r="T317" s="143"/>
    </row>
    <row r="318" spans="1:20" ht="19.5" customHeight="1" x14ac:dyDescent="0.3">
      <c r="A318" s="134"/>
      <c r="B318" s="26" t="s">
        <v>13</v>
      </c>
      <c r="C318" s="88">
        <f t="shared" si="34"/>
        <v>174460</v>
      </c>
      <c r="D318" s="88">
        <f t="shared" si="35"/>
        <v>3281</v>
      </c>
      <c r="E318" s="35">
        <v>79</v>
      </c>
      <c r="F318" s="35">
        <v>3202</v>
      </c>
      <c r="G318" s="88">
        <f t="shared" si="36"/>
        <v>7299</v>
      </c>
      <c r="H318" s="35">
        <v>4934</v>
      </c>
      <c r="I318" s="35">
        <v>2365</v>
      </c>
      <c r="J318" s="88">
        <f t="shared" si="37"/>
        <v>132737</v>
      </c>
      <c r="K318" s="35">
        <v>91436</v>
      </c>
      <c r="L318" s="35">
        <v>41301</v>
      </c>
      <c r="M318" s="88">
        <f t="shared" si="38"/>
        <v>6994</v>
      </c>
      <c r="N318" s="35">
        <v>4482</v>
      </c>
      <c r="O318" s="35">
        <v>2512</v>
      </c>
      <c r="P318" s="88">
        <f t="shared" si="39"/>
        <v>24149</v>
      </c>
      <c r="Q318" s="35">
        <v>6050</v>
      </c>
      <c r="R318" s="35">
        <v>18099</v>
      </c>
      <c r="S318" s="134"/>
      <c r="T318" s="143"/>
    </row>
    <row r="319" spans="1:20" ht="19.5" customHeight="1" x14ac:dyDescent="0.3">
      <c r="A319" s="134"/>
      <c r="B319" s="26" t="s">
        <v>14</v>
      </c>
      <c r="C319" s="88">
        <f t="shared" si="34"/>
        <v>194126</v>
      </c>
      <c r="D319" s="88">
        <f t="shared" si="35"/>
        <v>3108</v>
      </c>
      <c r="E319" s="35">
        <v>114</v>
      </c>
      <c r="F319" s="35">
        <v>2994</v>
      </c>
      <c r="G319" s="88">
        <f t="shared" si="36"/>
        <v>9056</v>
      </c>
      <c r="H319" s="35">
        <v>5568</v>
      </c>
      <c r="I319" s="35">
        <v>3488</v>
      </c>
      <c r="J319" s="88">
        <f t="shared" si="37"/>
        <v>147983</v>
      </c>
      <c r="K319" s="35">
        <v>98772</v>
      </c>
      <c r="L319" s="35">
        <v>49211</v>
      </c>
      <c r="M319" s="88">
        <f t="shared" si="38"/>
        <v>9008</v>
      </c>
      <c r="N319" s="35">
        <v>6052</v>
      </c>
      <c r="O319" s="35">
        <v>2956</v>
      </c>
      <c r="P319" s="88">
        <f t="shared" si="39"/>
        <v>24971</v>
      </c>
      <c r="Q319" s="35">
        <v>6347</v>
      </c>
      <c r="R319" s="35">
        <v>18624</v>
      </c>
      <c r="S319" s="134"/>
      <c r="T319" s="143"/>
    </row>
    <row r="320" spans="1:20" ht="19.5" customHeight="1" x14ac:dyDescent="0.3">
      <c r="A320" s="134"/>
      <c r="B320" s="26" t="s">
        <v>15</v>
      </c>
      <c r="C320" s="88">
        <f t="shared" si="34"/>
        <v>187783</v>
      </c>
      <c r="D320" s="88">
        <f t="shared" si="35"/>
        <v>3118</v>
      </c>
      <c r="E320" s="35">
        <v>69</v>
      </c>
      <c r="F320" s="35">
        <v>3049</v>
      </c>
      <c r="G320" s="88">
        <f t="shared" si="36"/>
        <v>9773</v>
      </c>
      <c r="H320" s="35">
        <v>6556</v>
      </c>
      <c r="I320" s="35">
        <v>3217</v>
      </c>
      <c r="J320" s="88">
        <f t="shared" si="37"/>
        <v>144013</v>
      </c>
      <c r="K320" s="35">
        <v>98161</v>
      </c>
      <c r="L320" s="35">
        <v>45852</v>
      </c>
      <c r="M320" s="88">
        <f t="shared" si="38"/>
        <v>6511</v>
      </c>
      <c r="N320" s="35">
        <v>3981</v>
      </c>
      <c r="O320" s="35">
        <v>2530</v>
      </c>
      <c r="P320" s="88">
        <f t="shared" si="39"/>
        <v>24368</v>
      </c>
      <c r="Q320" s="35">
        <v>5303</v>
      </c>
      <c r="R320" s="35">
        <v>19065</v>
      </c>
      <c r="S320" s="134"/>
      <c r="T320" s="143"/>
    </row>
    <row r="321" spans="1:20" ht="19.5" customHeight="1" thickBot="1" x14ac:dyDescent="0.35">
      <c r="A321" s="134"/>
      <c r="B321" s="26" t="s">
        <v>16</v>
      </c>
      <c r="C321" s="88">
        <f t="shared" si="34"/>
        <v>266580</v>
      </c>
      <c r="D321" s="88">
        <f t="shared" si="35"/>
        <v>3775</v>
      </c>
      <c r="E321" s="35">
        <v>85</v>
      </c>
      <c r="F321" s="35">
        <v>3690</v>
      </c>
      <c r="G321" s="88">
        <f t="shared" si="36"/>
        <v>17496</v>
      </c>
      <c r="H321" s="35">
        <v>10220</v>
      </c>
      <c r="I321" s="35">
        <v>7276</v>
      </c>
      <c r="J321" s="88">
        <f t="shared" si="37"/>
        <v>209751</v>
      </c>
      <c r="K321" s="35">
        <v>141518</v>
      </c>
      <c r="L321" s="35">
        <v>68233</v>
      </c>
      <c r="M321" s="88">
        <f t="shared" si="38"/>
        <v>6524</v>
      </c>
      <c r="N321" s="35">
        <v>4006</v>
      </c>
      <c r="O321" s="35">
        <v>2518</v>
      </c>
      <c r="P321" s="88">
        <f t="shared" si="39"/>
        <v>29034</v>
      </c>
      <c r="Q321" s="35">
        <v>5329</v>
      </c>
      <c r="R321" s="35">
        <v>23705</v>
      </c>
      <c r="S321" s="134"/>
      <c r="T321" s="143"/>
    </row>
    <row r="322" spans="1:20" ht="19.5" customHeight="1" x14ac:dyDescent="0.3">
      <c r="A322" s="134"/>
      <c r="B322" s="150" t="s">
        <v>5</v>
      </c>
      <c r="C322" s="43">
        <f>SUM(C311:C321)</f>
        <v>1845890</v>
      </c>
      <c r="D322" s="43">
        <f>SUM(D311:D321)</f>
        <v>32965</v>
      </c>
      <c r="E322" s="43">
        <f>SUM(E311:E321)</f>
        <v>1336</v>
      </c>
      <c r="F322" s="43">
        <f>SUM(F311:F321)</f>
        <v>31629</v>
      </c>
      <c r="G322" s="43">
        <f>SUM(G311:G321)</f>
        <v>62862</v>
      </c>
      <c r="H322" s="43">
        <f t="shared" ref="H322:Q322" si="40">SUM(H311:H321)</f>
        <v>39982</v>
      </c>
      <c r="I322" s="43">
        <f t="shared" si="40"/>
        <v>22880</v>
      </c>
      <c r="J322" s="43">
        <f t="shared" si="40"/>
        <v>1417237</v>
      </c>
      <c r="K322" s="43">
        <f t="shared" si="40"/>
        <v>967968</v>
      </c>
      <c r="L322" s="43">
        <f t="shared" si="40"/>
        <v>449269</v>
      </c>
      <c r="M322" s="43">
        <f t="shared" si="40"/>
        <v>59922</v>
      </c>
      <c r="N322" s="43">
        <f t="shared" si="40"/>
        <v>36991</v>
      </c>
      <c r="O322" s="43">
        <f t="shared" si="40"/>
        <v>22931</v>
      </c>
      <c r="P322" s="43">
        <f t="shared" si="40"/>
        <v>272904</v>
      </c>
      <c r="Q322" s="43">
        <f t="shared" si="40"/>
        <v>75081</v>
      </c>
      <c r="R322" s="43">
        <f>SUM(R311:R321)</f>
        <v>197823</v>
      </c>
      <c r="S322" s="134"/>
      <c r="T322" s="143"/>
    </row>
    <row r="323" spans="1:20" ht="19.5" customHeight="1" x14ac:dyDescent="0.3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 s="143"/>
    </row>
    <row r="324" spans="1:20" ht="19.5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 s="143"/>
    </row>
    <row r="325" spans="1:20" ht="19.5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 s="143"/>
    </row>
    <row r="326" spans="1:20" ht="19.5" customHeight="1" x14ac:dyDescent="0.3">
      <c r="A326"/>
      <c r="B326" s="146" t="s">
        <v>70</v>
      </c>
      <c r="C326" s="147" t="s">
        <v>5</v>
      </c>
      <c r="D326" s="148" t="s">
        <v>17</v>
      </c>
      <c r="E326" s="149"/>
      <c r="F326" s="149"/>
      <c r="G326" s="148" t="s">
        <v>18</v>
      </c>
      <c r="H326" s="149"/>
      <c r="I326" s="149"/>
      <c r="J326" s="148" t="s">
        <v>19</v>
      </c>
      <c r="K326" s="149"/>
      <c r="L326" s="149"/>
      <c r="M326" s="148" t="s">
        <v>20</v>
      </c>
      <c r="N326" s="149"/>
      <c r="O326" s="149" t="s">
        <v>21</v>
      </c>
      <c r="P326" s="148" t="s">
        <v>21</v>
      </c>
      <c r="Q326" s="149"/>
      <c r="R326" s="149"/>
      <c r="S326"/>
      <c r="T326" s="143"/>
    </row>
    <row r="327" spans="1:20" ht="19.5" customHeight="1" x14ac:dyDescent="0.3">
      <c r="A327"/>
      <c r="B327" s="146"/>
      <c r="C327" s="147"/>
      <c r="D327" s="60" t="s">
        <v>224</v>
      </c>
      <c r="E327" s="132" t="s">
        <v>161</v>
      </c>
      <c r="F327" s="133"/>
      <c r="G327" s="60" t="s">
        <v>224</v>
      </c>
      <c r="H327" s="132" t="s">
        <v>161</v>
      </c>
      <c r="I327" s="133"/>
      <c r="J327" s="60" t="s">
        <v>224</v>
      </c>
      <c r="K327" s="132" t="s">
        <v>161</v>
      </c>
      <c r="L327" s="133"/>
      <c r="M327" s="60" t="s">
        <v>224</v>
      </c>
      <c r="N327" s="132" t="s">
        <v>161</v>
      </c>
      <c r="O327" s="133"/>
      <c r="P327" s="60" t="s">
        <v>224</v>
      </c>
      <c r="Q327" s="132" t="s">
        <v>161</v>
      </c>
      <c r="R327" s="133"/>
      <c r="S327"/>
      <c r="T327" s="143"/>
    </row>
    <row r="328" spans="1:20" ht="19.5" customHeight="1" x14ac:dyDescent="0.3">
      <c r="A328"/>
      <c r="B328" s="146"/>
      <c r="C328" s="147"/>
      <c r="D328" s="60"/>
      <c r="E328" s="85" t="s">
        <v>108</v>
      </c>
      <c r="F328" s="85" t="s">
        <v>109</v>
      </c>
      <c r="G328" s="60"/>
      <c r="H328" s="85" t="s">
        <v>108</v>
      </c>
      <c r="I328" s="85" t="s">
        <v>109</v>
      </c>
      <c r="J328" s="60"/>
      <c r="K328" s="85" t="s">
        <v>108</v>
      </c>
      <c r="L328" s="85" t="s">
        <v>109</v>
      </c>
      <c r="M328" s="60"/>
      <c r="N328" s="85" t="s">
        <v>108</v>
      </c>
      <c r="O328" s="85" t="s">
        <v>109</v>
      </c>
      <c r="P328" s="60"/>
      <c r="Q328" s="85" t="s">
        <v>108</v>
      </c>
      <c r="R328" s="85" t="s">
        <v>109</v>
      </c>
      <c r="S328"/>
      <c r="T328" s="143"/>
    </row>
    <row r="329" spans="1:20" ht="28.9" customHeight="1" x14ac:dyDescent="0.3">
      <c r="A329"/>
      <c r="B329" s="26" t="s">
        <v>71</v>
      </c>
      <c r="C329" s="88">
        <f>D329+G329+J329+M329+P329</f>
        <v>44367</v>
      </c>
      <c r="D329" s="88">
        <f>SUM(E329:F329)</f>
        <v>0</v>
      </c>
      <c r="E329" s="35">
        <v>0</v>
      </c>
      <c r="F329" s="35">
        <v>0</v>
      </c>
      <c r="G329" s="88">
        <f>SUM(H329:I329)</f>
        <v>3329</v>
      </c>
      <c r="H329" s="35">
        <v>1758</v>
      </c>
      <c r="I329" s="35">
        <v>1571</v>
      </c>
      <c r="J329" s="88">
        <f>SUM(K329:L329)</f>
        <v>35482</v>
      </c>
      <c r="K329" s="35">
        <v>20959</v>
      </c>
      <c r="L329" s="35">
        <v>14523</v>
      </c>
      <c r="M329" s="88">
        <f>SUM(N329:O329)</f>
        <v>2412</v>
      </c>
      <c r="N329" s="35">
        <v>1805</v>
      </c>
      <c r="O329" s="35">
        <v>607</v>
      </c>
      <c r="P329" s="88">
        <f>SUM(Q329:R329)</f>
        <v>3144</v>
      </c>
      <c r="Q329" s="35">
        <v>1106</v>
      </c>
      <c r="R329" s="35">
        <v>2038</v>
      </c>
      <c r="S329"/>
      <c r="T329" s="143"/>
    </row>
    <row r="330" spans="1:20" ht="28.9" customHeight="1" x14ac:dyDescent="0.3">
      <c r="A330"/>
      <c r="B330" s="26" t="s">
        <v>72</v>
      </c>
      <c r="C330" s="88">
        <f t="shared" ref="C330:C354" si="41">D330+G330+J330+M330+P330</f>
        <v>76625</v>
      </c>
      <c r="D330" s="88">
        <f t="shared" ref="D330:D354" si="42">SUM(E330:F330)</f>
        <v>0</v>
      </c>
      <c r="E330" s="35">
        <v>0</v>
      </c>
      <c r="F330" s="35">
        <v>0</v>
      </c>
      <c r="G330" s="88">
        <f t="shared" ref="G330:G354" si="43">SUM(H330:I330)</f>
        <v>1273</v>
      </c>
      <c r="H330" s="35">
        <v>798</v>
      </c>
      <c r="I330" s="35">
        <v>475</v>
      </c>
      <c r="J330" s="88">
        <f t="shared" ref="J330:J354" si="44">SUM(K330:L330)</f>
        <v>59599</v>
      </c>
      <c r="K330" s="35">
        <v>39125</v>
      </c>
      <c r="L330" s="35">
        <v>20474</v>
      </c>
      <c r="M330" s="88">
        <f t="shared" ref="M330:M354" si="45">SUM(N330:O330)</f>
        <v>2844</v>
      </c>
      <c r="N330" s="35">
        <v>1511</v>
      </c>
      <c r="O330" s="35">
        <v>1333</v>
      </c>
      <c r="P330" s="88">
        <f t="shared" ref="P330:P354" si="46">SUM(Q330:R330)</f>
        <v>12909</v>
      </c>
      <c r="Q330" s="35">
        <v>3654</v>
      </c>
      <c r="R330" s="35">
        <v>9255</v>
      </c>
      <c r="S330"/>
      <c r="T330" s="143"/>
    </row>
    <row r="331" spans="1:20" ht="28.9" customHeight="1" x14ac:dyDescent="0.3">
      <c r="A331"/>
      <c r="B331" s="26" t="s">
        <v>102</v>
      </c>
      <c r="C331" s="88">
        <f t="shared" si="41"/>
        <v>54616</v>
      </c>
      <c r="D331" s="88">
        <f t="shared" si="42"/>
        <v>0</v>
      </c>
      <c r="E331" s="35">
        <v>0</v>
      </c>
      <c r="F331" s="35">
        <v>0</v>
      </c>
      <c r="G331" s="88">
        <f t="shared" si="43"/>
        <v>3112</v>
      </c>
      <c r="H331" s="35">
        <v>2045</v>
      </c>
      <c r="I331" s="35">
        <v>1067</v>
      </c>
      <c r="J331" s="88">
        <f t="shared" si="44"/>
        <v>36794</v>
      </c>
      <c r="K331" s="35">
        <v>24249</v>
      </c>
      <c r="L331" s="35">
        <v>12545</v>
      </c>
      <c r="M331" s="88">
        <f t="shared" si="45"/>
        <v>1946</v>
      </c>
      <c r="N331" s="35">
        <v>1295</v>
      </c>
      <c r="O331" s="35">
        <v>651</v>
      </c>
      <c r="P331" s="88">
        <f t="shared" si="46"/>
        <v>12764</v>
      </c>
      <c r="Q331" s="35">
        <v>4467</v>
      </c>
      <c r="R331" s="35">
        <v>8297</v>
      </c>
      <c r="S331"/>
      <c r="T331" s="143"/>
    </row>
    <row r="332" spans="1:20" ht="28.9" customHeight="1" x14ac:dyDescent="0.3">
      <c r="A332"/>
      <c r="B332" s="26" t="s">
        <v>75</v>
      </c>
      <c r="C332" s="88">
        <f t="shared" si="41"/>
        <v>114917</v>
      </c>
      <c r="D332" s="88">
        <f t="shared" si="42"/>
        <v>24</v>
      </c>
      <c r="E332" s="35">
        <v>24</v>
      </c>
      <c r="F332" s="35">
        <v>0</v>
      </c>
      <c r="G332" s="88">
        <f t="shared" si="43"/>
        <v>19743</v>
      </c>
      <c r="H332" s="35">
        <v>13278</v>
      </c>
      <c r="I332" s="35">
        <v>6465</v>
      </c>
      <c r="J332" s="88">
        <f t="shared" si="44"/>
        <v>77771</v>
      </c>
      <c r="K332" s="35">
        <v>52078</v>
      </c>
      <c r="L332" s="35">
        <v>25693</v>
      </c>
      <c r="M332" s="88">
        <f t="shared" si="45"/>
        <v>1460</v>
      </c>
      <c r="N332" s="35">
        <v>997</v>
      </c>
      <c r="O332" s="35">
        <v>463</v>
      </c>
      <c r="P332" s="88">
        <f t="shared" si="46"/>
        <v>15919</v>
      </c>
      <c r="Q332" s="35">
        <v>3872</v>
      </c>
      <c r="R332" s="35">
        <v>12047</v>
      </c>
      <c r="S332"/>
      <c r="T332" s="143"/>
    </row>
    <row r="333" spans="1:20" ht="28.9" customHeight="1" x14ac:dyDescent="0.3">
      <c r="A333"/>
      <c r="B333" s="26" t="s">
        <v>76</v>
      </c>
      <c r="C333" s="88">
        <f t="shared" si="41"/>
        <v>73581</v>
      </c>
      <c r="D333" s="88">
        <f t="shared" si="42"/>
        <v>0</v>
      </c>
      <c r="E333" s="35">
        <v>0</v>
      </c>
      <c r="F333" s="35">
        <v>0</v>
      </c>
      <c r="G333" s="88">
        <f t="shared" si="43"/>
        <v>2202</v>
      </c>
      <c r="H333" s="35">
        <v>1212</v>
      </c>
      <c r="I333" s="35">
        <v>990</v>
      </c>
      <c r="J333" s="88">
        <f t="shared" si="44"/>
        <v>58056</v>
      </c>
      <c r="K333" s="35">
        <v>39667</v>
      </c>
      <c r="L333" s="35">
        <v>18389</v>
      </c>
      <c r="M333" s="88">
        <f t="shared" si="45"/>
        <v>3696</v>
      </c>
      <c r="N333" s="35">
        <v>2341</v>
      </c>
      <c r="O333" s="35">
        <v>1355</v>
      </c>
      <c r="P333" s="88">
        <f t="shared" si="46"/>
        <v>9627</v>
      </c>
      <c r="Q333" s="35">
        <v>2298</v>
      </c>
      <c r="R333" s="35">
        <v>7329</v>
      </c>
      <c r="S333"/>
      <c r="T333" s="143"/>
    </row>
    <row r="334" spans="1:20" ht="28.9" customHeight="1" x14ac:dyDescent="0.3">
      <c r="A334"/>
      <c r="B334" s="26" t="s">
        <v>77</v>
      </c>
      <c r="C334" s="88">
        <f t="shared" si="41"/>
        <v>68437</v>
      </c>
      <c r="D334" s="88">
        <f t="shared" si="42"/>
        <v>34</v>
      </c>
      <c r="E334" s="35">
        <v>34</v>
      </c>
      <c r="F334" s="35">
        <v>0</v>
      </c>
      <c r="G334" s="88">
        <f t="shared" si="43"/>
        <v>1781</v>
      </c>
      <c r="H334" s="35">
        <v>1330</v>
      </c>
      <c r="I334" s="35">
        <v>451</v>
      </c>
      <c r="J334" s="88">
        <f t="shared" si="44"/>
        <v>58154</v>
      </c>
      <c r="K334" s="35">
        <v>37112</v>
      </c>
      <c r="L334" s="35">
        <v>21042</v>
      </c>
      <c r="M334" s="88">
        <f t="shared" si="45"/>
        <v>729</v>
      </c>
      <c r="N334" s="35">
        <v>365</v>
      </c>
      <c r="O334" s="35">
        <v>364</v>
      </c>
      <c r="P334" s="88">
        <f t="shared" si="46"/>
        <v>7739</v>
      </c>
      <c r="Q334" s="35">
        <v>2852</v>
      </c>
      <c r="R334" s="35">
        <v>4887</v>
      </c>
      <c r="S334"/>
      <c r="T334" s="143"/>
    </row>
    <row r="335" spans="1:20" ht="28.9" customHeight="1" x14ac:dyDescent="0.3">
      <c r="A335"/>
      <c r="B335" s="26" t="s">
        <v>78</v>
      </c>
      <c r="C335" s="88">
        <f t="shared" si="41"/>
        <v>63953</v>
      </c>
      <c r="D335" s="88">
        <f t="shared" si="42"/>
        <v>77</v>
      </c>
      <c r="E335" s="35">
        <v>77</v>
      </c>
      <c r="F335" s="35">
        <v>0</v>
      </c>
      <c r="G335" s="88">
        <f t="shared" si="43"/>
        <v>2348</v>
      </c>
      <c r="H335" s="35">
        <v>1234</v>
      </c>
      <c r="I335" s="35">
        <v>1114</v>
      </c>
      <c r="J335" s="88">
        <f t="shared" si="44"/>
        <v>48738</v>
      </c>
      <c r="K335" s="35">
        <v>35661</v>
      </c>
      <c r="L335" s="35">
        <v>13077</v>
      </c>
      <c r="M335" s="88">
        <f t="shared" si="45"/>
        <v>1302</v>
      </c>
      <c r="N335" s="35">
        <v>902</v>
      </c>
      <c r="O335" s="35">
        <v>400</v>
      </c>
      <c r="P335" s="88">
        <f t="shared" si="46"/>
        <v>11488</v>
      </c>
      <c r="Q335" s="35">
        <v>2608</v>
      </c>
      <c r="R335" s="35">
        <v>8880</v>
      </c>
      <c r="S335"/>
      <c r="T335" s="143"/>
    </row>
    <row r="336" spans="1:20" ht="28.9" customHeight="1" x14ac:dyDescent="0.3">
      <c r="A336"/>
      <c r="B336" s="26" t="s">
        <v>79</v>
      </c>
      <c r="C336" s="88">
        <f t="shared" si="41"/>
        <v>152351</v>
      </c>
      <c r="D336" s="88">
        <f t="shared" si="42"/>
        <v>142</v>
      </c>
      <c r="E336" s="35">
        <v>142</v>
      </c>
      <c r="F336" s="35">
        <v>0</v>
      </c>
      <c r="G336" s="88">
        <f t="shared" si="43"/>
        <v>1395</v>
      </c>
      <c r="H336" s="35">
        <v>945</v>
      </c>
      <c r="I336" s="35">
        <v>450</v>
      </c>
      <c r="J336" s="88">
        <f t="shared" si="44"/>
        <v>122338</v>
      </c>
      <c r="K336" s="35">
        <v>80845</v>
      </c>
      <c r="L336" s="35">
        <v>41493</v>
      </c>
      <c r="M336" s="88">
        <f t="shared" si="45"/>
        <v>11513</v>
      </c>
      <c r="N336" s="35">
        <v>7569</v>
      </c>
      <c r="O336" s="35">
        <v>3944</v>
      </c>
      <c r="P336" s="88">
        <f t="shared" si="46"/>
        <v>16963</v>
      </c>
      <c r="Q336" s="35">
        <v>4709</v>
      </c>
      <c r="R336" s="35">
        <v>12254</v>
      </c>
      <c r="S336"/>
      <c r="T336" s="143"/>
    </row>
    <row r="337" spans="1:20" ht="28.9" customHeight="1" x14ac:dyDescent="0.3">
      <c r="A337"/>
      <c r="B337" s="26" t="s">
        <v>80</v>
      </c>
      <c r="C337" s="88">
        <f t="shared" si="41"/>
        <v>39549</v>
      </c>
      <c r="D337" s="88">
        <f t="shared" si="42"/>
        <v>0</v>
      </c>
      <c r="E337" s="35">
        <v>0</v>
      </c>
      <c r="F337" s="35">
        <v>0</v>
      </c>
      <c r="G337" s="88">
        <f t="shared" si="43"/>
        <v>2128</v>
      </c>
      <c r="H337" s="35">
        <v>1375</v>
      </c>
      <c r="I337" s="35">
        <v>753</v>
      </c>
      <c r="J337" s="88">
        <f t="shared" si="44"/>
        <v>30776</v>
      </c>
      <c r="K337" s="35">
        <v>20764</v>
      </c>
      <c r="L337" s="35">
        <v>10012</v>
      </c>
      <c r="M337" s="88">
        <f t="shared" si="45"/>
        <v>2755</v>
      </c>
      <c r="N337" s="35">
        <v>1671</v>
      </c>
      <c r="O337" s="35">
        <v>1084</v>
      </c>
      <c r="P337" s="88">
        <f t="shared" si="46"/>
        <v>3890</v>
      </c>
      <c r="Q337" s="35">
        <v>610</v>
      </c>
      <c r="R337" s="35">
        <v>3280</v>
      </c>
      <c r="S337"/>
      <c r="T337" s="143"/>
    </row>
    <row r="338" spans="1:20" ht="28.9" customHeight="1" x14ac:dyDescent="0.3">
      <c r="A338"/>
      <c r="B338" s="26" t="s">
        <v>101</v>
      </c>
      <c r="C338" s="88">
        <f t="shared" si="41"/>
        <v>61146</v>
      </c>
      <c r="D338" s="88">
        <f t="shared" si="42"/>
        <v>3125</v>
      </c>
      <c r="E338" s="35">
        <v>41</v>
      </c>
      <c r="F338" s="35">
        <v>3084</v>
      </c>
      <c r="G338" s="88">
        <f t="shared" si="43"/>
        <v>1527</v>
      </c>
      <c r="H338" s="35">
        <v>900</v>
      </c>
      <c r="I338" s="35">
        <v>627</v>
      </c>
      <c r="J338" s="88">
        <f t="shared" si="44"/>
        <v>49604</v>
      </c>
      <c r="K338" s="35">
        <v>32519</v>
      </c>
      <c r="L338" s="35">
        <v>17085</v>
      </c>
      <c r="M338" s="88">
        <f t="shared" si="45"/>
        <v>2525</v>
      </c>
      <c r="N338" s="35">
        <v>1488</v>
      </c>
      <c r="O338" s="35">
        <v>1037</v>
      </c>
      <c r="P338" s="88">
        <f t="shared" si="46"/>
        <v>4365</v>
      </c>
      <c r="Q338" s="35">
        <v>1110</v>
      </c>
      <c r="R338" s="35">
        <v>3255</v>
      </c>
      <c r="S338"/>
      <c r="T338" s="143"/>
    </row>
    <row r="339" spans="1:20" ht="28.9" customHeight="1" x14ac:dyDescent="0.3">
      <c r="A339"/>
      <c r="B339" s="26" t="s">
        <v>82</v>
      </c>
      <c r="C339" s="88">
        <f t="shared" si="41"/>
        <v>60359</v>
      </c>
      <c r="D339" s="88">
        <f t="shared" si="42"/>
        <v>134</v>
      </c>
      <c r="E339" s="35">
        <v>127</v>
      </c>
      <c r="F339" s="35">
        <v>7</v>
      </c>
      <c r="G339" s="88">
        <f t="shared" si="43"/>
        <v>387</v>
      </c>
      <c r="H339" s="35">
        <v>257</v>
      </c>
      <c r="I339" s="35">
        <v>130</v>
      </c>
      <c r="J339" s="88">
        <f t="shared" si="44"/>
        <v>48137</v>
      </c>
      <c r="K339" s="35">
        <v>32574</v>
      </c>
      <c r="L339" s="35">
        <v>15563</v>
      </c>
      <c r="M339" s="88">
        <f t="shared" si="45"/>
        <v>993</v>
      </c>
      <c r="N339" s="35">
        <v>596</v>
      </c>
      <c r="O339" s="35">
        <v>397</v>
      </c>
      <c r="P339" s="88">
        <f t="shared" si="46"/>
        <v>10708</v>
      </c>
      <c r="Q339" s="35">
        <v>2785</v>
      </c>
      <c r="R339" s="35">
        <v>7923</v>
      </c>
      <c r="S339"/>
      <c r="T339" s="143"/>
    </row>
    <row r="340" spans="1:20" ht="28.9" customHeight="1" x14ac:dyDescent="0.3">
      <c r="A340"/>
      <c r="B340" s="26" t="s">
        <v>105</v>
      </c>
      <c r="C340" s="88">
        <f t="shared" si="41"/>
        <v>121249</v>
      </c>
      <c r="D340" s="88">
        <f t="shared" si="42"/>
        <v>24</v>
      </c>
      <c r="E340" s="35">
        <v>24</v>
      </c>
      <c r="F340" s="35">
        <v>0</v>
      </c>
      <c r="G340" s="88">
        <f t="shared" si="43"/>
        <v>7197</v>
      </c>
      <c r="H340" s="35">
        <v>4725</v>
      </c>
      <c r="I340" s="35">
        <v>2472</v>
      </c>
      <c r="J340" s="88">
        <f t="shared" si="44"/>
        <v>79681</v>
      </c>
      <c r="K340" s="35">
        <v>56304</v>
      </c>
      <c r="L340" s="35">
        <v>23377</v>
      </c>
      <c r="M340" s="88">
        <f t="shared" si="45"/>
        <v>6470</v>
      </c>
      <c r="N340" s="35">
        <v>4215</v>
      </c>
      <c r="O340" s="35">
        <v>2255</v>
      </c>
      <c r="P340" s="88">
        <f t="shared" si="46"/>
        <v>27877</v>
      </c>
      <c r="Q340" s="35">
        <v>8883</v>
      </c>
      <c r="R340" s="35">
        <v>18994</v>
      </c>
      <c r="S340"/>
      <c r="T340" s="143"/>
    </row>
    <row r="341" spans="1:20" ht="28.9" customHeight="1" x14ac:dyDescent="0.3">
      <c r="A341"/>
      <c r="B341" s="26" t="s">
        <v>84</v>
      </c>
      <c r="C341" s="88">
        <f t="shared" si="41"/>
        <v>91865</v>
      </c>
      <c r="D341" s="88">
        <f t="shared" si="42"/>
        <v>2954</v>
      </c>
      <c r="E341" s="35">
        <v>126</v>
      </c>
      <c r="F341" s="35">
        <v>2828</v>
      </c>
      <c r="G341" s="88">
        <f t="shared" si="43"/>
        <v>65</v>
      </c>
      <c r="H341" s="35">
        <v>56</v>
      </c>
      <c r="I341" s="35">
        <v>9</v>
      </c>
      <c r="J341" s="88">
        <f t="shared" si="44"/>
        <v>66113</v>
      </c>
      <c r="K341" s="35">
        <v>49279</v>
      </c>
      <c r="L341" s="35">
        <v>16834</v>
      </c>
      <c r="M341" s="88">
        <f t="shared" si="45"/>
        <v>2208</v>
      </c>
      <c r="N341" s="35">
        <v>1671</v>
      </c>
      <c r="O341" s="35">
        <v>537</v>
      </c>
      <c r="P341" s="88">
        <f t="shared" si="46"/>
        <v>20525</v>
      </c>
      <c r="Q341" s="35">
        <v>6867</v>
      </c>
      <c r="R341" s="35">
        <v>13658</v>
      </c>
      <c r="S341"/>
      <c r="T341" s="143"/>
    </row>
    <row r="342" spans="1:20" ht="28.9" customHeight="1" x14ac:dyDescent="0.3">
      <c r="A342"/>
      <c r="B342" s="26" t="s">
        <v>85</v>
      </c>
      <c r="C342" s="88">
        <f t="shared" si="41"/>
        <v>55633</v>
      </c>
      <c r="D342" s="88">
        <f t="shared" si="42"/>
        <v>1693</v>
      </c>
      <c r="E342" s="35">
        <v>40</v>
      </c>
      <c r="F342" s="35">
        <v>1653</v>
      </c>
      <c r="G342" s="88">
        <f t="shared" si="43"/>
        <v>161</v>
      </c>
      <c r="H342" s="35">
        <v>124</v>
      </c>
      <c r="I342" s="35">
        <v>37</v>
      </c>
      <c r="J342" s="88">
        <f t="shared" si="44"/>
        <v>47668</v>
      </c>
      <c r="K342" s="35">
        <v>31927</v>
      </c>
      <c r="L342" s="35">
        <v>15741</v>
      </c>
      <c r="M342" s="88">
        <f t="shared" si="45"/>
        <v>1299</v>
      </c>
      <c r="N342" s="35">
        <v>776</v>
      </c>
      <c r="O342" s="35">
        <v>523</v>
      </c>
      <c r="P342" s="88">
        <f t="shared" si="46"/>
        <v>4812</v>
      </c>
      <c r="Q342" s="35">
        <v>1917</v>
      </c>
      <c r="R342" s="35">
        <v>2895</v>
      </c>
      <c r="S342"/>
      <c r="T342" s="143"/>
    </row>
    <row r="343" spans="1:20" ht="28.9" customHeight="1" x14ac:dyDescent="0.3">
      <c r="A343"/>
      <c r="B343" s="26" t="s">
        <v>86</v>
      </c>
      <c r="C343" s="88">
        <f t="shared" si="41"/>
        <v>296803</v>
      </c>
      <c r="D343" s="88">
        <f t="shared" si="42"/>
        <v>13546</v>
      </c>
      <c r="E343" s="35">
        <v>426</v>
      </c>
      <c r="F343" s="35">
        <v>13120</v>
      </c>
      <c r="G343" s="88">
        <f t="shared" si="43"/>
        <v>962</v>
      </c>
      <c r="H343" s="35">
        <v>612</v>
      </c>
      <c r="I343" s="35">
        <v>350</v>
      </c>
      <c r="J343" s="88">
        <f t="shared" si="44"/>
        <v>244225</v>
      </c>
      <c r="K343" s="35">
        <v>180221</v>
      </c>
      <c r="L343" s="35">
        <v>64004</v>
      </c>
      <c r="M343" s="88">
        <f t="shared" si="45"/>
        <v>5227</v>
      </c>
      <c r="N343" s="35">
        <v>2788</v>
      </c>
      <c r="O343" s="35">
        <v>2439</v>
      </c>
      <c r="P343" s="88">
        <f t="shared" si="46"/>
        <v>32843</v>
      </c>
      <c r="Q343" s="35">
        <v>9809</v>
      </c>
      <c r="R343" s="35">
        <v>23034</v>
      </c>
      <c r="S343"/>
      <c r="T343" s="143"/>
    </row>
    <row r="344" spans="1:20" ht="28.9" customHeight="1" x14ac:dyDescent="0.3">
      <c r="A344"/>
      <c r="B344" s="26" t="s">
        <v>87</v>
      </c>
      <c r="C344" s="88">
        <f t="shared" si="41"/>
        <v>73540</v>
      </c>
      <c r="D344" s="88">
        <f t="shared" si="42"/>
        <v>3035</v>
      </c>
      <c r="E344" s="35">
        <v>123</v>
      </c>
      <c r="F344" s="35">
        <v>2912</v>
      </c>
      <c r="G344" s="88">
        <f t="shared" si="43"/>
        <v>1981</v>
      </c>
      <c r="H344" s="35">
        <v>1469</v>
      </c>
      <c r="I344" s="35">
        <v>512</v>
      </c>
      <c r="J344" s="88">
        <f t="shared" si="44"/>
        <v>57387</v>
      </c>
      <c r="K344" s="35">
        <v>39710</v>
      </c>
      <c r="L344" s="35">
        <v>17677</v>
      </c>
      <c r="M344" s="88">
        <f t="shared" si="45"/>
        <v>1199</v>
      </c>
      <c r="N344" s="35">
        <v>787</v>
      </c>
      <c r="O344" s="35">
        <v>412</v>
      </c>
      <c r="P344" s="88">
        <f t="shared" si="46"/>
        <v>9938</v>
      </c>
      <c r="Q344" s="35">
        <v>2771</v>
      </c>
      <c r="R344" s="35">
        <v>7167</v>
      </c>
      <c r="S344"/>
      <c r="T344" s="143"/>
    </row>
    <row r="345" spans="1:20" ht="28.9" customHeight="1" x14ac:dyDescent="0.3">
      <c r="A345"/>
      <c r="B345" s="26" t="s">
        <v>88</v>
      </c>
      <c r="C345" s="88">
        <f t="shared" si="41"/>
        <v>34465</v>
      </c>
      <c r="D345" s="88">
        <f t="shared" si="42"/>
        <v>3197</v>
      </c>
      <c r="E345" s="35">
        <v>0</v>
      </c>
      <c r="F345" s="35">
        <v>3197</v>
      </c>
      <c r="G345" s="88">
        <f t="shared" si="43"/>
        <v>399</v>
      </c>
      <c r="H345" s="35">
        <v>240</v>
      </c>
      <c r="I345" s="35">
        <v>159</v>
      </c>
      <c r="J345" s="88">
        <f t="shared" si="44"/>
        <v>26385</v>
      </c>
      <c r="K345" s="35">
        <v>16191</v>
      </c>
      <c r="L345" s="35">
        <v>10194</v>
      </c>
      <c r="M345" s="88">
        <f t="shared" si="45"/>
        <v>285</v>
      </c>
      <c r="N345" s="35">
        <v>165</v>
      </c>
      <c r="O345" s="35">
        <v>120</v>
      </c>
      <c r="P345" s="88">
        <f t="shared" si="46"/>
        <v>4199</v>
      </c>
      <c r="Q345" s="35">
        <v>976</v>
      </c>
      <c r="R345" s="35">
        <v>3223</v>
      </c>
      <c r="S345"/>
      <c r="T345" s="143"/>
    </row>
    <row r="346" spans="1:20" ht="28.9" customHeight="1" x14ac:dyDescent="0.3">
      <c r="A346"/>
      <c r="B346" s="26" t="s">
        <v>89</v>
      </c>
      <c r="C346" s="88">
        <f t="shared" si="41"/>
        <v>14207</v>
      </c>
      <c r="D346" s="88">
        <f t="shared" si="42"/>
        <v>0</v>
      </c>
      <c r="E346" s="35">
        <v>0</v>
      </c>
      <c r="F346" s="35">
        <v>0</v>
      </c>
      <c r="G346" s="88">
        <f t="shared" si="43"/>
        <v>276</v>
      </c>
      <c r="H346" s="35">
        <v>153</v>
      </c>
      <c r="I346" s="35">
        <v>123</v>
      </c>
      <c r="J346" s="88">
        <f t="shared" si="44"/>
        <v>11792</v>
      </c>
      <c r="K346" s="35">
        <v>7145</v>
      </c>
      <c r="L346" s="35">
        <v>4647</v>
      </c>
      <c r="M346" s="88">
        <f t="shared" si="45"/>
        <v>79</v>
      </c>
      <c r="N346" s="35">
        <v>40</v>
      </c>
      <c r="O346" s="35">
        <v>39</v>
      </c>
      <c r="P346" s="88">
        <f t="shared" si="46"/>
        <v>2060</v>
      </c>
      <c r="Q346" s="35">
        <v>306</v>
      </c>
      <c r="R346" s="35">
        <v>1754</v>
      </c>
      <c r="S346"/>
      <c r="T346" s="143"/>
    </row>
    <row r="347" spans="1:20" ht="28.9" customHeight="1" x14ac:dyDescent="0.3">
      <c r="A347"/>
      <c r="B347" s="26" t="s">
        <v>90</v>
      </c>
      <c r="C347" s="88">
        <f t="shared" si="41"/>
        <v>15632</v>
      </c>
      <c r="D347" s="88">
        <f t="shared" si="42"/>
        <v>0</v>
      </c>
      <c r="E347" s="35">
        <v>0</v>
      </c>
      <c r="F347" s="35">
        <v>0</v>
      </c>
      <c r="G347" s="88">
        <f t="shared" si="43"/>
        <v>518</v>
      </c>
      <c r="H347" s="35">
        <v>346</v>
      </c>
      <c r="I347" s="35">
        <v>172</v>
      </c>
      <c r="J347" s="88">
        <f t="shared" si="44"/>
        <v>10141</v>
      </c>
      <c r="K347" s="35">
        <v>6017</v>
      </c>
      <c r="L347" s="35">
        <v>4124</v>
      </c>
      <c r="M347" s="88">
        <f t="shared" si="45"/>
        <v>700</v>
      </c>
      <c r="N347" s="35">
        <v>357</v>
      </c>
      <c r="O347" s="35">
        <v>343</v>
      </c>
      <c r="P347" s="88">
        <f t="shared" si="46"/>
        <v>4273</v>
      </c>
      <c r="Q347" s="35">
        <v>1130</v>
      </c>
      <c r="R347" s="35">
        <v>3143</v>
      </c>
      <c r="S347"/>
      <c r="T347" s="143"/>
    </row>
    <row r="348" spans="1:20" ht="28.9" customHeight="1" x14ac:dyDescent="0.3">
      <c r="A348"/>
      <c r="B348" s="26" t="s">
        <v>91</v>
      </c>
      <c r="C348" s="88">
        <f t="shared" si="41"/>
        <v>29210</v>
      </c>
      <c r="D348" s="88">
        <f t="shared" si="42"/>
        <v>1478</v>
      </c>
      <c r="E348" s="35">
        <v>0</v>
      </c>
      <c r="F348" s="35">
        <v>1478</v>
      </c>
      <c r="G348" s="88">
        <f t="shared" si="43"/>
        <v>1328</v>
      </c>
      <c r="H348" s="35">
        <v>779</v>
      </c>
      <c r="I348" s="35">
        <v>549</v>
      </c>
      <c r="J348" s="88">
        <f t="shared" si="44"/>
        <v>17923</v>
      </c>
      <c r="K348" s="35">
        <v>12952</v>
      </c>
      <c r="L348" s="35">
        <v>4971</v>
      </c>
      <c r="M348" s="88">
        <f t="shared" si="45"/>
        <v>472</v>
      </c>
      <c r="N348" s="35">
        <v>268</v>
      </c>
      <c r="O348" s="35">
        <v>204</v>
      </c>
      <c r="P348" s="88">
        <f t="shared" si="46"/>
        <v>8009</v>
      </c>
      <c r="Q348" s="35">
        <v>1555</v>
      </c>
      <c r="R348" s="35">
        <v>6454</v>
      </c>
      <c r="S348"/>
      <c r="T348" s="143"/>
    </row>
    <row r="349" spans="1:20" ht="28.9" customHeight="1" x14ac:dyDescent="0.3">
      <c r="A349"/>
      <c r="B349" s="26" t="s">
        <v>92</v>
      </c>
      <c r="C349" s="88">
        <f t="shared" si="41"/>
        <v>63880</v>
      </c>
      <c r="D349" s="88">
        <f t="shared" si="42"/>
        <v>28</v>
      </c>
      <c r="E349" s="35">
        <v>28</v>
      </c>
      <c r="F349" s="35">
        <v>0</v>
      </c>
      <c r="G349" s="88">
        <f t="shared" si="43"/>
        <v>3400</v>
      </c>
      <c r="H349" s="35">
        <v>1927</v>
      </c>
      <c r="I349" s="35">
        <v>1473</v>
      </c>
      <c r="J349" s="88">
        <f t="shared" si="44"/>
        <v>47818</v>
      </c>
      <c r="K349" s="35">
        <v>34484</v>
      </c>
      <c r="L349" s="35">
        <v>13334</v>
      </c>
      <c r="M349" s="88">
        <f t="shared" si="45"/>
        <v>1402</v>
      </c>
      <c r="N349" s="35">
        <v>921</v>
      </c>
      <c r="O349" s="35">
        <v>481</v>
      </c>
      <c r="P349" s="88">
        <f t="shared" si="46"/>
        <v>11232</v>
      </c>
      <c r="Q349" s="35">
        <v>1994</v>
      </c>
      <c r="R349" s="35">
        <v>9238</v>
      </c>
      <c r="S349"/>
      <c r="T349" s="143"/>
    </row>
    <row r="350" spans="1:20" ht="28.9" customHeight="1" x14ac:dyDescent="0.3">
      <c r="A350"/>
      <c r="B350" s="26" t="s">
        <v>93</v>
      </c>
      <c r="C350" s="88">
        <f t="shared" si="41"/>
        <v>74486</v>
      </c>
      <c r="D350" s="88">
        <f t="shared" si="42"/>
        <v>0</v>
      </c>
      <c r="E350" s="35">
        <v>0</v>
      </c>
      <c r="F350" s="35">
        <v>0</v>
      </c>
      <c r="G350" s="88">
        <f t="shared" si="43"/>
        <v>1990</v>
      </c>
      <c r="H350" s="35">
        <v>1140</v>
      </c>
      <c r="I350" s="35">
        <v>850</v>
      </c>
      <c r="J350" s="88">
        <f t="shared" si="44"/>
        <v>60274</v>
      </c>
      <c r="K350" s="35">
        <v>38364</v>
      </c>
      <c r="L350" s="35">
        <v>21910</v>
      </c>
      <c r="M350" s="88">
        <f t="shared" si="45"/>
        <v>2565</v>
      </c>
      <c r="N350" s="35">
        <v>1460</v>
      </c>
      <c r="O350" s="35">
        <v>1105</v>
      </c>
      <c r="P350" s="88">
        <f t="shared" si="46"/>
        <v>9657</v>
      </c>
      <c r="Q350" s="35">
        <v>2035</v>
      </c>
      <c r="R350" s="35">
        <v>7622</v>
      </c>
      <c r="S350"/>
      <c r="T350" s="143"/>
    </row>
    <row r="351" spans="1:20" ht="28.9" customHeight="1" x14ac:dyDescent="0.3">
      <c r="A351"/>
      <c r="B351" s="26" t="s">
        <v>104</v>
      </c>
      <c r="C351" s="88">
        <f t="shared" si="41"/>
        <v>84295</v>
      </c>
      <c r="D351" s="88">
        <f t="shared" si="42"/>
        <v>3350</v>
      </c>
      <c r="E351" s="35">
        <v>0</v>
      </c>
      <c r="F351" s="35">
        <v>3350</v>
      </c>
      <c r="G351" s="88">
        <f t="shared" si="43"/>
        <v>3280</v>
      </c>
      <c r="H351" s="35">
        <v>2072</v>
      </c>
      <c r="I351" s="35">
        <v>1208</v>
      </c>
      <c r="J351" s="88">
        <f t="shared" si="44"/>
        <v>60739</v>
      </c>
      <c r="K351" s="35">
        <v>40396</v>
      </c>
      <c r="L351" s="35">
        <v>20343</v>
      </c>
      <c r="M351" s="88">
        <f t="shared" si="45"/>
        <v>4399</v>
      </c>
      <c r="N351" s="35">
        <v>2227</v>
      </c>
      <c r="O351" s="35">
        <v>2172</v>
      </c>
      <c r="P351" s="88">
        <f t="shared" si="46"/>
        <v>12527</v>
      </c>
      <c r="Q351" s="35">
        <v>2500</v>
      </c>
      <c r="R351" s="35">
        <v>10027</v>
      </c>
      <c r="S351"/>
      <c r="T351" s="143"/>
    </row>
    <row r="352" spans="1:20" ht="28.9" customHeight="1" x14ac:dyDescent="0.3">
      <c r="A352"/>
      <c r="B352" s="26" t="s">
        <v>95</v>
      </c>
      <c r="C352" s="88">
        <f t="shared" si="41"/>
        <v>36952</v>
      </c>
      <c r="D352" s="88">
        <f t="shared" si="42"/>
        <v>76</v>
      </c>
      <c r="E352" s="35">
        <v>76</v>
      </c>
      <c r="F352" s="35">
        <v>0</v>
      </c>
      <c r="G352" s="88">
        <f t="shared" si="43"/>
        <v>100</v>
      </c>
      <c r="H352" s="35">
        <v>71</v>
      </c>
      <c r="I352" s="35">
        <v>29</v>
      </c>
      <c r="J352" s="88">
        <f t="shared" si="44"/>
        <v>30521</v>
      </c>
      <c r="K352" s="35">
        <v>18974</v>
      </c>
      <c r="L352" s="35">
        <v>11547</v>
      </c>
      <c r="M352" s="88">
        <f t="shared" si="45"/>
        <v>269</v>
      </c>
      <c r="N352" s="35">
        <v>154</v>
      </c>
      <c r="O352" s="35">
        <v>115</v>
      </c>
      <c r="P352" s="88">
        <f t="shared" si="46"/>
        <v>5986</v>
      </c>
      <c r="Q352" s="35">
        <v>2113</v>
      </c>
      <c r="R352" s="35">
        <v>3873</v>
      </c>
      <c r="S352"/>
      <c r="T352" s="143"/>
    </row>
    <row r="353" spans="1:86" ht="28.9" customHeight="1" x14ac:dyDescent="0.3">
      <c r="A353"/>
      <c r="B353" s="26" t="s">
        <v>96</v>
      </c>
      <c r="C353" s="88">
        <f t="shared" si="41"/>
        <v>24058</v>
      </c>
      <c r="D353" s="88">
        <f t="shared" si="42"/>
        <v>12</v>
      </c>
      <c r="E353" s="35">
        <v>12</v>
      </c>
      <c r="F353" s="35">
        <v>0</v>
      </c>
      <c r="G353" s="88">
        <f t="shared" si="43"/>
        <v>1789</v>
      </c>
      <c r="H353" s="35">
        <v>1021</v>
      </c>
      <c r="I353" s="35">
        <v>768</v>
      </c>
      <c r="J353" s="88">
        <f t="shared" si="44"/>
        <v>17300</v>
      </c>
      <c r="K353" s="35">
        <v>11480</v>
      </c>
      <c r="L353" s="35">
        <v>5820</v>
      </c>
      <c r="M353" s="88">
        <f t="shared" si="45"/>
        <v>655</v>
      </c>
      <c r="N353" s="35">
        <v>301</v>
      </c>
      <c r="O353" s="35">
        <v>354</v>
      </c>
      <c r="P353" s="88">
        <f t="shared" si="46"/>
        <v>4302</v>
      </c>
      <c r="Q353" s="35">
        <v>1210</v>
      </c>
      <c r="R353" s="35">
        <v>3092</v>
      </c>
      <c r="S353"/>
      <c r="T353" s="143"/>
    </row>
    <row r="354" spans="1:86" ht="28.9" customHeight="1" thickBot="1" x14ac:dyDescent="0.35">
      <c r="A354"/>
      <c r="B354" s="26" t="s">
        <v>97</v>
      </c>
      <c r="C354" s="88">
        <f t="shared" si="41"/>
        <v>19714</v>
      </c>
      <c r="D354" s="88">
        <f t="shared" si="42"/>
        <v>36</v>
      </c>
      <c r="E354" s="35">
        <v>36</v>
      </c>
      <c r="F354" s="35">
        <v>0</v>
      </c>
      <c r="G354" s="88">
        <f t="shared" si="43"/>
        <v>191</v>
      </c>
      <c r="H354" s="35">
        <v>115</v>
      </c>
      <c r="I354" s="35">
        <v>76</v>
      </c>
      <c r="J354" s="88">
        <f t="shared" si="44"/>
        <v>13821</v>
      </c>
      <c r="K354" s="35">
        <v>8971</v>
      </c>
      <c r="L354" s="35">
        <v>4850</v>
      </c>
      <c r="M354" s="88">
        <f t="shared" si="45"/>
        <v>518</v>
      </c>
      <c r="N354" s="35">
        <v>321</v>
      </c>
      <c r="O354" s="35">
        <v>197</v>
      </c>
      <c r="P354" s="88">
        <f t="shared" si="46"/>
        <v>5148</v>
      </c>
      <c r="Q354" s="35">
        <v>944</v>
      </c>
      <c r="R354" s="35">
        <v>4204</v>
      </c>
      <c r="S354"/>
      <c r="T354" s="143"/>
    </row>
    <row r="355" spans="1:86" ht="19.5" customHeight="1" x14ac:dyDescent="0.3">
      <c r="A355"/>
      <c r="B355" s="150" t="s">
        <v>5</v>
      </c>
      <c r="C355" s="43">
        <f>SUM(C329:C354)</f>
        <v>1845890</v>
      </c>
      <c r="D355" s="43">
        <f t="shared" ref="D355:R355" si="47">SUM(D329:D354)</f>
        <v>32965</v>
      </c>
      <c r="E355" s="43">
        <f t="shared" si="47"/>
        <v>1336</v>
      </c>
      <c r="F355" s="43">
        <f t="shared" si="47"/>
        <v>31629</v>
      </c>
      <c r="G355" s="43">
        <f t="shared" si="47"/>
        <v>62862</v>
      </c>
      <c r="H355" s="43">
        <f t="shared" si="47"/>
        <v>39982</v>
      </c>
      <c r="I355" s="43">
        <f t="shared" si="47"/>
        <v>22880</v>
      </c>
      <c r="J355" s="43">
        <f t="shared" si="47"/>
        <v>1417237</v>
      </c>
      <c r="K355" s="43">
        <f t="shared" si="47"/>
        <v>967968</v>
      </c>
      <c r="L355" s="43">
        <f t="shared" si="47"/>
        <v>449269</v>
      </c>
      <c r="M355" s="43">
        <f t="shared" si="47"/>
        <v>59922</v>
      </c>
      <c r="N355" s="43">
        <f t="shared" si="47"/>
        <v>36991</v>
      </c>
      <c r="O355" s="43">
        <f t="shared" si="47"/>
        <v>22931</v>
      </c>
      <c r="P355" s="43">
        <f t="shared" si="47"/>
        <v>272904</v>
      </c>
      <c r="Q355" s="43">
        <f t="shared" si="47"/>
        <v>75081</v>
      </c>
      <c r="R355" s="43">
        <f t="shared" si="47"/>
        <v>197823</v>
      </c>
      <c r="S355"/>
      <c r="T355" s="143"/>
    </row>
    <row r="356" spans="1:86" ht="18" x14ac:dyDescent="0.3">
      <c r="B356" s="134" t="s">
        <v>225</v>
      </c>
      <c r="C356" s="134"/>
      <c r="D356" s="134"/>
      <c r="E356" s="134"/>
      <c r="F356" s="134"/>
      <c r="G356" s="134"/>
      <c r="H356" s="134"/>
      <c r="I356" s="134"/>
      <c r="J356" s="134"/>
      <c r="K356" s="134"/>
      <c r="L356" s="134"/>
      <c r="M356" s="134"/>
      <c r="N356" s="134"/>
      <c r="O356" s="134"/>
      <c r="P356" s="134"/>
      <c r="Q356" s="134"/>
      <c r="R356" s="134"/>
      <c r="S356" s="134"/>
      <c r="T356" s="143"/>
    </row>
    <row r="357" spans="1:86" ht="70.900000000000006" customHeight="1" x14ac:dyDescent="0.3">
      <c r="B357" s="151" t="s">
        <v>226</v>
      </c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</row>
    <row r="358" spans="1:86" ht="38.25" customHeight="1" x14ac:dyDescent="0.3">
      <c r="V358" s="5"/>
      <c r="W358" s="5"/>
      <c r="BA358" s="2"/>
      <c r="BB358" s="2"/>
    </row>
    <row r="359" spans="1:86" ht="108" customHeight="1" x14ac:dyDescent="0.3">
      <c r="V359" s="5"/>
      <c r="W359" s="5"/>
      <c r="BA359" s="2"/>
      <c r="BB359" s="2"/>
    </row>
    <row r="360" spans="1:86" x14ac:dyDescent="0.3">
      <c r="V360" s="5"/>
      <c r="W360" s="5"/>
      <c r="BA360" s="2"/>
      <c r="BB360" s="2"/>
    </row>
    <row r="361" spans="1:86" s="5" customFormat="1" x14ac:dyDescent="0.3">
      <c r="T361" s="2"/>
      <c r="U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</row>
    <row r="362" spans="1:86" s="5" customFormat="1" x14ac:dyDescent="0.3">
      <c r="T362" s="2"/>
      <c r="U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</row>
    <row r="363" spans="1:86" s="5" customFormat="1" x14ac:dyDescent="0.3">
      <c r="T363" s="2"/>
      <c r="U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</row>
    <row r="364" spans="1:86" s="5" customFormat="1" x14ac:dyDescent="0.3">
      <c r="T364" s="2"/>
      <c r="U364" s="2"/>
    </row>
    <row r="365" spans="1:86" s="5" customFormat="1" x14ac:dyDescent="0.3">
      <c r="T365" s="2"/>
      <c r="U365" s="2"/>
    </row>
    <row r="366" spans="1:86" s="5" customFormat="1" x14ac:dyDescent="0.3">
      <c r="T366" s="2"/>
      <c r="U366" s="2"/>
    </row>
    <row r="367" spans="1:86" s="5" customFormat="1" x14ac:dyDescent="0.3">
      <c r="T367" s="2"/>
      <c r="U367" s="2"/>
    </row>
    <row r="368" spans="1:86" s="5" customFormat="1" x14ac:dyDescent="0.3">
      <c r="T368" s="2"/>
      <c r="U368" s="2"/>
    </row>
    <row r="369" spans="2:88" s="5" customFormat="1" x14ac:dyDescent="0.3">
      <c r="T369" s="2"/>
      <c r="U369" s="2"/>
    </row>
    <row r="370" spans="2:88" s="5" customFormat="1" x14ac:dyDescent="0.3">
      <c r="T370" s="2"/>
      <c r="U370" s="2"/>
    </row>
    <row r="371" spans="2:88" s="5" customFormat="1" x14ac:dyDescent="0.3">
      <c r="T371" s="2"/>
      <c r="U371" s="2"/>
    </row>
    <row r="372" spans="2:88" s="5" customFormat="1" ht="19.899999999999999" customHeight="1" x14ac:dyDescent="0.3">
      <c r="T372" s="2"/>
      <c r="U372" s="2"/>
    </row>
    <row r="373" spans="2:88" s="5" customFormat="1" x14ac:dyDescent="0.3">
      <c r="T373" s="2"/>
      <c r="U373" s="2"/>
    </row>
    <row r="375" spans="2:88" s="5" customFormat="1" x14ac:dyDescent="0.3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</row>
    <row r="376" spans="2:88" s="5" customFormat="1" x14ac:dyDescent="0.3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</row>
  </sheetData>
  <autoFilter ref="M115:N141" xr:uid="{00000000-0009-0000-0000-000000000000}">
    <sortState xmlns:xlrd2="http://schemas.microsoft.com/office/spreadsheetml/2017/richdata2" ref="M116:N141">
      <sortCondition ref="N115:N141"/>
    </sortState>
  </autoFilter>
  <mergeCells count="286">
    <mergeCell ref="P327:P328"/>
    <mergeCell ref="Q327:R327"/>
    <mergeCell ref="B357:R357"/>
    <mergeCell ref="G327:G328"/>
    <mergeCell ref="H327:I327"/>
    <mergeCell ref="J327:J328"/>
    <mergeCell ref="K327:L327"/>
    <mergeCell ref="M327:M328"/>
    <mergeCell ref="N327:O327"/>
    <mergeCell ref="Q309:R309"/>
    <mergeCell ref="B326:B328"/>
    <mergeCell ref="C326:C328"/>
    <mergeCell ref="D326:F326"/>
    <mergeCell ref="G326:I326"/>
    <mergeCell ref="J326:L326"/>
    <mergeCell ref="M326:O326"/>
    <mergeCell ref="P326:R326"/>
    <mergeCell ref="D327:D328"/>
    <mergeCell ref="E327:F327"/>
    <mergeCell ref="P308:R308"/>
    <mergeCell ref="D309:D310"/>
    <mergeCell ref="E309:F309"/>
    <mergeCell ref="G309:G310"/>
    <mergeCell ref="H309:I309"/>
    <mergeCell ref="J309:J310"/>
    <mergeCell ref="K309:L309"/>
    <mergeCell ref="M309:M310"/>
    <mergeCell ref="N309:O309"/>
    <mergeCell ref="P309:P310"/>
    <mergeCell ref="L295:M295"/>
    <mergeCell ref="B308:B310"/>
    <mergeCell ref="C308:C310"/>
    <mergeCell ref="D308:F308"/>
    <mergeCell ref="G308:I308"/>
    <mergeCell ref="J308:L308"/>
    <mergeCell ref="M308:O308"/>
    <mergeCell ref="L289:M289"/>
    <mergeCell ref="L290:M290"/>
    <mergeCell ref="L291:M291"/>
    <mergeCell ref="L292:M292"/>
    <mergeCell ref="L293:M293"/>
    <mergeCell ref="L294:M294"/>
    <mergeCell ref="L266:M266"/>
    <mergeCell ref="L284:M284"/>
    <mergeCell ref="L285:M285"/>
    <mergeCell ref="L286:M286"/>
    <mergeCell ref="L287:M287"/>
    <mergeCell ref="L288:M288"/>
    <mergeCell ref="Q247:R247"/>
    <mergeCell ref="L249:N249"/>
    <mergeCell ref="L250:N250"/>
    <mergeCell ref="L251:N251"/>
    <mergeCell ref="L252:N252"/>
    <mergeCell ref="L262:M263"/>
    <mergeCell ref="N262:N263"/>
    <mergeCell ref="O262:O263"/>
    <mergeCell ref="P262:Q262"/>
    <mergeCell ref="K213:R213"/>
    <mergeCell ref="B214:C214"/>
    <mergeCell ref="B247:E248"/>
    <mergeCell ref="F247:F248"/>
    <mergeCell ref="G247:G248"/>
    <mergeCell ref="H247:H248"/>
    <mergeCell ref="I247:I248"/>
    <mergeCell ref="L247:N248"/>
    <mergeCell ref="O247:O248"/>
    <mergeCell ref="P247:P248"/>
    <mergeCell ref="K203:N204"/>
    <mergeCell ref="O203:O204"/>
    <mergeCell ref="P203:P204"/>
    <mergeCell ref="Q203:Q204"/>
    <mergeCell ref="R203:R204"/>
    <mergeCell ref="B209:E209"/>
    <mergeCell ref="K199:N200"/>
    <mergeCell ref="O199:O200"/>
    <mergeCell ref="P199:P200"/>
    <mergeCell ref="Q199:Q200"/>
    <mergeCell ref="R199:R200"/>
    <mergeCell ref="K201:N202"/>
    <mergeCell ref="O201:O202"/>
    <mergeCell ref="P201:P202"/>
    <mergeCell ref="Q201:Q202"/>
    <mergeCell ref="R201:R202"/>
    <mergeCell ref="K195:N196"/>
    <mergeCell ref="O195:O196"/>
    <mergeCell ref="P195:P196"/>
    <mergeCell ref="Q195:Q196"/>
    <mergeCell ref="R195:R196"/>
    <mergeCell ref="K197:N198"/>
    <mergeCell ref="O197:O198"/>
    <mergeCell ref="P197:P198"/>
    <mergeCell ref="Q197:Q198"/>
    <mergeCell ref="R197:R198"/>
    <mergeCell ref="K191:N192"/>
    <mergeCell ref="O191:O192"/>
    <mergeCell ref="P191:P192"/>
    <mergeCell ref="Q191:Q192"/>
    <mergeCell ref="R191:R192"/>
    <mergeCell ref="K193:N194"/>
    <mergeCell ref="O193:O194"/>
    <mergeCell ref="P193:P194"/>
    <mergeCell ref="Q193:Q194"/>
    <mergeCell ref="R193:R194"/>
    <mergeCell ref="K187:N188"/>
    <mergeCell ref="O187:O188"/>
    <mergeCell ref="P187:P188"/>
    <mergeCell ref="Q187:Q188"/>
    <mergeCell ref="R187:R188"/>
    <mergeCell ref="K189:N190"/>
    <mergeCell ref="O189:O190"/>
    <mergeCell ref="P189:P190"/>
    <mergeCell ref="Q189:Q190"/>
    <mergeCell ref="R189:R190"/>
    <mergeCell ref="K183:N184"/>
    <mergeCell ref="O183:O184"/>
    <mergeCell ref="P183:P184"/>
    <mergeCell ref="Q183:Q184"/>
    <mergeCell ref="R183:R184"/>
    <mergeCell ref="K185:N186"/>
    <mergeCell ref="O185:O186"/>
    <mergeCell ref="P185:P186"/>
    <mergeCell ref="Q185:Q186"/>
    <mergeCell ref="R185:R186"/>
    <mergeCell ref="K179:N180"/>
    <mergeCell ref="O179:O180"/>
    <mergeCell ref="P179:P180"/>
    <mergeCell ref="Q179:Q180"/>
    <mergeCell ref="R179:R180"/>
    <mergeCell ref="K181:N182"/>
    <mergeCell ref="O181:O182"/>
    <mergeCell ref="P181:P182"/>
    <mergeCell ref="Q181:Q182"/>
    <mergeCell ref="R181:R182"/>
    <mergeCell ref="O175:O176"/>
    <mergeCell ref="P175:P176"/>
    <mergeCell ref="Q175:Q176"/>
    <mergeCell ref="R175:R176"/>
    <mergeCell ref="K177:N178"/>
    <mergeCell ref="O177:O178"/>
    <mergeCell ref="P177:P178"/>
    <mergeCell ref="Q177:Q178"/>
    <mergeCell ref="R177:R178"/>
    <mergeCell ref="C110:D110"/>
    <mergeCell ref="C111:D111"/>
    <mergeCell ref="C112:D112"/>
    <mergeCell ref="B116:C116"/>
    <mergeCell ref="B175:E175"/>
    <mergeCell ref="K175:N176"/>
    <mergeCell ref="C104:D104"/>
    <mergeCell ref="C105:D105"/>
    <mergeCell ref="C106:D106"/>
    <mergeCell ref="C107:D107"/>
    <mergeCell ref="C108:D108"/>
    <mergeCell ref="C109:D109"/>
    <mergeCell ref="C99:D99"/>
    <mergeCell ref="K99:L99"/>
    <mergeCell ref="C100:D100"/>
    <mergeCell ref="C101:D101"/>
    <mergeCell ref="C102:D102"/>
    <mergeCell ref="C103:D103"/>
    <mergeCell ref="C96:D96"/>
    <mergeCell ref="K96:L96"/>
    <mergeCell ref="C97:D97"/>
    <mergeCell ref="K97:L97"/>
    <mergeCell ref="C98:D98"/>
    <mergeCell ref="K98:L98"/>
    <mergeCell ref="C93:D93"/>
    <mergeCell ref="K93:L93"/>
    <mergeCell ref="C94:D94"/>
    <mergeCell ref="K94:L94"/>
    <mergeCell ref="C95:D95"/>
    <mergeCell ref="K95:L95"/>
    <mergeCell ref="C90:D90"/>
    <mergeCell ref="K90:L90"/>
    <mergeCell ref="C91:D91"/>
    <mergeCell ref="K91:L91"/>
    <mergeCell ref="C92:D92"/>
    <mergeCell ref="K92:L92"/>
    <mergeCell ref="C86:D86"/>
    <mergeCell ref="C87:D87"/>
    <mergeCell ref="C88:D88"/>
    <mergeCell ref="K88:L88"/>
    <mergeCell ref="C89:D89"/>
    <mergeCell ref="K89:L89"/>
    <mergeCell ref="J80:K80"/>
    <mergeCell ref="O80:P80"/>
    <mergeCell ref="B84:B85"/>
    <mergeCell ref="C84:D85"/>
    <mergeCell ref="E84:E85"/>
    <mergeCell ref="F84:F85"/>
    <mergeCell ref="G84:G85"/>
    <mergeCell ref="H84:H85"/>
    <mergeCell ref="I84:I85"/>
    <mergeCell ref="J77:K77"/>
    <mergeCell ref="O77:P77"/>
    <mergeCell ref="J78:K78"/>
    <mergeCell ref="O78:P78"/>
    <mergeCell ref="J79:K79"/>
    <mergeCell ref="O79:P79"/>
    <mergeCell ref="B74:F74"/>
    <mergeCell ref="J74:K74"/>
    <mergeCell ref="O74:P74"/>
    <mergeCell ref="J75:K75"/>
    <mergeCell ref="O75:P75"/>
    <mergeCell ref="J76:K76"/>
    <mergeCell ref="O76:P76"/>
    <mergeCell ref="B72:F72"/>
    <mergeCell ref="J72:K72"/>
    <mergeCell ref="O72:P72"/>
    <mergeCell ref="B73:F73"/>
    <mergeCell ref="J73:K73"/>
    <mergeCell ref="O73:P73"/>
    <mergeCell ref="B70:F70"/>
    <mergeCell ref="J70:K70"/>
    <mergeCell ref="O70:P70"/>
    <mergeCell ref="B71:F71"/>
    <mergeCell ref="J71:K71"/>
    <mergeCell ref="O71:P71"/>
    <mergeCell ref="B68:F68"/>
    <mergeCell ref="J68:K68"/>
    <mergeCell ref="O68:P68"/>
    <mergeCell ref="B69:F69"/>
    <mergeCell ref="J69:K69"/>
    <mergeCell ref="O69:P69"/>
    <mergeCell ref="B66:F66"/>
    <mergeCell ref="J66:K66"/>
    <mergeCell ref="O66:P66"/>
    <mergeCell ref="B67:F67"/>
    <mergeCell ref="J67:K67"/>
    <mergeCell ref="O67:P67"/>
    <mergeCell ref="O63:P64"/>
    <mergeCell ref="Q63:Q64"/>
    <mergeCell ref="R63:R64"/>
    <mergeCell ref="B64:F64"/>
    <mergeCell ref="B65:F65"/>
    <mergeCell ref="J65:K65"/>
    <mergeCell ref="O65:P65"/>
    <mergeCell ref="B61:F61"/>
    <mergeCell ref="B62:F62"/>
    <mergeCell ref="B63:F63"/>
    <mergeCell ref="J63:K64"/>
    <mergeCell ref="L63:L64"/>
    <mergeCell ref="M63:M64"/>
    <mergeCell ref="L55:M55"/>
    <mergeCell ref="L56:M56"/>
    <mergeCell ref="L57:M57"/>
    <mergeCell ref="L58:M58"/>
    <mergeCell ref="B59:F59"/>
    <mergeCell ref="B60:F60"/>
    <mergeCell ref="K45:L45"/>
    <mergeCell ref="K46:L46"/>
    <mergeCell ref="C47:D47"/>
    <mergeCell ref="K47:L47"/>
    <mergeCell ref="K48:L48"/>
    <mergeCell ref="K49:L49"/>
    <mergeCell ref="K39:L39"/>
    <mergeCell ref="K40:L40"/>
    <mergeCell ref="K41:L41"/>
    <mergeCell ref="K42:L42"/>
    <mergeCell ref="K43:L43"/>
    <mergeCell ref="K44:L44"/>
    <mergeCell ref="M36:M37"/>
    <mergeCell ref="N36:N37"/>
    <mergeCell ref="O36:O37"/>
    <mergeCell ref="P36:P37"/>
    <mergeCell ref="Q36:Q37"/>
    <mergeCell ref="K38:L38"/>
    <mergeCell ref="K27:L27"/>
    <mergeCell ref="K28:L28"/>
    <mergeCell ref="K29:L29"/>
    <mergeCell ref="K30:L30"/>
    <mergeCell ref="K31:L31"/>
    <mergeCell ref="J36:J37"/>
    <mergeCell ref="K36:L37"/>
    <mergeCell ref="K21:L21"/>
    <mergeCell ref="K22:L22"/>
    <mergeCell ref="K23:L23"/>
    <mergeCell ref="K24:L24"/>
    <mergeCell ref="K25:L25"/>
    <mergeCell ref="K26:L26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8" fitToHeight="4" orientation="portrait" r:id="rId1"/>
  <headerFooter alignWithMargins="0"/>
  <rowBreaks count="4" manualBreakCount="4">
    <brk id="81" max="18" man="1"/>
    <brk id="170" max="18" man="1"/>
    <brk id="243" max="18" man="1"/>
    <brk id="32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2025-12-30T14:27:42Z</dcterms:created>
  <dcterms:modified xsi:type="dcterms:W3CDTF">2025-12-30T14:28:08Z</dcterms:modified>
</cp:coreProperties>
</file>