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febrero\"/>
    </mc:Choice>
  </mc:AlternateContent>
  <xr:revisionPtr revIDLastSave="0" documentId="8_{1EDDB854-3DB5-4862-B639-B9FEC6B157CB}" xr6:coauthVersionLast="47" xr6:coauthVersionMax="47" xr10:uidLastSave="{00000000-0000-0000-0000-000000000000}"/>
  <bookViews>
    <workbookView xWindow="1770" yWindow="3210" windowWidth="24450" windowHeight="10560" xr2:uid="{B7935862-7BE9-4D27-8558-3B4A92CD5F76}"/>
  </bookViews>
  <sheets>
    <sheet name="Tentativa" sheetId="1" r:id="rId1"/>
  </sheets>
  <externalReferences>
    <externalReference r:id="rId2"/>
  </externalReferences>
  <definedNames>
    <definedName name="_xlnm.Print_Area" localSheetId="0">Tentativa!$B$1:$S$227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4" i="1" l="1"/>
  <c r="F224" i="1" s="1"/>
  <c r="D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D201" i="1"/>
  <c r="E200" i="1" s="1"/>
  <c r="E199" i="1"/>
  <c r="E198" i="1"/>
  <c r="E201" i="1" s="1"/>
  <c r="D192" i="1"/>
  <c r="M191" i="1"/>
  <c r="N190" i="1" s="1"/>
  <c r="E191" i="1"/>
  <c r="E190" i="1"/>
  <c r="N189" i="1"/>
  <c r="E189" i="1"/>
  <c r="E188" i="1"/>
  <c r="N187" i="1"/>
  <c r="E187" i="1"/>
  <c r="E192" i="1" s="1"/>
  <c r="R176" i="1"/>
  <c r="Q176" i="1"/>
  <c r="P176" i="1"/>
  <c r="O176" i="1"/>
  <c r="N176" i="1"/>
  <c r="M176" i="1"/>
  <c r="L176" i="1"/>
  <c r="K176" i="1"/>
  <c r="J176" i="1"/>
  <c r="I176" i="1"/>
  <c r="H176" i="1"/>
  <c r="G176" i="1"/>
  <c r="F176" i="1"/>
  <c r="E176" i="1"/>
  <c r="D176" i="1"/>
  <c r="C175" i="1"/>
  <c r="C174" i="1"/>
  <c r="C173" i="1"/>
  <c r="C172" i="1"/>
  <c r="C176" i="1" s="1"/>
  <c r="L162" i="1"/>
  <c r="K162" i="1"/>
  <c r="J162" i="1"/>
  <c r="I162" i="1"/>
  <c r="I163" i="1" s="1"/>
  <c r="H162" i="1"/>
  <c r="G162" i="1"/>
  <c r="F162" i="1"/>
  <c r="E162" i="1"/>
  <c r="E163" i="1" s="1"/>
  <c r="D162" i="1"/>
  <c r="C161" i="1"/>
  <c r="C160" i="1"/>
  <c r="C159" i="1"/>
  <c r="C158" i="1"/>
  <c r="C162" i="1" s="1"/>
  <c r="E151" i="1"/>
  <c r="F149" i="1" s="1"/>
  <c r="F150" i="1"/>
  <c r="F147" i="1"/>
  <c r="F146" i="1"/>
  <c r="F143" i="1"/>
  <c r="F142" i="1"/>
  <c r="F139" i="1"/>
  <c r="F138" i="1"/>
  <c r="F135" i="1"/>
  <c r="F134" i="1"/>
  <c r="F131" i="1"/>
  <c r="F130" i="1"/>
  <c r="F127" i="1"/>
  <c r="F126" i="1"/>
  <c r="F123" i="1"/>
  <c r="N122" i="1"/>
  <c r="M122" i="1"/>
  <c r="N121" i="1"/>
  <c r="F121" i="1"/>
  <c r="N120" i="1"/>
  <c r="N119" i="1"/>
  <c r="F119" i="1"/>
  <c r="F116" i="1"/>
  <c r="F115" i="1"/>
  <c r="M108" i="1"/>
  <c r="N107" i="1" s="1"/>
  <c r="C106" i="1"/>
  <c r="D103" i="1" s="1"/>
  <c r="I102" i="1" s="1"/>
  <c r="D104" i="1"/>
  <c r="N101" i="1"/>
  <c r="M101" i="1"/>
  <c r="N100" i="1"/>
  <c r="D100" i="1"/>
  <c r="N99" i="1"/>
  <c r="D90" i="1"/>
  <c r="E89" i="1" s="1"/>
  <c r="J88" i="1"/>
  <c r="K78" i="1" s="1"/>
  <c r="E88" i="1"/>
  <c r="E87" i="1"/>
  <c r="E86" i="1"/>
  <c r="E85" i="1"/>
  <c r="K84" i="1"/>
  <c r="E84" i="1"/>
  <c r="E83" i="1"/>
  <c r="K82" i="1"/>
  <c r="E82" i="1"/>
  <c r="E81" i="1"/>
  <c r="K80" i="1"/>
  <c r="E80" i="1"/>
  <c r="N79" i="1"/>
  <c r="O77" i="1" s="1"/>
  <c r="K79" i="1"/>
  <c r="E79" i="1"/>
  <c r="E78" i="1"/>
  <c r="E90" i="1" s="1"/>
  <c r="E77" i="1"/>
  <c r="P69" i="1"/>
  <c r="O69" i="1"/>
  <c r="N69" i="1"/>
  <c r="M69" i="1"/>
  <c r="L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69" i="1" s="1"/>
  <c r="G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D20" i="1"/>
  <c r="H19" i="1"/>
  <c r="I177" i="1" l="1"/>
  <c r="Q177" i="1"/>
  <c r="F177" i="1"/>
  <c r="J177" i="1"/>
  <c r="N177" i="1"/>
  <c r="R177" i="1"/>
  <c r="E177" i="1"/>
  <c r="M177" i="1"/>
  <c r="K163" i="1"/>
  <c r="G163" i="1"/>
  <c r="F163" i="1"/>
  <c r="J163" i="1"/>
  <c r="D163" i="1"/>
  <c r="H163" i="1"/>
  <c r="L163" i="1"/>
  <c r="G177" i="1"/>
  <c r="K177" i="1"/>
  <c r="O177" i="1"/>
  <c r="D177" i="1"/>
  <c r="C177" i="1" s="1"/>
  <c r="H177" i="1"/>
  <c r="L177" i="1"/>
  <c r="P177" i="1"/>
  <c r="N191" i="1"/>
  <c r="D105" i="1"/>
  <c r="G105" i="1" s="1"/>
  <c r="K86" i="1"/>
  <c r="K77" i="1"/>
  <c r="O78" i="1"/>
  <c r="O79" i="1" s="1"/>
  <c r="K81" i="1"/>
  <c r="K83" i="1"/>
  <c r="K85" i="1"/>
  <c r="K87" i="1"/>
  <c r="D101" i="1"/>
  <c r="N106" i="1"/>
  <c r="F113" i="1"/>
  <c r="F117" i="1"/>
  <c r="F120" i="1"/>
  <c r="F122" i="1"/>
  <c r="F124" i="1"/>
  <c r="F128" i="1"/>
  <c r="F132" i="1"/>
  <c r="F136" i="1"/>
  <c r="F140" i="1"/>
  <c r="F144" i="1"/>
  <c r="F148" i="1"/>
  <c r="N188" i="1"/>
  <c r="D99" i="1"/>
  <c r="D102" i="1"/>
  <c r="N105" i="1"/>
  <c r="F114" i="1"/>
  <c r="F118" i="1"/>
  <c r="F125" i="1"/>
  <c r="F129" i="1"/>
  <c r="F133" i="1"/>
  <c r="F137" i="1"/>
  <c r="F141" i="1"/>
  <c r="F145" i="1"/>
  <c r="D106" i="1" l="1"/>
  <c r="G99" i="1"/>
  <c r="F151" i="1"/>
  <c r="K88" i="1"/>
  <c r="N108" i="1"/>
  <c r="C163" i="1"/>
</calcChain>
</file>

<file path=xl/sharedStrings.xml><?xml version="1.0" encoding="utf-8"?>
<sst xmlns="http://schemas.openxmlformats.org/spreadsheetml/2006/main" count="244" uniqueCount="183">
  <si>
    <t>REPORTE ESTADÍSTICO DE CASOS DE TENTATIVA DE FEMINICIDIO ATENDIDOS POR EL CENTRO EMERGENCIA MUJER Y FAMILIA</t>
  </si>
  <si>
    <t>Periodo: Enero - Febrero, 2026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</si>
  <si>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</si>
  <si>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</si>
  <si>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</si>
  <si>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</si>
  <si>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</si>
  <si>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</si>
  <si>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</si>
  <si>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</si>
  <si>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r>
      <t xml:space="preserve">2026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</si>
  <si>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2026 al 28 defebrero del 2026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</si>
  <si>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</si>
  <si>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2026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</si>
  <si>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</si>
  <si>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2022 - 2026</t>
  </si>
  <si>
    <r>
      <t xml:space="preserve">2026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</si>
  <si>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</si>
  <si>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</si>
  <si>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</si>
  <si>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Ancash</t>
  </si>
  <si>
    <t>Ica</t>
  </si>
  <si>
    <t>Cusco</t>
  </si>
  <si>
    <t>Junin</t>
  </si>
  <si>
    <t>Arequipa</t>
  </si>
  <si>
    <t>La Libertad</t>
  </si>
  <si>
    <t>San Martin</t>
  </si>
  <si>
    <t>Piura</t>
  </si>
  <si>
    <t>Lambayeque</t>
  </si>
  <si>
    <t>Ayacucho</t>
  </si>
  <si>
    <t>Apurimac</t>
  </si>
  <si>
    <t>Cajamarca</t>
  </si>
  <si>
    <t>Tacna</t>
  </si>
  <si>
    <t>Loreto</t>
  </si>
  <si>
    <t>Madre de Dios</t>
  </si>
  <si>
    <t>Ucayali</t>
  </si>
  <si>
    <t>Puno</t>
  </si>
  <si>
    <t>Tumbes</t>
  </si>
  <si>
    <t>Callao</t>
  </si>
  <si>
    <t>Huancavelica</t>
  </si>
  <si>
    <t>Moquegua</t>
  </si>
  <si>
    <t>Amazonas</t>
  </si>
  <si>
    <t>Pasco</t>
  </si>
  <si>
    <t>1/ Casos de tentativa de feminicidio del 01 de enero del 2026 al 28 de febrero del 2026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</si>
  <si>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</si>
  <si>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</si>
  <si>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</si>
  <si>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</si>
  <si>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</si>
  <si>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</si>
  <si>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</si>
  <si>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</si>
  <si>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</si>
  <si>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</si>
  <si>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</si>
  <si>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</si>
  <si>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</si>
  <si>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</si>
  <si>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</si>
  <si>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</si>
  <si>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</si>
  <si>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</si>
  <si>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</si>
  <si>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</si>
  <si>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</si>
  <si>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</si>
  <si>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</si>
  <si>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</si>
  <si>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</si>
  <si>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</si>
  <si>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</si>
  <si>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</si>
  <si>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</si>
  <si>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</si>
  <si>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</si>
  <si>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</si>
  <si>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</si>
  <si>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</si>
  <si>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</si>
  <si>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</si>
  <si>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</si>
  <si>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</si>
  <si>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</si>
  <si>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</si>
  <si>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</si>
  <si>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</si>
  <si>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</si>
  <si>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</si>
  <si>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</si>
  <si>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</si>
  <si>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</si>
  <si>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</si>
  <si>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</si>
  <si>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</si>
  <si>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</si>
  <si>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</si>
  <si>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</si>
  <si>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</si>
  <si>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Grupo de vínculo</t>
  </si>
  <si>
    <t>Ex conviviente</t>
  </si>
  <si>
    <t>Ex enamorado</t>
  </si>
  <si>
    <t>Pareja</t>
  </si>
  <si>
    <t>Ex novio</t>
  </si>
  <si>
    <t>Familiar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</si>
  <si>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</si>
  <si>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Sin vínculo</t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</si>
  <si>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</si>
  <si>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</si>
  <si>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</si>
  <si>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</si>
  <si>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</si>
  <si>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</si>
  <si>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</si>
  <si>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</si>
  <si>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</si>
  <si>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Tío</t>
  </si>
  <si>
    <t>Sobrino</t>
  </si>
  <si>
    <t>Bisnieto</t>
  </si>
  <si>
    <t>Tío-abuelo</t>
  </si>
  <si>
    <t>Primo</t>
  </si>
  <si>
    <t>Sobrino-nieto</t>
  </si>
  <si>
    <t>Otro familiar</t>
  </si>
  <si>
    <t>Suegro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</si>
  <si>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</si>
  <si>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</si>
  <si>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</si>
  <si>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</si>
  <si>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</si>
  <si>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</si>
  <si>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</si>
  <si>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</si>
  <si>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</si>
  <si>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</si>
  <si>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t>Desconocido</t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</si>
  <si>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</si>
  <si>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</si>
  <si>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</si>
  <si>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</si>
  <si>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</si>
  <si>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</si>
  <si>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</si>
  <si>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</si>
  <si>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</si>
  <si>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</si>
  <si>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</si>
  <si>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</si>
  <si>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</si>
  <si>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</si>
  <si>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</si>
  <si>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</si>
  <si>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</si>
  <si>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</si>
  <si>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</si>
  <si>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</si>
  <si>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</si>
  <si>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</si>
  <si>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</si>
  <si>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</si>
  <si>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</si>
  <si>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</si>
  <si>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</si>
  <si>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</si>
  <si>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</si>
  <si>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</si>
  <si>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</si>
  <si>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</si>
  <si>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</si>
  <si>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Sin información</t>
  </si>
  <si>
    <t>Situación Laboral</t>
  </si>
  <si>
    <t>Sin ocupación</t>
  </si>
  <si>
    <t>Con ocupación</t>
  </si>
  <si>
    <t>Variación Porcentual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</si>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</sst>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medium">
        <color rgb="FFFF000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7" fillId="0" borderId="0"/>
    <xf numFmtId="9" fontId="37" fillId="0" borderId="0" applyFont="0" applyFill="0" applyBorder="0" applyAlignment="0" applyProtection="0"/>
  </cellStyleXfs>
  <cellXfs count="2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2" fillId="8" borderId="0" xfId="2" applyFont="1" applyFill="1" applyAlignment="1">
      <alignment horizontal="center" vertical="center"/>
    </xf>
    <xf numFmtId="0" fontId="16" fillId="0" borderId="17" xfId="2" applyFont="1" applyBorder="1" applyAlignment="1">
      <alignment vertical="center"/>
    </xf>
    <xf numFmtId="164" fontId="12" fillId="8" borderId="0" xfId="2" applyNumberFormat="1" applyFont="1" applyFill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0" borderId="11" xfId="2" applyFont="1" applyBorder="1" applyAlignment="1">
      <alignment vertical="center"/>
    </xf>
    <xf numFmtId="0" fontId="12" fillId="0" borderId="11" xfId="2" applyFont="1" applyBorder="1" applyAlignment="1">
      <alignment vertical="center"/>
    </xf>
    <xf numFmtId="0" fontId="23" fillId="0" borderId="11" xfId="2" applyFont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8" xfId="1" applyNumberFormat="1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8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39" fillId="10" borderId="0" xfId="3" applyFont="1" applyFill="1" applyAlignment="1">
      <alignment vertical="center"/>
    </xf>
    <xf numFmtId="0" fontId="37" fillId="10" borderId="0" xfId="3" applyFill="1" applyAlignment="1">
      <alignment vertical="center"/>
    </xf>
    <xf numFmtId="0" fontId="9" fillId="4" borderId="19" xfId="3" applyFont="1" applyFill="1" applyBorder="1" applyAlignment="1">
      <alignment horizontal="center" vertical="center" wrapText="1"/>
    </xf>
    <xf numFmtId="0" fontId="9" fillId="5" borderId="19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0" xfId="3" applyNumberFormat="1" applyFont="1" applyBorder="1" applyAlignment="1">
      <alignment horizontal="left" vertical="center"/>
    </xf>
    <xf numFmtId="3" fontId="26" fillId="0" borderId="20" xfId="3" applyNumberFormat="1" applyFont="1" applyBorder="1" applyAlignment="1">
      <alignment horizontal="center" vertical="center"/>
    </xf>
    <xf numFmtId="3" fontId="40" fillId="0" borderId="20" xfId="3" applyNumberFormat="1" applyFont="1" applyBorder="1" applyAlignment="1">
      <alignment horizontal="center" vertical="center"/>
    </xf>
    <xf numFmtId="3" fontId="19" fillId="0" borderId="21" xfId="3" applyNumberFormat="1" applyFont="1" applyBorder="1" applyAlignment="1">
      <alignment horizontal="left" vertical="center"/>
    </xf>
    <xf numFmtId="3" fontId="26" fillId="0" borderId="22" xfId="3" applyNumberFormat="1" applyFont="1" applyBorder="1" applyAlignment="1">
      <alignment horizontal="center" vertical="center"/>
    </xf>
    <xf numFmtId="3" fontId="40" fillId="0" borderId="21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3" xfId="3" applyFont="1" applyFill="1" applyBorder="1" applyAlignment="1">
      <alignment horizontal="center" vertical="center"/>
    </xf>
    <xf numFmtId="10" fontId="26" fillId="9" borderId="23" xfId="4" applyNumberFormat="1" applyFont="1" applyFill="1" applyBorder="1" applyAlignment="1">
      <alignment horizontal="center" vertical="center"/>
    </xf>
    <xf numFmtId="0" fontId="41" fillId="10" borderId="24" xfId="3" applyFont="1" applyFill="1" applyBorder="1" applyAlignment="1">
      <alignment vertical="center" wrapText="1"/>
    </xf>
    <xf numFmtId="0" fontId="41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0" fillId="8" borderId="0" xfId="3" applyNumberFormat="1" applyFont="1" applyFill="1" applyAlignment="1">
      <alignment horizontal="center" vertical="center"/>
    </xf>
    <xf numFmtId="3" fontId="37" fillId="10" borderId="0" xfId="3" applyNumberFormat="1" applyFill="1" applyAlignment="1">
      <alignment horizontal="center" vertical="center"/>
    </xf>
    <xf numFmtId="0" fontId="42" fillId="8" borderId="0" xfId="3" applyFont="1" applyFill="1" applyAlignment="1">
      <alignment horizontal="left" vertical="center"/>
    </xf>
    <xf numFmtId="0" fontId="38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39" fillId="8" borderId="0" xfId="3" applyFont="1" applyFill="1" applyAlignment="1">
      <alignment vertical="center"/>
    </xf>
    <xf numFmtId="0" fontId="37" fillId="8" borderId="0" xfId="3" applyFill="1" applyAlignment="1">
      <alignment vertical="center"/>
    </xf>
    <xf numFmtId="3" fontId="26" fillId="0" borderId="21" xfId="3" applyNumberFormat="1" applyFont="1" applyBorder="1" applyAlignment="1">
      <alignment horizontal="center" vertical="center"/>
    </xf>
    <xf numFmtId="0" fontId="43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4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5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0" fontId="16" fillId="0" borderId="25" xfId="0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1" fontId="17" fillId="0" borderId="25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6" fillId="4" borderId="26" xfId="0" applyFont="1" applyFill="1" applyBorder="1" applyAlignment="1">
      <alignment horizontal="center" vertical="center" wrapText="1"/>
    </xf>
    <xf numFmtId="0" fontId="47" fillId="5" borderId="27" xfId="0" applyFont="1" applyFill="1" applyBorder="1" applyAlignment="1">
      <alignment horizontal="center" vertical="center"/>
    </xf>
    <xf numFmtId="0" fontId="48" fillId="0" borderId="28" xfId="2" applyFont="1" applyBorder="1" applyAlignment="1">
      <alignment horizontal="left" vertical="center"/>
    </xf>
    <xf numFmtId="0" fontId="49" fillId="0" borderId="28" xfId="0" applyFont="1" applyBorder="1" applyAlignment="1">
      <alignment horizontal="center" vertical="center"/>
    </xf>
    <xf numFmtId="164" fontId="49" fillId="0" borderId="29" xfId="1" applyNumberFormat="1" applyFont="1" applyBorder="1" applyAlignment="1">
      <alignment horizontal="center" vertical="center"/>
    </xf>
    <xf numFmtId="0" fontId="49" fillId="0" borderId="29" xfId="0" applyFont="1" applyBorder="1" applyAlignment="1">
      <alignment horizontal="center" vertical="center"/>
    </xf>
    <xf numFmtId="0" fontId="50" fillId="6" borderId="4" xfId="0" applyFont="1" applyFill="1" applyBorder="1" applyAlignment="1">
      <alignment horizontal="center" vertical="center"/>
    </xf>
    <xf numFmtId="3" fontId="38" fillId="7" borderId="18" xfId="1" applyNumberFormat="1" applyFont="1" applyFill="1" applyBorder="1" applyAlignment="1">
      <alignment horizontal="center" vertical="center"/>
    </xf>
    <xf numFmtId="164" fontId="38" fillId="7" borderId="18" xfId="1" applyNumberFormat="1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23" fillId="0" borderId="0" xfId="0" applyFont="1" applyAlignment="1">
      <alignment vertical="center"/>
    </xf>
  </cellXfs>
  <cellStyles count="5">
    <cellStyle name="Normal" xfId="0" builtinId="0"/>
    <cellStyle name="Normal 2 2 3" xfId="2" xr:uid="{C366A61A-22DD-46BA-8ADE-8729B0796F7F}"/>
    <cellStyle name="Normal 2 3" xfId="3" xr:uid="{1A4F9CBD-6544-4E7A-8A5C-207077C15753}"/>
    <cellStyle name="Porcentaje" xfId="1" builtinId="5"/>
    <cellStyle name="Porcentaje 2 2" xfId="4" xr:uid="{936C2450-1587-4309-BFA3-A1E1ACA538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2: </a:t>
            </a:r>
            <a:r>
              <a:rPr lang="es-PE" sz="1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Vínculo que tiene la presunta persona agresora con la persona usuaria</a:t>
            </a:r>
            <a:endPara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/>
                </a:solidFill>
              </a:defRPr>
            </a:pP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9B7E-48DC-939C-1E37EE3CB79B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9B7E-48DC-939C-1E37EE3CB79B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9B7E-48DC-939C-1E37EE3CB79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Tentativa!$K$119:$K$121</c:f>
              <c:strCache>
                <c:ptCount val="3"/>
                <c:pt idx="0">
                  <c:v>Pareja</c:v>
                </c:pt>
                <c:pt idx="1">
                  <c:v>Familiar</c:v>
                </c:pt>
                <c:pt idx="2">
                  <c:v>Sin vínculo</c:v>
                </c:pt>
              </c:strCache>
            </c:strRef>
          </c:cat>
          <c:val>
            <c:numRef>
              <c:f>Tentativa!$M$119:$M$121</c:f>
              <c:numCache>
                <c:formatCode>General</c:formatCode>
                <c:ptCount val="3"/>
                <c:pt idx="0">
                  <c:v>25</c:v>
                </c:pt>
                <c:pt idx="1">
                  <c:v>2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B7E-48DC-939C-1E37EE3CB79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0631407520389455E-2"/>
          <c:y val="0.10827003906467286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B724-4FB5-8B8F-3B23E49287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Tentativa!$F$18:$F$35</c:f>
              <c:strCache>
                <c:ptCount val="1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 1/</c:v>
                </c:pt>
              </c:strCache>
            </c:strRef>
          </c:cat>
          <c:val>
            <c:numRef>
              <c:f>Tentativa!$G$18:$G$35</c:f>
              <c:numCache>
                <c:formatCode>#,##0</c:formatCode>
                <c:ptCount val="18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  <c:pt idx="17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24-4FB5-8B8F-3B23E49287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3: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97B-4C9C-8FB4-47401D653C2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A97B-4C9C-8FB4-47401D653C2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97B-4C9C-8FB4-47401D653C2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A97B-4C9C-8FB4-47401D653C25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97B-4C9C-8FB4-47401D653C25}"/>
                </c:ext>
              </c:extLst>
            </c:dLbl>
            <c:dLbl>
              <c:idx val="1"/>
              <c:layout>
                <c:manualLayout>
                  <c:x val="0.13820073022542217"/>
                  <c:y val="0.12105090217307338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7B-4C9C-8FB4-47401D653C25}"/>
                </c:ext>
              </c:extLst>
            </c:dLbl>
            <c:dLbl>
              <c:idx val="2"/>
              <c:layout>
                <c:manualLayout>
                  <c:x val="0.10551703081374222"/>
                  <c:y val="-5.6672273913840096E-2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97B-4C9C-8FB4-47401D653C25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A97B-4C9C-8FB4-47401D653C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Tentativa!$K$187:$K$190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Tentativa!$M$187:$M$190</c:f>
              <c:numCache>
                <c:formatCode>General</c:formatCode>
                <c:ptCount val="4"/>
                <c:pt idx="0">
                  <c:v>14</c:v>
                </c:pt>
                <c:pt idx="1">
                  <c:v>10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97B-4C9C-8FB4-47401D653C25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emf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image" Target="../media/image3.png"/><Relationship Id="rId9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606033</xdr:colOff>
      <xdr:row>126</xdr:row>
      <xdr:rowOff>130882</xdr:rowOff>
    </xdr:from>
    <xdr:to>
      <xdr:col>15</xdr:col>
      <xdr:colOff>386867</xdr:colOff>
      <xdr:row>140</xdr:row>
      <xdr:rowOff>168869</xdr:rowOff>
    </xdr:to>
    <xdr:graphicFrame macro="">
      <xdr:nvGraphicFramePr>
        <xdr:cNvPr id="2" name="Gráfico 1" descr="holaaaaaaaa">
          <a:extLst>
            <a:ext uri="{FF2B5EF4-FFF2-40B4-BE49-F238E27FC236}">
              <a16:creationId xmlns:a16="http://schemas.microsoft.com/office/drawing/2014/main" id="{BC5CE539-82AC-4ADF-BAB9-03FDFC4422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E56BDC2-BD72-41B4-B159-4CAC548B03AA}"/>
            </a:ext>
          </a:extLst>
        </xdr:cNvPr>
        <xdr:cNvSpPr/>
      </xdr:nvSpPr>
      <xdr:spPr>
        <a:xfrm>
          <a:off x="1273090" y="2200275"/>
          <a:ext cx="13358733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10C6F7FC-2FA4-4C18-A700-E018C3B723C5}"/>
            </a:ext>
          </a:extLst>
        </xdr:cNvPr>
        <xdr:cNvSpPr/>
      </xdr:nvSpPr>
      <xdr:spPr>
        <a:xfrm>
          <a:off x="57150" y="2200275"/>
          <a:ext cx="12879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93</xdr:row>
      <xdr:rowOff>171702</xdr:rowOff>
    </xdr:from>
    <xdr:to>
      <xdr:col>18</xdr:col>
      <xdr:colOff>10948</xdr:colOff>
      <xdr:row>94</xdr:row>
      <xdr:rowOff>251810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2C5919F1-B796-4264-8FEC-5D417DDD8D5F}"/>
            </a:ext>
          </a:extLst>
        </xdr:cNvPr>
        <xdr:cNvSpPr/>
      </xdr:nvSpPr>
      <xdr:spPr>
        <a:xfrm>
          <a:off x="1347588" y="20164677"/>
          <a:ext cx="13284235" cy="26108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93</xdr:row>
      <xdr:rowOff>166686</xdr:rowOff>
    </xdr:from>
    <xdr:to>
      <xdr:col>2</xdr:col>
      <xdr:colOff>381064</xdr:colOff>
      <xdr:row>94</xdr:row>
      <xdr:rowOff>256833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AC74D2C0-20E8-4CC2-9A1E-9F893CB1BC2D}"/>
            </a:ext>
          </a:extLst>
        </xdr:cNvPr>
        <xdr:cNvSpPr/>
      </xdr:nvSpPr>
      <xdr:spPr>
        <a:xfrm>
          <a:off x="36060" y="20159661"/>
          <a:ext cx="1307029" cy="2711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180</xdr:row>
      <xdr:rowOff>155510</xdr:rowOff>
    </xdr:from>
    <xdr:to>
      <xdr:col>18</xdr:col>
      <xdr:colOff>58573</xdr:colOff>
      <xdr:row>182</xdr:row>
      <xdr:rowOff>79511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9CEB590F-DC97-4648-822F-4FF0960411AC}"/>
            </a:ext>
          </a:extLst>
        </xdr:cNvPr>
        <xdr:cNvSpPr/>
      </xdr:nvSpPr>
      <xdr:spPr>
        <a:xfrm>
          <a:off x="1320715" y="40017635"/>
          <a:ext cx="13358733" cy="28595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180</xdr:row>
      <xdr:rowOff>156687</xdr:rowOff>
    </xdr:from>
    <xdr:to>
      <xdr:col>2</xdr:col>
      <xdr:colOff>406917</xdr:colOff>
      <xdr:row>182</xdr:row>
      <xdr:rowOff>88446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685E6284-136D-48C9-86C7-85C1DDF3817F}"/>
            </a:ext>
          </a:extLst>
        </xdr:cNvPr>
        <xdr:cNvSpPr/>
      </xdr:nvSpPr>
      <xdr:spPr>
        <a:xfrm>
          <a:off x="68356" y="40018812"/>
          <a:ext cx="1300586" cy="29370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206</xdr:row>
      <xdr:rowOff>0</xdr:rowOff>
    </xdr:from>
    <xdr:to>
      <xdr:col>6</xdr:col>
      <xdr:colOff>61058</xdr:colOff>
      <xdr:row>209</xdr:row>
      <xdr:rowOff>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A3AC0D0B-9C18-4E07-A48B-D15992E64390}"/>
            </a:ext>
          </a:extLst>
        </xdr:cNvPr>
        <xdr:cNvSpPr/>
      </xdr:nvSpPr>
      <xdr:spPr>
        <a:xfrm>
          <a:off x="1041266" y="45824775"/>
          <a:ext cx="3544167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2026 en relación al año 2025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205</xdr:row>
      <xdr:rowOff>190499</xdr:rowOff>
    </xdr:from>
    <xdr:to>
      <xdr:col>2</xdr:col>
      <xdr:colOff>195384</xdr:colOff>
      <xdr:row>207</xdr:row>
      <xdr:rowOff>24423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9CD07CFB-9466-4D38-A084-4D9828B57880}"/>
            </a:ext>
          </a:extLst>
        </xdr:cNvPr>
        <xdr:cNvSpPr/>
      </xdr:nvSpPr>
      <xdr:spPr>
        <a:xfrm>
          <a:off x="58341" y="45824774"/>
          <a:ext cx="1099068" cy="205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71</xdr:row>
      <xdr:rowOff>277825</xdr:rowOff>
    </xdr:from>
    <xdr:to>
      <xdr:col>15</xdr:col>
      <xdr:colOff>42522</xdr:colOff>
      <xdr:row>74</xdr:row>
      <xdr:rowOff>119063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E5F619C7-CA69-47D7-BDAE-B7BDF295A631}"/>
            </a:ext>
          </a:extLst>
        </xdr:cNvPr>
        <xdr:cNvSpPr/>
      </xdr:nvSpPr>
      <xdr:spPr>
        <a:xfrm>
          <a:off x="11222626" y="15146350"/>
          <a:ext cx="1316696" cy="4889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71</xdr:row>
      <xdr:rowOff>272218</xdr:rowOff>
    </xdr:from>
    <xdr:to>
      <xdr:col>13</xdr:col>
      <xdr:colOff>153080</xdr:colOff>
      <xdr:row>73</xdr:row>
      <xdr:rowOff>62934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BDC80E21-35F9-4F22-8273-1ECB6E35FE2E}"/>
            </a:ext>
          </a:extLst>
        </xdr:cNvPr>
        <xdr:cNvSpPr/>
      </xdr:nvSpPr>
      <xdr:spPr>
        <a:xfrm>
          <a:off x="10254682" y="15140743"/>
          <a:ext cx="1042648" cy="2574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72</xdr:row>
      <xdr:rowOff>9697</xdr:rowOff>
    </xdr:from>
    <xdr:to>
      <xdr:col>11</xdr:col>
      <xdr:colOff>17010</xdr:colOff>
      <xdr:row>74</xdr:row>
      <xdr:rowOff>77106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F828A122-8AA2-42B1-A7CB-8C84549CC66B}"/>
            </a:ext>
          </a:extLst>
        </xdr:cNvPr>
        <xdr:cNvSpPr/>
      </xdr:nvSpPr>
      <xdr:spPr>
        <a:xfrm>
          <a:off x="5318535" y="15163972"/>
          <a:ext cx="4413975" cy="4293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72</xdr:row>
      <xdr:rowOff>13947</xdr:rowOff>
    </xdr:from>
    <xdr:to>
      <xdr:col>7</xdr:col>
      <xdr:colOff>119062</xdr:colOff>
      <xdr:row>73</xdr:row>
      <xdr:rowOff>95250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D36E5854-8226-402D-A460-D64295A557D8}"/>
            </a:ext>
          </a:extLst>
        </xdr:cNvPr>
        <xdr:cNvSpPr/>
      </xdr:nvSpPr>
      <xdr:spPr>
        <a:xfrm>
          <a:off x="4334674" y="15168222"/>
          <a:ext cx="1251738" cy="2622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95</xdr:row>
      <xdr:rowOff>104436</xdr:rowOff>
    </xdr:from>
    <xdr:to>
      <xdr:col>4</xdr:col>
      <xdr:colOff>47409</xdr:colOff>
      <xdr:row>96</xdr:row>
      <xdr:rowOff>195604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0ED3D70E-0122-4868-BF0B-B96114CADBD6}"/>
            </a:ext>
          </a:extLst>
        </xdr:cNvPr>
        <xdr:cNvSpPr/>
      </xdr:nvSpPr>
      <xdr:spPr>
        <a:xfrm>
          <a:off x="901780" y="20630811"/>
          <a:ext cx="192692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95</xdr:row>
      <xdr:rowOff>104433</xdr:rowOff>
    </xdr:from>
    <xdr:to>
      <xdr:col>2</xdr:col>
      <xdr:colOff>109902</xdr:colOff>
      <xdr:row>95</xdr:row>
      <xdr:rowOff>329710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789E4278-B33F-40E8-BDA6-A56433DB0615}"/>
            </a:ext>
          </a:extLst>
        </xdr:cNvPr>
        <xdr:cNvSpPr/>
      </xdr:nvSpPr>
      <xdr:spPr>
        <a:xfrm>
          <a:off x="45583" y="20630808"/>
          <a:ext cx="1026344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95</xdr:row>
      <xdr:rowOff>81904</xdr:rowOff>
    </xdr:from>
    <xdr:to>
      <xdr:col>13</xdr:col>
      <xdr:colOff>611562</xdr:colOff>
      <xdr:row>96</xdr:row>
      <xdr:rowOff>189060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64CF56E5-1CEA-4A14-983F-D62883842BA9}"/>
            </a:ext>
          </a:extLst>
        </xdr:cNvPr>
        <xdr:cNvSpPr/>
      </xdr:nvSpPr>
      <xdr:spPr>
        <a:xfrm>
          <a:off x="9513191" y="20608279"/>
          <a:ext cx="2242621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95</xdr:row>
      <xdr:rowOff>76779</xdr:rowOff>
    </xdr:from>
    <xdr:to>
      <xdr:col>11</xdr:col>
      <xdr:colOff>56130</xdr:colOff>
      <xdr:row>95</xdr:row>
      <xdr:rowOff>333374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D0CE7085-FD55-487F-86A8-0EF81CD1B608}"/>
            </a:ext>
          </a:extLst>
        </xdr:cNvPr>
        <xdr:cNvSpPr/>
      </xdr:nvSpPr>
      <xdr:spPr>
        <a:xfrm>
          <a:off x="8451072" y="20603154"/>
          <a:ext cx="1320558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101</xdr:row>
      <xdr:rowOff>115137</xdr:rowOff>
    </xdr:from>
    <xdr:to>
      <xdr:col>14</xdr:col>
      <xdr:colOff>0</xdr:colOff>
      <xdr:row>102</xdr:row>
      <xdr:rowOff>230274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703F12DF-7323-45D5-87CD-6EB7FC710AEA}"/>
            </a:ext>
          </a:extLst>
        </xdr:cNvPr>
        <xdr:cNvSpPr/>
      </xdr:nvSpPr>
      <xdr:spPr>
        <a:xfrm>
          <a:off x="9335022" y="22298862"/>
          <a:ext cx="252360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101</xdr:row>
      <xdr:rowOff>118173</xdr:rowOff>
    </xdr:from>
    <xdr:to>
      <xdr:col>10</xdr:col>
      <xdr:colOff>856552</xdr:colOff>
      <xdr:row>102</xdr:row>
      <xdr:rowOff>152645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39AF6DAA-FEEE-4A1E-BDAA-7E741D942FC5}"/>
            </a:ext>
          </a:extLst>
        </xdr:cNvPr>
        <xdr:cNvSpPr/>
      </xdr:nvSpPr>
      <xdr:spPr>
        <a:xfrm>
          <a:off x="8383152" y="22301898"/>
          <a:ext cx="10459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108</xdr:row>
      <xdr:rowOff>106433</xdr:rowOff>
    </xdr:from>
    <xdr:to>
      <xdr:col>6</xdr:col>
      <xdr:colOff>1</xdr:colOff>
      <xdr:row>110</xdr:row>
      <xdr:rowOff>287735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971EBEE9-6CF6-432C-9DFE-9C4646A64801}"/>
            </a:ext>
          </a:extLst>
        </xdr:cNvPr>
        <xdr:cNvSpPr/>
      </xdr:nvSpPr>
      <xdr:spPr>
        <a:xfrm>
          <a:off x="1108048" y="24109433"/>
          <a:ext cx="3416328" cy="5623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108</xdr:row>
      <xdr:rowOff>106434</xdr:rowOff>
    </xdr:from>
    <xdr:to>
      <xdr:col>2</xdr:col>
      <xdr:colOff>272142</xdr:colOff>
      <xdr:row>109</xdr:row>
      <xdr:rowOff>158750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EB34E315-BAFC-4009-94FE-8663F614379B}"/>
            </a:ext>
          </a:extLst>
        </xdr:cNvPr>
        <xdr:cNvSpPr/>
      </xdr:nvSpPr>
      <xdr:spPr>
        <a:xfrm>
          <a:off x="45356" y="24109434"/>
          <a:ext cx="1188811" cy="2332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112</xdr:row>
      <xdr:rowOff>95253</xdr:rowOff>
    </xdr:from>
    <xdr:to>
      <xdr:col>14</xdr:col>
      <xdr:colOff>0</xdr:colOff>
      <xdr:row>115</xdr:row>
      <xdr:rowOff>130968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8BA080AE-6DEF-4542-AB72-FC457858DC26}"/>
            </a:ext>
          </a:extLst>
        </xdr:cNvPr>
        <xdr:cNvSpPr/>
      </xdr:nvSpPr>
      <xdr:spPr>
        <a:xfrm>
          <a:off x="9717063" y="25174578"/>
          <a:ext cx="2141562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 que tiene la presunta persona agresora con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112</xdr:row>
      <xdr:rowOff>95254</xdr:rowOff>
    </xdr:from>
    <xdr:to>
      <xdr:col>11</xdr:col>
      <xdr:colOff>95250</xdr:colOff>
      <xdr:row>113</xdr:row>
      <xdr:rowOff>166690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ABB39093-F78F-4AF1-965A-13F67E3CC6B7}"/>
            </a:ext>
          </a:extLst>
        </xdr:cNvPr>
        <xdr:cNvSpPr/>
      </xdr:nvSpPr>
      <xdr:spPr>
        <a:xfrm>
          <a:off x="8573567" y="25174579"/>
          <a:ext cx="1237183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183</xdr:row>
      <xdr:rowOff>21099</xdr:rowOff>
    </xdr:from>
    <xdr:to>
      <xdr:col>5</xdr:col>
      <xdr:colOff>11339</xdr:colOff>
      <xdr:row>184</xdr:row>
      <xdr:rowOff>35718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D03A1EF0-BE4C-4FC9-8F82-E5363468033D}"/>
            </a:ext>
          </a:extLst>
        </xdr:cNvPr>
        <xdr:cNvSpPr/>
      </xdr:nvSpPr>
      <xdr:spPr>
        <a:xfrm>
          <a:off x="1024020" y="40454724"/>
          <a:ext cx="2616344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183</xdr:row>
      <xdr:rowOff>21103</xdr:rowOff>
    </xdr:from>
    <xdr:to>
      <xdr:col>2</xdr:col>
      <xdr:colOff>204107</xdr:colOff>
      <xdr:row>183</xdr:row>
      <xdr:rowOff>272143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37B0ECF2-34C1-473E-8772-DCACD6D99082}"/>
            </a:ext>
          </a:extLst>
        </xdr:cNvPr>
        <xdr:cNvSpPr/>
      </xdr:nvSpPr>
      <xdr:spPr>
        <a:xfrm>
          <a:off x="34511" y="40454728"/>
          <a:ext cx="1131621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182</xdr:row>
      <xdr:rowOff>177209</xdr:rowOff>
    </xdr:from>
    <xdr:to>
      <xdr:col>13</xdr:col>
      <xdr:colOff>621063</xdr:colOff>
      <xdr:row>184</xdr:row>
      <xdr:rowOff>58701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368CDB84-3681-4513-B0FC-D9EB6B6E0816}"/>
            </a:ext>
          </a:extLst>
        </xdr:cNvPr>
        <xdr:cNvSpPr/>
      </xdr:nvSpPr>
      <xdr:spPr>
        <a:xfrm>
          <a:off x="9957219" y="40401284"/>
          <a:ext cx="180809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182</xdr:row>
      <xdr:rowOff>187051</xdr:rowOff>
    </xdr:from>
    <xdr:to>
      <xdr:col>11</xdr:col>
      <xdr:colOff>381830</xdr:colOff>
      <xdr:row>183</xdr:row>
      <xdr:rowOff>253354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A946C22F-68E2-4187-8301-767962ECD8BF}"/>
            </a:ext>
          </a:extLst>
        </xdr:cNvPr>
        <xdr:cNvSpPr/>
      </xdr:nvSpPr>
      <xdr:spPr>
        <a:xfrm>
          <a:off x="8574400" y="40411126"/>
          <a:ext cx="1522930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193</xdr:row>
      <xdr:rowOff>155502</xdr:rowOff>
    </xdr:from>
    <xdr:to>
      <xdr:col>5</xdr:col>
      <xdr:colOff>11906</xdr:colOff>
      <xdr:row>195</xdr:row>
      <xdr:rowOff>214312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132DBB3A-BF7D-47A4-B370-1D9198B4E230}"/>
            </a:ext>
          </a:extLst>
        </xdr:cNvPr>
        <xdr:cNvSpPr/>
      </xdr:nvSpPr>
      <xdr:spPr>
        <a:xfrm>
          <a:off x="891806" y="43160877"/>
          <a:ext cx="2749125" cy="42076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193</xdr:row>
      <xdr:rowOff>165228</xdr:rowOff>
    </xdr:from>
    <xdr:to>
      <xdr:col>2</xdr:col>
      <xdr:colOff>170960</xdr:colOff>
      <xdr:row>195</xdr:row>
      <xdr:rowOff>24423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46F3C1C4-4DBA-4612-B23A-74AFB7D571D2}"/>
            </a:ext>
          </a:extLst>
        </xdr:cNvPr>
        <xdr:cNvSpPr/>
      </xdr:nvSpPr>
      <xdr:spPr>
        <a:xfrm>
          <a:off x="59409" y="43170603"/>
          <a:ext cx="1073576" cy="22114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F8E3365F-2197-4455-9633-DBC052E51F98}"/>
            </a:ext>
          </a:extLst>
        </xdr:cNvPr>
        <xdr:cNvSpPr/>
      </xdr:nvSpPr>
      <xdr:spPr>
        <a:xfrm>
          <a:off x="4990704" y="77690"/>
          <a:ext cx="7238522" cy="6022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39</xdr:row>
      <xdr:rowOff>1</xdr:rowOff>
    </xdr:from>
    <xdr:to>
      <xdr:col>16</xdr:col>
      <xdr:colOff>13493</xdr:colOff>
      <xdr:row>40</xdr:row>
      <xdr:rowOff>234319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72A63E8D-3B4F-4269-B2E4-A98FD633DE65}"/>
            </a:ext>
          </a:extLst>
        </xdr:cNvPr>
        <xdr:cNvSpPr/>
      </xdr:nvSpPr>
      <xdr:spPr>
        <a:xfrm>
          <a:off x="7829939" y="7600951"/>
          <a:ext cx="5394729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39</xdr:row>
      <xdr:rowOff>0</xdr:rowOff>
    </xdr:from>
    <xdr:to>
      <xdr:col>9</xdr:col>
      <xdr:colOff>297652</xdr:colOff>
      <xdr:row>40</xdr:row>
      <xdr:rowOff>47625</xdr:rowOff>
    </xdr:to>
    <xdr:sp macro="" textlink="">
      <xdr:nvSpPr>
        <xdr:cNvPr id="33" name="Rectángulo 51">
          <a:extLst>
            <a:ext uri="{FF2B5EF4-FFF2-40B4-BE49-F238E27FC236}">
              <a16:creationId xmlns:a16="http://schemas.microsoft.com/office/drawing/2014/main" id="{739237C2-C9A8-4C4D-B2FB-56509F7F910E}"/>
            </a:ext>
          </a:extLst>
        </xdr:cNvPr>
        <xdr:cNvSpPr/>
      </xdr:nvSpPr>
      <xdr:spPr>
        <a:xfrm>
          <a:off x="6738934" y="7600950"/>
          <a:ext cx="11882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203</xdr:row>
      <xdr:rowOff>47624</xdr:rowOff>
    </xdr:from>
    <xdr:to>
      <xdr:col>18</xdr:col>
      <xdr:colOff>10947</xdr:colOff>
      <xdr:row>204</xdr:row>
      <xdr:rowOff>132668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D897510-6CDD-404E-B8BC-0E3940FB4752}"/>
            </a:ext>
          </a:extLst>
        </xdr:cNvPr>
        <xdr:cNvSpPr/>
      </xdr:nvSpPr>
      <xdr:spPr>
        <a:xfrm>
          <a:off x="1289098" y="45329474"/>
          <a:ext cx="13342724" cy="26601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47625</xdr:rowOff>
    </xdr:from>
    <xdr:to>
      <xdr:col>2</xdr:col>
      <xdr:colOff>399113</xdr:colOff>
      <xdr:row>204</xdr:row>
      <xdr:rowOff>132669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878861B0-30A5-4CAA-8007-B326AB7BA3C3}"/>
            </a:ext>
          </a:extLst>
        </xdr:cNvPr>
        <xdr:cNvSpPr/>
      </xdr:nvSpPr>
      <xdr:spPr>
        <a:xfrm>
          <a:off x="57150" y="45329475"/>
          <a:ext cx="1303988" cy="2660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214</xdr:row>
      <xdr:rowOff>101269</xdr:rowOff>
    </xdr:from>
    <xdr:to>
      <xdr:col>8</xdr:col>
      <xdr:colOff>424721</xdr:colOff>
      <xdr:row>215</xdr:row>
      <xdr:rowOff>127065</xdr:rowOff>
    </xdr:to>
    <xdr:sp macro="" textlink="">
      <xdr:nvSpPr>
        <xdr:cNvPr id="36" name="Flecha a la derecha con bandas 9">
          <a:extLst>
            <a:ext uri="{FF2B5EF4-FFF2-40B4-BE49-F238E27FC236}">
              <a16:creationId xmlns:a16="http://schemas.microsoft.com/office/drawing/2014/main" id="{C4AF4136-E08D-46C6-B59A-BEBCD4E4A0AE}"/>
            </a:ext>
          </a:extLst>
        </xdr:cNvPr>
        <xdr:cNvSpPr/>
      </xdr:nvSpPr>
      <xdr:spPr bwMode="auto">
        <a:xfrm>
          <a:off x="4997611" y="47644050"/>
          <a:ext cx="2161285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7</xdr:col>
      <xdr:colOff>976104</xdr:colOff>
      <xdr:row>210</xdr:row>
      <xdr:rowOff>8505</xdr:rowOff>
    </xdr:from>
    <xdr:ext cx="3735745" cy="953466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3FD2C385-E241-41E4-8795-88E95057FB93}"/>
            </a:ext>
          </a:extLst>
        </xdr:cNvPr>
        <xdr:cNvSpPr txBox="1"/>
      </xdr:nvSpPr>
      <xdr:spPr>
        <a:xfrm>
          <a:off x="6443454" y="46528605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disminución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33,3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febrero</a:t>
          </a:r>
          <a:r>
            <a:rPr lang="es-PE" sz="1100" i="1" baseline="0"/>
            <a:t> </a:t>
          </a:r>
          <a:r>
            <a:rPr lang="es-PE" sz="1100" i="1"/>
            <a:t>2026,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59482126-6A7B-40DB-B935-507440772346}"/>
            </a:ext>
          </a:extLst>
        </xdr:cNvPr>
        <xdr:cNvSpPr txBox="1"/>
      </xdr:nvSpPr>
      <xdr:spPr>
        <a:xfrm>
          <a:off x="35719" y="1468551"/>
          <a:ext cx="14637491" cy="56265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97</xdr:row>
      <xdr:rowOff>32288</xdr:rowOff>
    </xdr:from>
    <xdr:to>
      <xdr:col>5</xdr:col>
      <xdr:colOff>614534</xdr:colOff>
      <xdr:row>98</xdr:row>
      <xdr:rowOff>175974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A542EE5-0641-4CD4-B088-886C07002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05089" y="21177788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99</xdr:row>
      <xdr:rowOff>120677</xdr:rowOff>
    </xdr:from>
    <xdr:to>
      <xdr:col>7</xdr:col>
      <xdr:colOff>644755</xdr:colOff>
      <xdr:row>102</xdr:row>
      <xdr:rowOff>107819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CC63CA3-A3DC-4695-92E3-ED93F50D4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715363" y="21809102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102</xdr:row>
      <xdr:rowOff>117650</xdr:rowOff>
    </xdr:from>
    <xdr:to>
      <xdr:col>5</xdr:col>
      <xdr:colOff>624430</xdr:colOff>
      <xdr:row>104</xdr:row>
      <xdr:rowOff>242219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378B5C4-DE9D-4703-A6A4-55EB76B4A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25470" y="22596650"/>
          <a:ext cx="327985" cy="657969"/>
        </a:xfrm>
        <a:prstGeom prst="rect">
          <a:avLst/>
        </a:prstGeom>
      </xdr:spPr>
    </xdr:pic>
    <xdr:clientData/>
  </xdr:twoCellAnchor>
  <xdr:twoCellAnchor>
    <xdr:from>
      <xdr:col>1</xdr:col>
      <xdr:colOff>1023937</xdr:colOff>
      <xdr:row>72</xdr:row>
      <xdr:rowOff>1</xdr:rowOff>
    </xdr:from>
    <xdr:to>
      <xdr:col>5</xdr:col>
      <xdr:colOff>4762</xdr:colOff>
      <xdr:row>74</xdr:row>
      <xdr:rowOff>83343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CCCD4558-63B0-4113-9D00-FE09FC47B5EA}"/>
            </a:ext>
          </a:extLst>
        </xdr:cNvPr>
        <xdr:cNvSpPr/>
      </xdr:nvSpPr>
      <xdr:spPr>
        <a:xfrm>
          <a:off x="966787" y="15154276"/>
          <a:ext cx="2667000" cy="44529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72</xdr:row>
      <xdr:rowOff>0</xdr:rowOff>
    </xdr:from>
    <xdr:to>
      <xdr:col>2</xdr:col>
      <xdr:colOff>170961</xdr:colOff>
      <xdr:row>73</xdr:row>
      <xdr:rowOff>73269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8FD5EDA4-D4FA-4DE6-BF2B-203982F4B243}"/>
            </a:ext>
          </a:extLst>
        </xdr:cNvPr>
        <xdr:cNvSpPr/>
      </xdr:nvSpPr>
      <xdr:spPr>
        <a:xfrm>
          <a:off x="69056" y="15154275"/>
          <a:ext cx="1063930" cy="2542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96</xdr:row>
      <xdr:rowOff>154781</xdr:rowOff>
    </xdr:from>
    <xdr:to>
      <xdr:col>8</xdr:col>
      <xdr:colOff>691884</xdr:colOff>
      <xdr:row>105</xdr:row>
      <xdr:rowOff>172384</xdr:rowOff>
    </xdr:to>
    <xdr:sp macro="" textlink="">
      <xdr:nvSpPr>
        <xdr:cNvPr id="44" name="Rectángulo: esquinas redondeadas 51">
          <a:extLst>
            <a:ext uri="{FF2B5EF4-FFF2-40B4-BE49-F238E27FC236}">
              <a16:creationId xmlns:a16="http://schemas.microsoft.com/office/drawing/2014/main" id="{64C50158-4A8B-463A-8D02-0F92385FA4B0}"/>
            </a:ext>
          </a:extLst>
        </xdr:cNvPr>
        <xdr:cNvSpPr/>
      </xdr:nvSpPr>
      <xdr:spPr>
        <a:xfrm flipH="1">
          <a:off x="3676649" y="21024056"/>
          <a:ext cx="3749410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EB36C4BF-C079-4847-BE52-5A801C0BE461}"/>
            </a:ext>
          </a:extLst>
        </xdr:cNvPr>
        <xdr:cNvSpPr/>
      </xdr:nvSpPr>
      <xdr:spPr>
        <a:xfrm>
          <a:off x="963700" y="2541465"/>
          <a:ext cx="1837652" cy="5199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FAFED0DF-6BE2-402F-9E8E-C5DE6810A65A}"/>
            </a:ext>
          </a:extLst>
        </xdr:cNvPr>
        <xdr:cNvSpPr/>
      </xdr:nvSpPr>
      <xdr:spPr>
        <a:xfrm>
          <a:off x="36633" y="2540843"/>
          <a:ext cx="1084141" cy="20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A7B55366-6FCD-4C46-BE58-696B2F85137B}"/>
            </a:ext>
          </a:extLst>
        </xdr:cNvPr>
        <xdr:cNvSpPr/>
      </xdr:nvSpPr>
      <xdr:spPr>
        <a:xfrm>
          <a:off x="4630397" y="2568353"/>
          <a:ext cx="2128201" cy="4808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A004FC87-98F2-47EB-9324-5AE48E9C1270}"/>
            </a:ext>
          </a:extLst>
        </xdr:cNvPr>
        <xdr:cNvSpPr/>
      </xdr:nvSpPr>
      <xdr:spPr>
        <a:xfrm>
          <a:off x="3491994" y="2566329"/>
          <a:ext cx="1239310" cy="2149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C7809B06-5D99-4519-8660-8B5227F82E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181995</xdr:colOff>
      <xdr:row>154</xdr:row>
      <xdr:rowOff>40278</xdr:rowOff>
    </xdr:from>
    <xdr:to>
      <xdr:col>11</xdr:col>
      <xdr:colOff>23812</xdr:colOff>
      <xdr:row>155</xdr:row>
      <xdr:rowOff>128959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F57AC15E-0283-4704-845E-6606A0AA7429}"/>
            </a:ext>
          </a:extLst>
        </xdr:cNvPr>
        <xdr:cNvSpPr/>
      </xdr:nvSpPr>
      <xdr:spPr>
        <a:xfrm>
          <a:off x="1144020" y="33092028"/>
          <a:ext cx="8595292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154</xdr:row>
      <xdr:rowOff>28371</xdr:rowOff>
    </xdr:from>
    <xdr:to>
      <xdr:col>2</xdr:col>
      <xdr:colOff>273843</xdr:colOff>
      <xdr:row>155</xdr:row>
      <xdr:rowOff>35718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5E708135-B189-4CBE-A55D-AEE1DDB2CD3A}"/>
            </a:ext>
          </a:extLst>
        </xdr:cNvPr>
        <xdr:cNvSpPr/>
      </xdr:nvSpPr>
      <xdr:spPr>
        <a:xfrm>
          <a:off x="77436" y="33080121"/>
          <a:ext cx="11584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163</xdr:row>
      <xdr:rowOff>35720</xdr:rowOff>
    </xdr:from>
    <xdr:to>
      <xdr:col>11</xdr:col>
      <xdr:colOff>578304</xdr:colOff>
      <xdr:row>166</xdr:row>
      <xdr:rowOff>107157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DB1AEA50-D3F4-48B0-B11A-E481CAC3AE91}"/>
            </a:ext>
          </a:extLst>
        </xdr:cNvPr>
        <xdr:cNvSpPr txBox="1"/>
      </xdr:nvSpPr>
      <xdr:spPr>
        <a:xfrm>
          <a:off x="57151" y="35668745"/>
          <a:ext cx="10236653" cy="64293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168</xdr:row>
      <xdr:rowOff>16466</xdr:rowOff>
    </xdr:from>
    <xdr:to>
      <xdr:col>17</xdr:col>
      <xdr:colOff>491289</xdr:colOff>
      <xdr:row>169</xdr:row>
      <xdr:rowOff>107156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C9F661B8-5D0A-493C-A9FB-D3A7E6770DAE}"/>
            </a:ext>
          </a:extLst>
        </xdr:cNvPr>
        <xdr:cNvSpPr/>
      </xdr:nvSpPr>
      <xdr:spPr>
        <a:xfrm>
          <a:off x="1103538" y="36630566"/>
          <a:ext cx="133133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168</xdr:row>
      <xdr:rowOff>28372</xdr:rowOff>
    </xdr:from>
    <xdr:to>
      <xdr:col>2</xdr:col>
      <xdr:colOff>333374</xdr:colOff>
      <xdr:row>169</xdr:row>
      <xdr:rowOff>71437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9A6FF3F6-807D-47DD-A94E-87EB28EAA4CC}"/>
            </a:ext>
          </a:extLst>
        </xdr:cNvPr>
        <xdr:cNvSpPr/>
      </xdr:nvSpPr>
      <xdr:spPr>
        <a:xfrm>
          <a:off x="77436" y="36642472"/>
          <a:ext cx="12179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177</xdr:row>
      <xdr:rowOff>35721</xdr:rowOff>
    </xdr:from>
    <xdr:to>
      <xdr:col>17</xdr:col>
      <xdr:colOff>601579</xdr:colOff>
      <xdr:row>179</xdr:row>
      <xdr:rowOff>28576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FDBB8765-892D-4171-B7C5-2951C02D2F2C}"/>
            </a:ext>
          </a:extLst>
        </xdr:cNvPr>
        <xdr:cNvSpPr txBox="1"/>
      </xdr:nvSpPr>
      <xdr:spPr>
        <a:xfrm>
          <a:off x="57151" y="39221571"/>
          <a:ext cx="14469978" cy="4881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243757</xdr:colOff>
      <xdr:row>191</xdr:row>
      <xdr:rowOff>41787</xdr:rowOff>
    </xdr:from>
    <xdr:to>
      <xdr:col>16</xdr:col>
      <xdr:colOff>20483</xdr:colOff>
      <xdr:row>203</xdr:row>
      <xdr:rowOff>10241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78425467-9C7C-44CF-AD52-4E7F28C78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8769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4F09D84-8FDA-424C-BEC0-2741F1C07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448" y="29767"/>
          <a:ext cx="3849686" cy="580627"/>
        </a:xfrm>
        <a:prstGeom prst="rect">
          <a:avLst/>
        </a:prstGeom>
      </xdr:spPr>
    </xdr:pic>
    <xdr:clientData/>
  </xdr:twoCellAnchor>
  <xdr:twoCellAnchor editAs="oneCell">
    <xdr:from>
      <xdr:col>1</xdr:col>
      <xdr:colOff>591207</xdr:colOff>
      <xdr:row>40</xdr:row>
      <xdr:rowOff>96884</xdr:rowOff>
    </xdr:from>
    <xdr:to>
      <xdr:col>7</xdr:col>
      <xdr:colOff>788276</xdr:colOff>
      <xdr:row>69</xdr:row>
      <xdr:rowOff>79451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9C11190-90A5-40E8-AFF1-38521163743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48" r="7224"/>
        <a:stretch/>
      </xdr:blipFill>
      <xdr:spPr bwMode="auto">
        <a:xfrm>
          <a:off x="648357" y="7888334"/>
          <a:ext cx="5607269" cy="66786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32845</xdr:colOff>
      <xdr:row>62</xdr:row>
      <xdr:rowOff>76637</xdr:rowOff>
    </xdr:from>
    <xdr:to>
      <xdr:col>4</xdr:col>
      <xdr:colOff>208016</xdr:colOff>
      <xdr:row>69</xdr:row>
      <xdr:rowOff>2922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18F5D44-1377-4953-ACD4-B5B835059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5" y="13059212"/>
          <a:ext cx="2899321" cy="1431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Febr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>
            <v>2025</v>
          </cell>
          <cell r="G34">
            <v>270</v>
          </cell>
        </row>
        <row r="35">
          <cell r="F35" t="str">
            <v>2026 1/</v>
          </cell>
          <cell r="G35">
            <v>28</v>
          </cell>
        </row>
        <row r="119">
          <cell r="K119" t="str">
            <v>Pareja</v>
          </cell>
          <cell r="M119">
            <v>25</v>
          </cell>
        </row>
        <row r="120">
          <cell r="K120" t="str">
            <v>Familiar</v>
          </cell>
          <cell r="M120">
            <v>2</v>
          </cell>
        </row>
        <row r="121">
          <cell r="K121" t="str">
            <v>Sin vínculo</v>
          </cell>
          <cell r="M121">
            <v>1</v>
          </cell>
        </row>
        <row r="187">
          <cell r="K187" t="str">
            <v>Sobrio</v>
          </cell>
          <cell r="M187">
            <v>14</v>
          </cell>
        </row>
        <row r="188">
          <cell r="K188" t="str">
            <v>Efectos de alcohol</v>
          </cell>
          <cell r="M188">
            <v>10</v>
          </cell>
        </row>
        <row r="189">
          <cell r="K189" t="str">
            <v>Efectos de drogas</v>
          </cell>
          <cell r="M189">
            <v>2</v>
          </cell>
        </row>
        <row r="190">
          <cell r="K190" t="str">
            <v>Ambos</v>
          </cell>
          <cell r="M190">
            <v>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A5CCC-08A8-4556-AF49-5E357D2FA362}">
  <sheetPr>
    <tabColor theme="1" tint="0.249977111117893"/>
  </sheetPr>
  <dimension ref="A1:V227"/>
  <sheetViews>
    <sheetView showGridLines="0" tabSelected="1" view="pageBreakPreview" zoomScale="86" zoomScaleNormal="100" zoomScaleSheetLayoutView="86" workbookViewId="0">
      <pane ySplit="10" topLeftCell="A11" activePane="bottomLeft" state="frozen"/>
      <selection pane="bottomLeft"/>
    </sheetView>
  </sheetViews>
  <sheetFormatPr baseColWidth="10" defaultColWidth="13" defaultRowHeight="15" x14ac:dyDescent="0.25"/>
  <cols>
    <col min="1" max="1" width="0.85546875" style="1" customWidth="1"/>
    <col min="2" max="2" width="13.5703125" style="1" customWidth="1"/>
    <col min="3" max="3" width="11.5703125" style="1" customWidth="1"/>
    <col min="4" max="4" width="15.7109375" style="1" customWidth="1"/>
    <col min="5" max="5" width="12.7109375" style="2" customWidth="1"/>
    <col min="6" max="6" width="13.42578125" style="2" customWidth="1"/>
    <col min="7" max="7" width="14.140625" style="2" customWidth="1"/>
    <col min="8" max="8" width="19" style="1" customWidth="1"/>
    <col min="9" max="9" width="13.42578125" style="1" customWidth="1"/>
    <col min="10" max="10" width="14.140625" style="1" customWidth="1"/>
    <col min="11" max="11" width="17.140625" style="1" customWidth="1"/>
    <col min="12" max="14" width="10.7109375" style="1" customWidth="1"/>
    <col min="15" max="15" width="9.5703125" style="1" customWidth="1"/>
    <col min="16" max="17" width="10.7109375" style="1" customWidth="1"/>
    <col min="18" max="18" width="10.42578125" style="1" customWidth="1"/>
    <col min="19" max="19" width="1.42578125" style="1" customWidth="1"/>
    <col min="20" max="21" width="13" style="1"/>
    <col min="22" max="22" width="34.28515625" style="1" customWidth="1"/>
    <col min="23" max="16384" width="13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6.5" x14ac:dyDescent="0.15">
      <c r="B18" s="17" t="s">
        <v>7</v>
      </c>
      <c r="C18" s="17"/>
      <c r="D18" s="18">
        <v>10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7.25" thickBot="1" x14ac:dyDescent="0.2">
      <c r="B19" s="17" t="s">
        <v>9</v>
      </c>
      <c r="C19" s="17"/>
      <c r="D19" s="18">
        <v>18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6.5" x14ac:dyDescent="0.15">
      <c r="B20" s="22" t="s">
        <v>4</v>
      </c>
      <c r="C20" s="22"/>
      <c r="D20" s="23">
        <f>SUM(D18:D19)</f>
        <v>28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x14ac:dyDescent="0.25">
      <c r="F21" s="19">
        <v>2012</v>
      </c>
      <c r="G21" s="18">
        <v>91</v>
      </c>
      <c r="H21" s="21">
        <f t="shared" si="0"/>
        <v>0.3787878787878789</v>
      </c>
    </row>
    <row r="22" spans="2:18" x14ac:dyDescent="0.25"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x14ac:dyDescent="0.25"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25"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25"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x14ac:dyDescent="0.25"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x14ac:dyDescent="0.25"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25"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25"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25">
      <c r="F30" s="24">
        <v>2021</v>
      </c>
      <c r="G30" s="25">
        <v>293</v>
      </c>
      <c r="H30" s="26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5">
        <v>223</v>
      </c>
      <c r="H31" s="26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7">
        <v>258</v>
      </c>
      <c r="H32" s="26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5">
        <v>233</v>
      </c>
      <c r="H33" s="26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x14ac:dyDescent="0.25">
      <c r="F34" s="19">
        <v>2025</v>
      </c>
      <c r="G34" s="25">
        <v>270</v>
      </c>
      <c r="H34" s="26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ht="15.75" thickBot="1" x14ac:dyDescent="0.2">
      <c r="F35" s="19" t="s">
        <v>10</v>
      </c>
      <c r="G35" s="25">
        <v>28</v>
      </c>
      <c r="H35" s="26">
        <f>G35/G34-1</f>
        <v>-0.89629629629629626</v>
      </c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28" t="s">
        <v>4</v>
      </c>
      <c r="G36" s="29">
        <f>SUM(G18:G35)</f>
        <v>3651</v>
      </c>
      <c r="H36" s="30"/>
      <c r="I36" s="31"/>
    </row>
    <row r="37" spans="2:18" x14ac:dyDescent="0.25">
      <c r="F37" s="32" t="s">
        <v>11</v>
      </c>
    </row>
    <row r="38" spans="2:18" x14ac:dyDescent="0.25">
      <c r="F38" s="32" t="s">
        <v>12</v>
      </c>
      <c r="G38" s="32"/>
      <c r="H38" s="32"/>
    </row>
    <row r="40" spans="2:18" ht="15" customHeight="1" x14ac:dyDescent="0.2">
      <c r="B40" s="33" t="s">
        <v>13</v>
      </c>
      <c r="C40" s="34"/>
      <c r="D40" s="34"/>
      <c r="E40" s="35"/>
      <c r="F40" s="35"/>
      <c r="H40" s="2"/>
    </row>
    <row r="41" spans="2:18" ht="21.75" customHeight="1" x14ac:dyDescent="0.25">
      <c r="B41" s="36"/>
      <c r="C41" s="12"/>
      <c r="D41" s="12"/>
      <c r="E41" s="37"/>
      <c r="F41" s="37"/>
      <c r="H41" s="2"/>
      <c r="J41" s="38"/>
      <c r="K41" s="38"/>
      <c r="L41" s="38"/>
      <c r="M41" s="38"/>
      <c r="N41" s="38"/>
    </row>
    <row r="42" spans="2:18" ht="42" customHeight="1" x14ac:dyDescent="0.25">
      <c r="C42" s="12"/>
      <c r="D42" s="12"/>
      <c r="E42" s="37"/>
      <c r="F42" s="37"/>
      <c r="H42" s="2"/>
      <c r="I42" s="39" t="s">
        <v>14</v>
      </c>
      <c r="J42" s="15"/>
      <c r="K42" s="40" t="s">
        <v>15</v>
      </c>
      <c r="L42" s="41">
        <v>2022</v>
      </c>
      <c r="M42" s="41">
        <v>2023</v>
      </c>
      <c r="N42" s="41">
        <v>2024</v>
      </c>
      <c r="O42" s="41">
        <v>2025</v>
      </c>
      <c r="P42" s="41" t="s">
        <v>16</v>
      </c>
    </row>
    <row r="43" spans="2:18" ht="17.25" customHeight="1" x14ac:dyDescent="0.25">
      <c r="B43" s="12"/>
      <c r="C43" s="12"/>
      <c r="D43" s="12"/>
      <c r="E43" s="37"/>
      <c r="F43" s="37"/>
      <c r="H43" s="2"/>
      <c r="I43" s="42" t="s">
        <v>17</v>
      </c>
      <c r="J43" s="42"/>
      <c r="K43" s="43">
        <f>+SUM(L43:P43)</f>
        <v>262</v>
      </c>
      <c r="L43" s="44">
        <v>65</v>
      </c>
      <c r="M43" s="44">
        <v>80</v>
      </c>
      <c r="N43" s="44">
        <v>47</v>
      </c>
      <c r="O43" s="44">
        <v>64</v>
      </c>
      <c r="P43" s="44">
        <v>6</v>
      </c>
      <c r="Q43" s="12"/>
    </row>
    <row r="44" spans="2:18" ht="17.25" customHeight="1" x14ac:dyDescent="0.25">
      <c r="B44" s="12"/>
      <c r="C44" s="12"/>
      <c r="D44" s="12"/>
      <c r="E44" s="37"/>
      <c r="F44" s="37"/>
      <c r="H44" s="2"/>
      <c r="I44" s="45" t="s">
        <v>18</v>
      </c>
      <c r="J44" s="45"/>
      <c r="K44" s="43">
        <f t="shared" ref="K44:K68" si="1">+SUM(L44:P44)</f>
        <v>61</v>
      </c>
      <c r="L44" s="46">
        <v>12</v>
      </c>
      <c r="M44" s="44">
        <v>13</v>
      </c>
      <c r="N44" s="44">
        <v>16</v>
      </c>
      <c r="O44" s="44">
        <v>18</v>
      </c>
      <c r="P44" s="44">
        <v>2</v>
      </c>
      <c r="Q44" s="12"/>
    </row>
    <row r="45" spans="2:18" ht="17.25" customHeight="1" x14ac:dyDescent="0.25">
      <c r="B45" s="12"/>
      <c r="C45" s="12"/>
      <c r="D45" s="12"/>
      <c r="E45" s="37"/>
      <c r="F45" s="37"/>
      <c r="H45" s="2"/>
      <c r="I45" s="45" t="s">
        <v>19</v>
      </c>
      <c r="J45" s="45"/>
      <c r="K45" s="43">
        <f t="shared" si="1"/>
        <v>57</v>
      </c>
      <c r="L45" s="46">
        <v>5</v>
      </c>
      <c r="M45" s="44">
        <v>14</v>
      </c>
      <c r="N45" s="44">
        <v>12</v>
      </c>
      <c r="O45" s="44">
        <v>25</v>
      </c>
      <c r="P45" s="44">
        <v>1</v>
      </c>
      <c r="Q45" s="12"/>
    </row>
    <row r="46" spans="2:18" ht="17.25" customHeight="1" x14ac:dyDescent="0.25">
      <c r="B46" s="12"/>
      <c r="C46" s="12"/>
      <c r="D46" s="12"/>
      <c r="E46" s="37"/>
      <c r="F46" s="37"/>
      <c r="H46" s="2"/>
      <c r="I46" s="45" t="s">
        <v>20</v>
      </c>
      <c r="J46" s="45"/>
      <c r="K46" s="43">
        <f t="shared" si="1"/>
        <v>56</v>
      </c>
      <c r="L46" s="46">
        <v>15</v>
      </c>
      <c r="M46" s="44">
        <v>12</v>
      </c>
      <c r="N46" s="44">
        <v>15</v>
      </c>
      <c r="O46" s="44">
        <v>12</v>
      </c>
      <c r="P46" s="44">
        <v>2</v>
      </c>
      <c r="Q46" s="12"/>
    </row>
    <row r="47" spans="2:18" ht="17.25" customHeight="1" x14ac:dyDescent="0.25">
      <c r="B47" s="12"/>
      <c r="C47" s="12"/>
      <c r="D47" s="12"/>
      <c r="E47" s="37"/>
      <c r="F47" s="37"/>
      <c r="H47" s="2"/>
      <c r="I47" s="45" t="s">
        <v>21</v>
      </c>
      <c r="J47" s="45"/>
      <c r="K47" s="43">
        <f t="shared" si="1"/>
        <v>55</v>
      </c>
      <c r="L47" s="46">
        <v>10</v>
      </c>
      <c r="M47" s="44">
        <v>17</v>
      </c>
      <c r="N47" s="44">
        <v>13</v>
      </c>
      <c r="O47" s="44">
        <v>15</v>
      </c>
      <c r="P47" s="44">
        <v>0</v>
      </c>
      <c r="Q47" s="12"/>
    </row>
    <row r="48" spans="2:18" ht="17.25" customHeight="1" x14ac:dyDescent="0.25">
      <c r="B48" s="12"/>
      <c r="C48" s="12"/>
      <c r="D48" s="12"/>
      <c r="E48" s="37"/>
      <c r="F48" s="37"/>
      <c r="G48" s="37"/>
      <c r="H48" s="37"/>
      <c r="I48" s="45" t="s">
        <v>22</v>
      </c>
      <c r="J48" s="45"/>
      <c r="K48" s="43">
        <f t="shared" si="1"/>
        <v>51</v>
      </c>
      <c r="L48" s="46">
        <v>11</v>
      </c>
      <c r="M48" s="44">
        <v>13</v>
      </c>
      <c r="N48" s="44">
        <v>15</v>
      </c>
      <c r="O48" s="44">
        <v>10</v>
      </c>
      <c r="P48" s="44">
        <v>2</v>
      </c>
      <c r="Q48" s="12"/>
    </row>
    <row r="49" spans="2:18" ht="17.25" customHeight="1" x14ac:dyDescent="0.25">
      <c r="B49" s="12"/>
      <c r="C49" s="12"/>
      <c r="D49" s="12"/>
      <c r="E49" s="37"/>
      <c r="F49" s="37"/>
      <c r="G49" s="37"/>
      <c r="H49" s="37"/>
      <c r="I49" s="45" t="s">
        <v>23</v>
      </c>
      <c r="J49" s="45"/>
      <c r="K49" s="43">
        <f t="shared" si="1"/>
        <v>49</v>
      </c>
      <c r="L49" s="46">
        <v>9</v>
      </c>
      <c r="M49" s="44">
        <v>17</v>
      </c>
      <c r="N49" s="44">
        <v>9</v>
      </c>
      <c r="O49" s="44">
        <v>13</v>
      </c>
      <c r="P49" s="44">
        <v>1</v>
      </c>
      <c r="Q49" s="12"/>
    </row>
    <row r="50" spans="2:18" ht="17.25" customHeight="1" x14ac:dyDescent="0.25">
      <c r="B50" s="12"/>
      <c r="C50" s="12"/>
      <c r="D50" s="12"/>
      <c r="E50" s="37"/>
      <c r="F50" s="37"/>
      <c r="G50" s="37"/>
      <c r="H50" s="37"/>
      <c r="I50" s="45" t="s">
        <v>24</v>
      </c>
      <c r="J50" s="45"/>
      <c r="K50" s="43">
        <f t="shared" si="1"/>
        <v>46</v>
      </c>
      <c r="L50" s="46">
        <v>9</v>
      </c>
      <c r="M50" s="44">
        <v>10</v>
      </c>
      <c r="N50" s="44">
        <v>10</v>
      </c>
      <c r="O50" s="44">
        <v>14</v>
      </c>
      <c r="P50" s="44">
        <v>3</v>
      </c>
      <c r="Q50" s="12"/>
    </row>
    <row r="51" spans="2:18" ht="17.25" customHeight="1" x14ac:dyDescent="0.25">
      <c r="B51" s="12"/>
      <c r="C51" s="12"/>
      <c r="D51" s="12"/>
      <c r="E51" s="37"/>
      <c r="F51" s="37"/>
      <c r="G51" s="37"/>
      <c r="H51" s="37"/>
      <c r="I51" s="45" t="s">
        <v>25</v>
      </c>
      <c r="J51" s="45"/>
      <c r="K51" s="43">
        <f t="shared" si="1"/>
        <v>41</v>
      </c>
      <c r="L51" s="46">
        <v>13</v>
      </c>
      <c r="M51" s="44">
        <v>8</v>
      </c>
      <c r="N51" s="44">
        <v>9</v>
      </c>
      <c r="O51" s="44">
        <v>10</v>
      </c>
      <c r="P51" s="44">
        <v>1</v>
      </c>
      <c r="Q51" s="12"/>
    </row>
    <row r="52" spans="2:18" ht="17.25" customHeight="1" x14ac:dyDescent="0.25">
      <c r="B52" s="12"/>
      <c r="C52" s="12"/>
      <c r="D52" s="12"/>
      <c r="E52" s="37"/>
      <c r="F52" s="37"/>
      <c r="G52" s="37"/>
      <c r="H52" s="37"/>
      <c r="I52" s="45" t="s">
        <v>26</v>
      </c>
      <c r="J52" s="45"/>
      <c r="K52" s="43">
        <f t="shared" si="1"/>
        <v>38</v>
      </c>
      <c r="L52" s="46">
        <v>6</v>
      </c>
      <c r="M52" s="44">
        <v>10</v>
      </c>
      <c r="N52" s="44">
        <v>10</v>
      </c>
      <c r="O52" s="44">
        <v>10</v>
      </c>
      <c r="P52" s="44">
        <v>2</v>
      </c>
      <c r="Q52" s="12"/>
    </row>
    <row r="53" spans="2:18" ht="17.25" customHeight="1" x14ac:dyDescent="0.25">
      <c r="B53" s="12"/>
      <c r="C53" s="12"/>
      <c r="D53" s="12"/>
      <c r="E53" s="37"/>
      <c r="F53" s="37"/>
      <c r="G53" s="37"/>
      <c r="H53" s="37"/>
      <c r="I53" s="45" t="s">
        <v>27</v>
      </c>
      <c r="J53" s="45"/>
      <c r="K53" s="43">
        <f t="shared" si="1"/>
        <v>33</v>
      </c>
      <c r="L53" s="46">
        <v>8</v>
      </c>
      <c r="M53" s="44">
        <v>9</v>
      </c>
      <c r="N53" s="44">
        <v>9</v>
      </c>
      <c r="O53" s="44">
        <v>7</v>
      </c>
      <c r="P53" s="44">
        <v>0</v>
      </c>
      <c r="Q53" s="12"/>
      <c r="R53" s="47"/>
    </row>
    <row r="54" spans="2:18" ht="17.25" customHeight="1" x14ac:dyDescent="0.25">
      <c r="B54" s="12"/>
      <c r="C54" s="12"/>
      <c r="D54" s="12"/>
      <c r="E54" s="37"/>
      <c r="F54" s="37"/>
      <c r="G54" s="37"/>
      <c r="H54" s="37"/>
      <c r="I54" s="45" t="s">
        <v>28</v>
      </c>
      <c r="J54" s="45"/>
      <c r="K54" s="43">
        <f t="shared" si="1"/>
        <v>27</v>
      </c>
      <c r="L54" s="46">
        <v>8</v>
      </c>
      <c r="M54" s="44">
        <v>4</v>
      </c>
      <c r="N54" s="44">
        <v>6</v>
      </c>
      <c r="O54" s="44">
        <v>9</v>
      </c>
      <c r="P54" s="44">
        <v>0</v>
      </c>
      <c r="Q54" s="12"/>
    </row>
    <row r="55" spans="2:18" ht="17.25" customHeight="1" x14ac:dyDescent="0.25">
      <c r="B55" s="12"/>
      <c r="C55" s="12"/>
      <c r="D55" s="12"/>
      <c r="E55" s="37"/>
      <c r="F55" s="37"/>
      <c r="G55" s="37"/>
      <c r="H55" s="37"/>
      <c r="I55" s="45" t="s">
        <v>29</v>
      </c>
      <c r="J55" s="45"/>
      <c r="K55" s="43">
        <f t="shared" si="1"/>
        <v>23</v>
      </c>
      <c r="L55" s="46">
        <v>4</v>
      </c>
      <c r="M55" s="44">
        <v>6</v>
      </c>
      <c r="N55" s="44">
        <v>5</v>
      </c>
      <c r="O55" s="44">
        <v>7</v>
      </c>
      <c r="P55" s="44">
        <v>1</v>
      </c>
      <c r="Q55" s="12"/>
    </row>
    <row r="56" spans="2:18" ht="17.25" customHeight="1" x14ac:dyDescent="0.25">
      <c r="B56" s="12"/>
      <c r="C56" s="12"/>
      <c r="D56" s="12"/>
      <c r="E56" s="37"/>
      <c r="F56" s="37"/>
      <c r="G56" s="37"/>
      <c r="H56" s="37"/>
      <c r="I56" s="45" t="s">
        <v>30</v>
      </c>
      <c r="J56" s="45"/>
      <c r="K56" s="43">
        <f t="shared" si="1"/>
        <v>22</v>
      </c>
      <c r="L56" s="46">
        <v>8</v>
      </c>
      <c r="M56" s="44">
        <v>6</v>
      </c>
      <c r="N56" s="44">
        <v>2</v>
      </c>
      <c r="O56" s="44">
        <v>5</v>
      </c>
      <c r="P56" s="44">
        <v>1</v>
      </c>
      <c r="Q56" s="12"/>
    </row>
    <row r="57" spans="2:18" ht="17.25" customHeight="1" x14ac:dyDescent="0.25">
      <c r="B57" s="12"/>
      <c r="C57" s="12"/>
      <c r="D57" s="12"/>
      <c r="E57" s="37"/>
      <c r="F57" s="37"/>
      <c r="G57" s="37"/>
      <c r="H57" s="37"/>
      <c r="I57" s="45" t="s">
        <v>31</v>
      </c>
      <c r="J57" s="45"/>
      <c r="K57" s="43">
        <f t="shared" si="1"/>
        <v>21</v>
      </c>
      <c r="L57" s="46">
        <v>3</v>
      </c>
      <c r="M57" s="44">
        <v>3</v>
      </c>
      <c r="N57" s="44">
        <v>7</v>
      </c>
      <c r="O57" s="44">
        <v>6</v>
      </c>
      <c r="P57" s="44">
        <v>2</v>
      </c>
      <c r="Q57" s="12"/>
    </row>
    <row r="58" spans="2:18" ht="17.25" customHeight="1" x14ac:dyDescent="0.25">
      <c r="B58" s="12"/>
      <c r="C58" s="12"/>
      <c r="D58" s="12"/>
      <c r="E58" s="37"/>
      <c r="F58" s="37"/>
      <c r="G58" s="37"/>
      <c r="H58" s="37"/>
      <c r="I58" s="45" t="s">
        <v>32</v>
      </c>
      <c r="J58" s="45"/>
      <c r="K58" s="43">
        <f t="shared" si="1"/>
        <v>21</v>
      </c>
      <c r="L58" s="46">
        <v>6</v>
      </c>
      <c r="M58" s="44">
        <v>5</v>
      </c>
      <c r="N58" s="44">
        <v>5</v>
      </c>
      <c r="O58" s="44">
        <v>4</v>
      </c>
      <c r="P58" s="44">
        <v>1</v>
      </c>
      <c r="Q58" s="12"/>
    </row>
    <row r="59" spans="2:18" ht="17.25" customHeight="1" x14ac:dyDescent="0.25">
      <c r="B59" s="12"/>
      <c r="C59" s="12"/>
      <c r="D59" s="12"/>
      <c r="E59" s="37"/>
      <c r="F59" s="37"/>
      <c r="G59" s="37"/>
      <c r="H59" s="37"/>
      <c r="I59" s="45" t="s">
        <v>33</v>
      </c>
      <c r="J59" s="45"/>
      <c r="K59" s="43">
        <f t="shared" si="1"/>
        <v>21</v>
      </c>
      <c r="L59" s="46">
        <v>5</v>
      </c>
      <c r="M59" s="44">
        <v>0</v>
      </c>
      <c r="N59" s="44">
        <v>8</v>
      </c>
      <c r="O59" s="44">
        <v>7</v>
      </c>
      <c r="P59" s="44">
        <v>1</v>
      </c>
      <c r="Q59" s="12"/>
    </row>
    <row r="60" spans="2:18" ht="17.25" customHeight="1" x14ac:dyDescent="0.25">
      <c r="B60" s="12"/>
      <c r="C60" s="12"/>
      <c r="D60" s="12"/>
      <c r="E60" s="37"/>
      <c r="F60" s="37"/>
      <c r="G60" s="37"/>
      <c r="H60" s="37"/>
      <c r="I60" s="45" t="s">
        <v>34</v>
      </c>
      <c r="J60" s="45"/>
      <c r="K60" s="43">
        <f t="shared" si="1"/>
        <v>20</v>
      </c>
      <c r="L60" s="46">
        <v>3</v>
      </c>
      <c r="M60" s="44">
        <v>4</v>
      </c>
      <c r="N60" s="44">
        <v>10</v>
      </c>
      <c r="O60" s="44">
        <v>3</v>
      </c>
      <c r="P60" s="44">
        <v>0</v>
      </c>
      <c r="Q60" s="12"/>
    </row>
    <row r="61" spans="2:18" ht="17.25" customHeight="1" x14ac:dyDescent="0.25">
      <c r="B61" s="12"/>
      <c r="C61" s="12"/>
      <c r="D61" s="12"/>
      <c r="E61" s="37"/>
      <c r="F61" s="37"/>
      <c r="G61" s="37"/>
      <c r="H61" s="37"/>
      <c r="I61" s="45" t="s">
        <v>35</v>
      </c>
      <c r="J61" s="45"/>
      <c r="K61" s="43">
        <f t="shared" si="1"/>
        <v>20</v>
      </c>
      <c r="L61" s="46">
        <v>4</v>
      </c>
      <c r="M61" s="44">
        <v>6</v>
      </c>
      <c r="N61" s="44">
        <v>6</v>
      </c>
      <c r="O61" s="44">
        <v>4</v>
      </c>
      <c r="P61" s="44">
        <v>0</v>
      </c>
      <c r="Q61" s="12"/>
    </row>
    <row r="62" spans="2:18" ht="17.25" customHeight="1" x14ac:dyDescent="0.25">
      <c r="B62" s="12"/>
      <c r="E62" s="1"/>
      <c r="F62" s="1"/>
      <c r="G62" s="1"/>
      <c r="I62" s="45" t="s">
        <v>36</v>
      </c>
      <c r="J62" s="45"/>
      <c r="K62" s="43">
        <f t="shared" si="1"/>
        <v>19</v>
      </c>
      <c r="L62" s="46">
        <v>2</v>
      </c>
      <c r="M62" s="44">
        <v>8</v>
      </c>
      <c r="N62" s="44">
        <v>1</v>
      </c>
      <c r="O62" s="44">
        <v>8</v>
      </c>
      <c r="P62" s="44">
        <v>0</v>
      </c>
      <c r="Q62" s="12"/>
    </row>
    <row r="63" spans="2:18" ht="17.25" customHeight="1" x14ac:dyDescent="0.25">
      <c r="B63" s="12"/>
      <c r="C63" s="48"/>
      <c r="D63" s="48"/>
      <c r="E63" s="48"/>
      <c r="F63" s="48"/>
      <c r="G63" s="48"/>
      <c r="H63" s="48"/>
      <c r="I63" s="45" t="s">
        <v>37</v>
      </c>
      <c r="J63" s="45"/>
      <c r="K63" s="43">
        <f t="shared" si="1"/>
        <v>16</v>
      </c>
      <c r="L63" s="46">
        <v>6</v>
      </c>
      <c r="M63" s="44">
        <v>5</v>
      </c>
      <c r="N63" s="44">
        <v>3</v>
      </c>
      <c r="O63" s="44">
        <v>2</v>
      </c>
      <c r="P63" s="44">
        <v>0</v>
      </c>
      <c r="Q63" s="12"/>
    </row>
    <row r="64" spans="2:18" ht="17.25" customHeight="1" x14ac:dyDescent="0.25">
      <c r="B64" s="12"/>
      <c r="C64" s="48"/>
      <c r="D64" s="48"/>
      <c r="E64" s="48"/>
      <c r="F64" s="48"/>
      <c r="G64" s="48"/>
      <c r="H64" s="48"/>
      <c r="I64" s="45" t="s">
        <v>38</v>
      </c>
      <c r="J64" s="45"/>
      <c r="K64" s="43">
        <f t="shared" si="1"/>
        <v>14</v>
      </c>
      <c r="L64" s="46">
        <v>2</v>
      </c>
      <c r="M64" s="44">
        <v>1</v>
      </c>
      <c r="N64" s="44">
        <v>3</v>
      </c>
      <c r="O64" s="44">
        <v>7</v>
      </c>
      <c r="P64" s="44">
        <v>1</v>
      </c>
      <c r="Q64" s="49"/>
    </row>
    <row r="65" spans="1:18" ht="17.25" customHeight="1" x14ac:dyDescent="0.25">
      <c r="B65" s="12"/>
      <c r="C65" s="12"/>
      <c r="D65" s="12"/>
      <c r="E65" s="12"/>
      <c r="F65" s="12"/>
      <c r="G65" s="12"/>
      <c r="H65" s="12"/>
      <c r="I65" s="45" t="s">
        <v>39</v>
      </c>
      <c r="J65" s="45"/>
      <c r="K65" s="43">
        <f t="shared" si="1"/>
        <v>11</v>
      </c>
      <c r="L65" s="46">
        <v>3</v>
      </c>
      <c r="M65" s="44">
        <v>2</v>
      </c>
      <c r="N65" s="44">
        <v>3</v>
      </c>
      <c r="O65" s="44">
        <v>3</v>
      </c>
      <c r="P65" s="44">
        <v>0</v>
      </c>
      <c r="Q65" s="12"/>
    </row>
    <row r="66" spans="1:18" ht="17.25" customHeight="1" x14ac:dyDescent="0.25">
      <c r="E66" s="12"/>
      <c r="F66" s="12"/>
      <c r="G66" s="12"/>
      <c r="H66" s="12"/>
      <c r="I66" s="45" t="s">
        <v>40</v>
      </c>
      <c r="J66" s="45"/>
      <c r="K66" s="43">
        <f t="shared" si="1"/>
        <v>10</v>
      </c>
      <c r="L66" s="46">
        <v>3</v>
      </c>
      <c r="M66" s="44">
        <v>2</v>
      </c>
      <c r="N66" s="44">
        <v>3</v>
      </c>
      <c r="O66" s="44">
        <v>2</v>
      </c>
      <c r="P66" s="44">
        <v>0</v>
      </c>
      <c r="Q66" s="12"/>
    </row>
    <row r="67" spans="1:18" ht="17.25" customHeight="1" x14ac:dyDescent="0.25">
      <c r="E67" s="1"/>
      <c r="F67" s="12"/>
      <c r="G67" s="12"/>
      <c r="H67" s="12"/>
      <c r="I67" s="45" t="s">
        <v>41</v>
      </c>
      <c r="J67" s="45"/>
      <c r="K67" s="43">
        <f t="shared" si="1"/>
        <v>10</v>
      </c>
      <c r="L67" s="46">
        <v>1</v>
      </c>
      <c r="M67" s="44">
        <v>0</v>
      </c>
      <c r="N67" s="44">
        <v>5</v>
      </c>
      <c r="O67" s="44">
        <v>3</v>
      </c>
      <c r="P67" s="44">
        <v>1</v>
      </c>
      <c r="Q67" s="12"/>
    </row>
    <row r="68" spans="1:18" ht="17.25" customHeight="1" thickBot="1" x14ac:dyDescent="0.3">
      <c r="E68" s="1"/>
      <c r="F68" s="12"/>
      <c r="G68" s="12"/>
      <c r="H68" s="12"/>
      <c r="I68" s="50" t="s">
        <v>42</v>
      </c>
      <c r="J68" s="50"/>
      <c r="K68" s="43">
        <f t="shared" si="1"/>
        <v>8</v>
      </c>
      <c r="L68" s="51">
        <v>2</v>
      </c>
      <c r="M68" s="51">
        <v>3</v>
      </c>
      <c r="N68" s="51">
        <v>1</v>
      </c>
      <c r="O68" s="51">
        <v>2</v>
      </c>
      <c r="P68" s="51">
        <v>0</v>
      </c>
      <c r="Q68" s="12"/>
    </row>
    <row r="69" spans="1:18" x14ac:dyDescent="0.25">
      <c r="E69" s="1"/>
      <c r="F69" s="12"/>
      <c r="G69" s="12"/>
      <c r="H69" s="12"/>
      <c r="I69" s="52" t="s">
        <v>4</v>
      </c>
      <c r="J69" s="52"/>
      <c r="K69" s="53">
        <f>SUM(K43:K68)</f>
        <v>1012</v>
      </c>
      <c r="L69" s="54">
        <f t="shared" ref="L69:P69" si="2">SUM(L43:L68)</f>
        <v>223</v>
      </c>
      <c r="M69" s="54">
        <f t="shared" si="2"/>
        <v>258</v>
      </c>
      <c r="N69" s="54">
        <f t="shared" si="2"/>
        <v>233</v>
      </c>
      <c r="O69" s="54">
        <f t="shared" si="2"/>
        <v>270</v>
      </c>
      <c r="P69" s="54">
        <f t="shared" si="2"/>
        <v>28</v>
      </c>
    </row>
    <row r="70" spans="1:18" ht="15" customHeight="1" x14ac:dyDescent="0.15">
      <c r="B70" s="32" t="s">
        <v>43</v>
      </c>
      <c r="E70" s="1"/>
      <c r="F70" s="12"/>
      <c r="G70" s="12"/>
      <c r="H70" s="12"/>
      <c r="I70" s="32" t="s">
        <v>43</v>
      </c>
      <c r="J70" s="10"/>
      <c r="K70" s="10"/>
      <c r="L70" s="10"/>
      <c r="M70" s="10"/>
    </row>
    <row r="71" spans="1:18" ht="15" customHeight="1" x14ac:dyDescent="0.15">
      <c r="E71" s="1"/>
      <c r="F71" s="12"/>
      <c r="G71" s="12"/>
      <c r="H71" s="12"/>
      <c r="I71" s="10"/>
      <c r="J71" s="10"/>
      <c r="K71" s="10"/>
      <c r="L71" s="10"/>
      <c r="M71" s="10"/>
    </row>
    <row r="72" spans="1:18" ht="22.5" customHeight="1" x14ac:dyDescent="0.2">
      <c r="A72" s="12"/>
      <c r="B72" s="55"/>
      <c r="C72" s="55"/>
      <c r="D72" s="55"/>
      <c r="E72" s="56"/>
      <c r="F72" s="12"/>
      <c r="G72" s="12"/>
      <c r="H72" s="12"/>
      <c r="I72" s="12"/>
      <c r="J72" s="12"/>
      <c r="K72" s="12"/>
      <c r="L72" s="12"/>
      <c r="M72" s="10"/>
      <c r="N72" s="10"/>
      <c r="O72" s="10"/>
      <c r="P72" s="12"/>
      <c r="Q72" s="12"/>
      <c r="R72" s="12"/>
    </row>
    <row r="73" spans="1:18" x14ac:dyDescent="0.15">
      <c r="A73" s="12"/>
      <c r="B73" s="48"/>
      <c r="C73" s="48"/>
      <c r="D73" s="48"/>
      <c r="E73" s="48"/>
      <c r="F73" s="1"/>
      <c r="G73" s="1"/>
      <c r="H73" s="12"/>
      <c r="I73" s="12"/>
      <c r="J73" s="12"/>
      <c r="K73" s="12"/>
      <c r="L73" s="12"/>
      <c r="M73" s="12"/>
      <c r="N73" s="10"/>
      <c r="O73" s="10"/>
      <c r="P73" s="12"/>
      <c r="Q73" s="12"/>
      <c r="R73" s="12"/>
    </row>
    <row r="74" spans="1:18" x14ac:dyDescent="0.15">
      <c r="A74" s="12"/>
      <c r="B74" s="48"/>
      <c r="C74" s="48"/>
      <c r="D74" s="48"/>
      <c r="E74" s="48"/>
      <c r="F74" s="12"/>
      <c r="G74" s="57"/>
      <c r="H74" s="58"/>
      <c r="I74" s="59"/>
      <c r="J74" s="60"/>
      <c r="K74" s="37"/>
      <c r="L74" s="60"/>
      <c r="M74" s="12"/>
      <c r="N74" s="10"/>
      <c r="O74" s="10"/>
      <c r="P74" s="12"/>
      <c r="Q74" s="12"/>
      <c r="R74" s="12"/>
    </row>
    <row r="75" spans="1:18" ht="12" customHeight="1" x14ac:dyDescent="0.15">
      <c r="A75" s="12"/>
      <c r="B75" s="48"/>
      <c r="C75" s="48"/>
      <c r="D75" s="48"/>
      <c r="E75" s="48"/>
      <c r="F75" s="12"/>
      <c r="G75" s="57"/>
      <c r="H75" s="58"/>
      <c r="I75" s="59"/>
      <c r="J75" s="60"/>
      <c r="K75" s="37"/>
      <c r="L75" s="60"/>
      <c r="M75" s="12"/>
      <c r="N75" s="10"/>
      <c r="O75" s="10"/>
      <c r="P75" s="12"/>
      <c r="Q75" s="12"/>
      <c r="R75" s="12"/>
    </row>
    <row r="76" spans="1:18" ht="22.5" customHeight="1" x14ac:dyDescent="0.25">
      <c r="A76" s="12"/>
      <c r="B76" s="61" t="s">
        <v>44</v>
      </c>
      <c r="C76" s="61"/>
      <c r="D76" s="14" t="s">
        <v>4</v>
      </c>
      <c r="E76" s="62" t="s">
        <v>45</v>
      </c>
      <c r="F76" s="12"/>
      <c r="G76" s="61" t="s">
        <v>46</v>
      </c>
      <c r="H76" s="61"/>
      <c r="I76" s="61"/>
      <c r="J76" s="63" t="s">
        <v>4</v>
      </c>
      <c r="K76" s="64" t="s">
        <v>45</v>
      </c>
      <c r="L76" s="12"/>
      <c r="M76" s="65" t="s">
        <v>47</v>
      </c>
      <c r="N76" s="15" t="s">
        <v>4</v>
      </c>
      <c r="O76" s="66" t="s">
        <v>45</v>
      </c>
      <c r="P76" s="12"/>
      <c r="Q76" s="12"/>
      <c r="R76" s="12"/>
    </row>
    <row r="77" spans="1:18" ht="19.5" customHeight="1" x14ac:dyDescent="0.25">
      <c r="A77" s="12"/>
      <c r="B77" s="67" t="s">
        <v>48</v>
      </c>
      <c r="C77" s="67"/>
      <c r="D77" s="68">
        <v>9</v>
      </c>
      <c r="E77" s="69">
        <f t="shared" ref="E77:E89" si="3">D77/$D$90</f>
        <v>0.32142857142857145</v>
      </c>
      <c r="F77" s="12"/>
      <c r="G77" s="70" t="s">
        <v>49</v>
      </c>
      <c r="H77" s="71"/>
      <c r="I77" s="72"/>
      <c r="J77" s="73">
        <v>7</v>
      </c>
      <c r="K77" s="21">
        <f t="shared" ref="K77:K87" si="4">J77/$J$88</f>
        <v>0.25</v>
      </c>
      <c r="L77" s="74"/>
      <c r="M77" s="75" t="s">
        <v>50</v>
      </c>
      <c r="N77" s="76">
        <v>23</v>
      </c>
      <c r="O77" s="77">
        <f>N77/$N$79</f>
        <v>0.8214285714285714</v>
      </c>
      <c r="P77" s="12"/>
      <c r="Q77" s="12"/>
      <c r="R77" s="12"/>
    </row>
    <row r="78" spans="1:18" ht="19.5" customHeight="1" thickBot="1" x14ac:dyDescent="0.3">
      <c r="A78" s="12"/>
      <c r="B78" s="17" t="s">
        <v>51</v>
      </c>
      <c r="C78" s="17"/>
      <c r="D78" s="78">
        <v>4</v>
      </c>
      <c r="E78" s="69">
        <f t="shared" si="3"/>
        <v>0.14285714285714285</v>
      </c>
      <c r="F78" s="12"/>
      <c r="G78" s="70" t="s">
        <v>52</v>
      </c>
      <c r="H78" s="71"/>
      <c r="I78" s="72"/>
      <c r="J78" s="73">
        <v>4</v>
      </c>
      <c r="K78" s="21">
        <f t="shared" si="4"/>
        <v>0.14285714285714285</v>
      </c>
      <c r="L78" s="48"/>
      <c r="M78" s="79" t="s">
        <v>53</v>
      </c>
      <c r="N78" s="80">
        <v>5</v>
      </c>
      <c r="O78" s="81">
        <f>N78/$N$79</f>
        <v>0.17857142857142858</v>
      </c>
      <c r="P78" s="12"/>
      <c r="Q78" s="12"/>
      <c r="R78" s="12"/>
    </row>
    <row r="79" spans="1:18" ht="19.5" customHeight="1" x14ac:dyDescent="0.25">
      <c r="A79" s="12"/>
      <c r="B79" s="17" t="s">
        <v>54</v>
      </c>
      <c r="C79" s="17"/>
      <c r="D79" s="78">
        <v>0</v>
      </c>
      <c r="E79" s="69">
        <f t="shared" si="3"/>
        <v>0</v>
      </c>
      <c r="F79" s="12"/>
      <c r="G79" s="70" t="s">
        <v>55</v>
      </c>
      <c r="H79" s="71"/>
      <c r="I79" s="72"/>
      <c r="J79" s="73">
        <v>8</v>
      </c>
      <c r="K79" s="21">
        <f t="shared" si="4"/>
        <v>0.2857142857142857</v>
      </c>
      <c r="L79" s="48"/>
      <c r="M79" s="82" t="s">
        <v>4</v>
      </c>
      <c r="N79" s="83">
        <f>SUM(N77:N78)</f>
        <v>28</v>
      </c>
      <c r="O79" s="84">
        <f>SUM(O77:O78)</f>
        <v>1</v>
      </c>
      <c r="P79" s="12"/>
      <c r="Q79" s="12"/>
      <c r="R79" s="12"/>
    </row>
    <row r="80" spans="1:18" ht="19.5" customHeight="1" x14ac:dyDescent="0.25">
      <c r="B80" s="17" t="s">
        <v>56</v>
      </c>
      <c r="C80" s="17"/>
      <c r="D80" s="78">
        <v>1</v>
      </c>
      <c r="E80" s="69">
        <f t="shared" si="3"/>
        <v>3.5714285714285712E-2</v>
      </c>
      <c r="F80" s="12"/>
      <c r="G80" s="70" t="s">
        <v>57</v>
      </c>
      <c r="H80" s="71"/>
      <c r="I80" s="72"/>
      <c r="J80" s="73">
        <v>1</v>
      </c>
      <c r="K80" s="21">
        <f t="shared" si="4"/>
        <v>3.5714285714285712E-2</v>
      </c>
      <c r="L80" s="85"/>
      <c r="M80" s="85"/>
      <c r="P80" s="12"/>
      <c r="Q80" s="12"/>
      <c r="R80" s="12"/>
    </row>
    <row r="81" spans="1:18" ht="16.5" x14ac:dyDescent="0.25">
      <c r="A81" s="12"/>
      <c r="B81" s="86" t="s">
        <v>58</v>
      </c>
      <c r="C81" s="86"/>
      <c r="D81" s="78">
        <v>0</v>
      </c>
      <c r="E81" s="69">
        <f t="shared" si="3"/>
        <v>0</v>
      </c>
      <c r="F81" s="12"/>
      <c r="G81" s="70" t="s">
        <v>59</v>
      </c>
      <c r="H81" s="71"/>
      <c r="I81" s="72"/>
      <c r="J81" s="73">
        <v>1</v>
      </c>
      <c r="K81" s="21">
        <f t="shared" si="4"/>
        <v>3.5714285714285712E-2</v>
      </c>
      <c r="L81" s="87"/>
      <c r="M81" s="87"/>
      <c r="P81" s="12"/>
      <c r="Q81" s="12"/>
      <c r="R81" s="12"/>
    </row>
    <row r="82" spans="1:18" ht="19.5" customHeight="1" x14ac:dyDescent="0.25">
      <c r="B82" s="17" t="s">
        <v>60</v>
      </c>
      <c r="C82" s="17"/>
      <c r="D82" s="78">
        <v>0</v>
      </c>
      <c r="E82" s="69">
        <f t="shared" si="3"/>
        <v>0</v>
      </c>
      <c r="F82" s="12"/>
      <c r="G82" s="70" t="s">
        <v>61</v>
      </c>
      <c r="H82" s="71"/>
      <c r="I82" s="72"/>
      <c r="J82" s="73">
        <v>3</v>
      </c>
      <c r="K82" s="21">
        <f t="shared" si="4"/>
        <v>0.10714285714285714</v>
      </c>
      <c r="L82" s="88"/>
      <c r="M82" s="60"/>
      <c r="P82" s="12"/>
      <c r="Q82" s="12"/>
      <c r="R82" s="12"/>
    </row>
    <row r="83" spans="1:18" ht="19.5" customHeight="1" x14ac:dyDescent="0.25">
      <c r="B83" s="17" t="s">
        <v>62</v>
      </c>
      <c r="C83" s="17"/>
      <c r="D83" s="78">
        <v>0</v>
      </c>
      <c r="E83" s="69">
        <f t="shared" si="3"/>
        <v>0</v>
      </c>
      <c r="F83" s="12"/>
      <c r="G83" s="70" t="s">
        <v>63</v>
      </c>
      <c r="H83" s="71"/>
      <c r="I83" s="72"/>
      <c r="J83" s="73">
        <v>0</v>
      </c>
      <c r="K83" s="21">
        <f t="shared" si="4"/>
        <v>0</v>
      </c>
      <c r="L83" s="88"/>
      <c r="M83" s="60"/>
      <c r="P83" s="12"/>
      <c r="Q83" s="12"/>
      <c r="R83" s="12"/>
    </row>
    <row r="84" spans="1:18" ht="19.5" customHeight="1" x14ac:dyDescent="0.25">
      <c r="B84" s="17" t="s">
        <v>64</v>
      </c>
      <c r="C84" s="17"/>
      <c r="D84" s="78">
        <v>1</v>
      </c>
      <c r="E84" s="69">
        <f t="shared" si="3"/>
        <v>3.5714285714285712E-2</v>
      </c>
      <c r="F84" s="12"/>
      <c r="G84" s="70" t="s">
        <v>65</v>
      </c>
      <c r="H84" s="71"/>
      <c r="I84" s="72"/>
      <c r="J84" s="73">
        <v>0</v>
      </c>
      <c r="K84" s="21">
        <f t="shared" si="4"/>
        <v>0</v>
      </c>
      <c r="L84" s="88"/>
      <c r="M84" s="60"/>
      <c r="P84" s="12"/>
      <c r="Q84" s="12"/>
      <c r="R84" s="12"/>
    </row>
    <row r="85" spans="1:18" ht="19.5" customHeight="1" x14ac:dyDescent="0.25">
      <c r="B85" s="17" t="s">
        <v>66</v>
      </c>
      <c r="C85" s="17"/>
      <c r="D85" s="78">
        <v>0</v>
      </c>
      <c r="E85" s="69">
        <f t="shared" si="3"/>
        <v>0</v>
      </c>
      <c r="F85" s="12"/>
      <c r="G85" s="70" t="s">
        <v>67</v>
      </c>
      <c r="H85" s="71"/>
      <c r="I85" s="72"/>
      <c r="J85" s="73">
        <v>1</v>
      </c>
      <c r="K85" s="21">
        <f t="shared" si="4"/>
        <v>3.5714285714285712E-2</v>
      </c>
      <c r="L85" s="88"/>
      <c r="M85" s="60"/>
      <c r="P85" s="12"/>
      <c r="Q85" s="12"/>
      <c r="R85" s="12"/>
    </row>
    <row r="86" spans="1:18" ht="19.5" customHeight="1" x14ac:dyDescent="0.25">
      <c r="B86" s="17" t="s">
        <v>68</v>
      </c>
      <c r="C86" s="17"/>
      <c r="D86" s="89">
        <v>3</v>
      </c>
      <c r="E86" s="69">
        <f t="shared" si="3"/>
        <v>0.10714285714285714</v>
      </c>
      <c r="F86" s="12"/>
      <c r="G86" s="70" t="s">
        <v>69</v>
      </c>
      <c r="H86" s="71"/>
      <c r="I86" s="72"/>
      <c r="J86" s="73">
        <v>1</v>
      </c>
      <c r="K86" s="21">
        <f t="shared" si="4"/>
        <v>3.5714285714285712E-2</v>
      </c>
      <c r="L86" s="88"/>
      <c r="M86" s="60"/>
      <c r="P86" s="12"/>
      <c r="Q86" s="12"/>
      <c r="R86" s="12"/>
    </row>
    <row r="87" spans="1:18" ht="19.5" customHeight="1" thickBot="1" x14ac:dyDescent="0.3">
      <c r="B87" s="17" t="s">
        <v>70</v>
      </c>
      <c r="C87" s="17"/>
      <c r="D87" s="78">
        <v>4</v>
      </c>
      <c r="E87" s="69">
        <f t="shared" si="3"/>
        <v>0.14285714285714285</v>
      </c>
      <c r="F87" s="12"/>
      <c r="G87" s="70" t="s">
        <v>71</v>
      </c>
      <c r="H87" s="71"/>
      <c r="I87" s="72"/>
      <c r="J87" s="73">
        <v>2</v>
      </c>
      <c r="K87" s="21">
        <f t="shared" si="4"/>
        <v>7.1428571428571425E-2</v>
      </c>
      <c r="L87" s="88"/>
      <c r="M87" s="60"/>
      <c r="P87" s="12"/>
      <c r="Q87" s="12"/>
      <c r="R87" s="12"/>
    </row>
    <row r="88" spans="1:18" ht="19.5" customHeight="1" x14ac:dyDescent="0.25">
      <c r="B88" s="17" t="s">
        <v>72</v>
      </c>
      <c r="C88" s="17"/>
      <c r="D88" s="78">
        <v>3</v>
      </c>
      <c r="E88" s="69">
        <f t="shared" si="3"/>
        <v>0.10714285714285714</v>
      </c>
      <c r="F88" s="90"/>
      <c r="G88" s="91" t="s">
        <v>4</v>
      </c>
      <c r="H88" s="91"/>
      <c r="I88" s="91"/>
      <c r="J88" s="23">
        <f>SUM(J77:J87)</f>
        <v>28</v>
      </c>
      <c r="K88" s="84">
        <f>SUM(K77:K87)</f>
        <v>0.99999999999999989</v>
      </c>
      <c r="P88" s="12"/>
      <c r="Q88" s="12"/>
      <c r="R88" s="12"/>
    </row>
    <row r="89" spans="1:18" ht="19.5" customHeight="1" thickBot="1" x14ac:dyDescent="0.3">
      <c r="B89" s="17" t="s">
        <v>73</v>
      </c>
      <c r="C89" s="17"/>
      <c r="D89" s="78">
        <v>3</v>
      </c>
      <c r="E89" s="69">
        <f t="shared" si="3"/>
        <v>0.10714285714285714</v>
      </c>
      <c r="F89" s="92"/>
      <c r="P89" s="12"/>
      <c r="Q89" s="12"/>
      <c r="R89" s="12"/>
    </row>
    <row r="90" spans="1:18" ht="19.5" customHeight="1" x14ac:dyDescent="0.25">
      <c r="B90" s="22" t="s">
        <v>4</v>
      </c>
      <c r="C90" s="22"/>
      <c r="D90" s="23">
        <f>SUM(D77:D89)</f>
        <v>28</v>
      </c>
      <c r="E90" s="84">
        <f>SUM(E77:E89)</f>
        <v>0.99999999999999978</v>
      </c>
      <c r="F90" s="92"/>
      <c r="P90" s="12"/>
      <c r="Q90" s="12"/>
      <c r="R90" s="12"/>
    </row>
    <row r="91" spans="1:18" ht="19.5" customHeight="1" x14ac:dyDescent="0.25">
      <c r="F91" s="92"/>
      <c r="P91" s="12"/>
      <c r="Q91" s="12"/>
      <c r="R91" s="12"/>
    </row>
    <row r="92" spans="1:18" x14ac:dyDescent="0.25">
      <c r="F92" s="92"/>
      <c r="P92" s="12"/>
      <c r="Q92" s="12"/>
      <c r="R92" s="12"/>
    </row>
    <row r="93" spans="1:18" x14ac:dyDescent="0.25">
      <c r="B93" s="93"/>
      <c r="C93" s="94"/>
      <c r="D93" s="94"/>
      <c r="E93" s="94"/>
      <c r="F93" s="12"/>
      <c r="G93" s="95"/>
      <c r="P93" s="12"/>
      <c r="Q93" s="12"/>
      <c r="R93" s="12"/>
    </row>
    <row r="94" spans="1:18" x14ac:dyDescent="0.25">
      <c r="B94" s="93"/>
      <c r="C94" s="94"/>
      <c r="D94" s="94"/>
      <c r="E94" s="94"/>
      <c r="F94" s="12"/>
      <c r="G94" s="95"/>
      <c r="P94" s="12"/>
      <c r="Q94" s="12"/>
      <c r="R94" s="12"/>
    </row>
    <row r="95" spans="1:18" ht="27.75" customHeight="1" x14ac:dyDescent="0.25">
      <c r="B95" s="12"/>
      <c r="C95" s="12"/>
      <c r="D95" s="12"/>
      <c r="E95" s="37"/>
      <c r="F95" s="37"/>
      <c r="G95" s="37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 ht="27" customHeight="1" x14ac:dyDescent="0.25">
      <c r="B96" s="96"/>
      <c r="C96" s="96"/>
      <c r="D96" s="96"/>
      <c r="E96" s="97"/>
      <c r="F96" s="97"/>
      <c r="G96" s="97"/>
      <c r="H96" s="48"/>
      <c r="I96" s="12"/>
      <c r="J96" s="12"/>
      <c r="K96" s="96"/>
      <c r="L96" s="96"/>
      <c r="M96" s="96"/>
      <c r="N96" s="96"/>
      <c r="O96" s="96"/>
      <c r="P96" s="12"/>
      <c r="Q96" s="12"/>
      <c r="R96" s="12"/>
    </row>
    <row r="97" spans="2:18" ht="21.75" customHeight="1" x14ac:dyDescent="0.25">
      <c r="B97" s="96"/>
      <c r="C97" s="96"/>
      <c r="D97" s="96"/>
      <c r="E97" s="97"/>
      <c r="F97" s="97"/>
      <c r="G97" s="97"/>
      <c r="H97" s="48"/>
      <c r="I97" s="12"/>
      <c r="J97" s="12"/>
      <c r="K97" s="96"/>
      <c r="L97" s="96"/>
      <c r="M97" s="96"/>
      <c r="N97" s="96"/>
      <c r="O97" s="96"/>
      <c r="P97" s="12"/>
      <c r="Q97" s="12"/>
      <c r="R97" s="12"/>
    </row>
    <row r="98" spans="2:18" ht="23.25" customHeight="1" x14ac:dyDescent="0.25">
      <c r="B98" s="98" t="s">
        <v>74</v>
      </c>
      <c r="C98" s="99" t="s">
        <v>4</v>
      </c>
      <c r="D98" s="100" t="s">
        <v>45</v>
      </c>
      <c r="E98" s="37"/>
      <c r="F98" s="1"/>
      <c r="G98" s="101" t="s">
        <v>75</v>
      </c>
      <c r="H98" s="101"/>
      <c r="I98" s="12"/>
      <c r="J98" s="12"/>
      <c r="K98" s="13" t="s">
        <v>76</v>
      </c>
      <c r="L98" s="13"/>
      <c r="M98" s="102" t="s">
        <v>4</v>
      </c>
      <c r="N98" s="103" t="s">
        <v>45</v>
      </c>
      <c r="O98" s="104"/>
      <c r="P98" s="12"/>
      <c r="Q98" s="12"/>
      <c r="R98" s="12"/>
    </row>
    <row r="99" spans="2:18" ht="19.5" customHeight="1" x14ac:dyDescent="0.25">
      <c r="B99" s="105" t="s">
        <v>77</v>
      </c>
      <c r="C99" s="106">
        <v>0</v>
      </c>
      <c r="D99" s="107">
        <f t="shared" ref="D99:D105" si="5">C99/$C$106</f>
        <v>0</v>
      </c>
      <c r="E99" s="37"/>
      <c r="F99" s="1"/>
      <c r="G99" s="108">
        <f>SUM(D99:D102)</f>
        <v>3.5714285714285712E-2</v>
      </c>
      <c r="H99" s="12"/>
      <c r="I99" s="12"/>
      <c r="J99" s="12"/>
      <c r="K99" s="109" t="s">
        <v>78</v>
      </c>
      <c r="L99" s="110"/>
      <c r="M99" s="111">
        <v>28</v>
      </c>
      <c r="N99" s="112">
        <f>M99/$M$101</f>
        <v>1</v>
      </c>
      <c r="O99" s="113"/>
      <c r="P99" s="12"/>
      <c r="Q99" s="12"/>
      <c r="R99" s="12"/>
    </row>
    <row r="100" spans="2:18" ht="19.5" customHeight="1" thickBot="1" x14ac:dyDescent="0.3">
      <c r="B100" s="105" t="s">
        <v>79</v>
      </c>
      <c r="C100" s="106">
        <v>0</v>
      </c>
      <c r="D100" s="107">
        <f t="shared" si="5"/>
        <v>0</v>
      </c>
      <c r="E100" s="37"/>
      <c r="F100" s="1"/>
      <c r="H100" s="12"/>
      <c r="I100" s="12"/>
      <c r="J100" s="12"/>
      <c r="K100" s="114" t="s">
        <v>80</v>
      </c>
      <c r="L100" s="115"/>
      <c r="M100" s="116">
        <v>0</v>
      </c>
      <c r="N100" s="117">
        <f>M100/$M$101</f>
        <v>0</v>
      </c>
      <c r="O100" s="113"/>
      <c r="P100" s="12"/>
      <c r="Q100" s="12"/>
      <c r="R100" s="12"/>
    </row>
    <row r="101" spans="2:18" ht="19.5" customHeight="1" x14ac:dyDescent="0.25">
      <c r="B101" s="105" t="s">
        <v>81</v>
      </c>
      <c r="C101" s="106">
        <v>0</v>
      </c>
      <c r="D101" s="107">
        <f t="shared" si="5"/>
        <v>0</v>
      </c>
      <c r="E101" s="37"/>
      <c r="F101" s="1"/>
      <c r="G101" s="1"/>
      <c r="H101" s="118"/>
      <c r="I101" s="119" t="s">
        <v>82</v>
      </c>
      <c r="J101" s="12"/>
      <c r="K101" s="120" t="s">
        <v>4</v>
      </c>
      <c r="L101" s="120"/>
      <c r="M101" s="121">
        <f>SUM(M99:M100)</f>
        <v>28</v>
      </c>
      <c r="N101" s="122">
        <f>SUM(N99:N100)</f>
        <v>1</v>
      </c>
      <c r="O101" s="123"/>
      <c r="P101" s="12"/>
      <c r="Q101" s="12"/>
      <c r="R101" s="12"/>
    </row>
    <row r="102" spans="2:18" ht="23.25" customHeight="1" x14ac:dyDescent="0.25">
      <c r="B102" s="105" t="s">
        <v>83</v>
      </c>
      <c r="C102" s="106">
        <v>1</v>
      </c>
      <c r="D102" s="107">
        <f t="shared" si="5"/>
        <v>3.5714285714285712E-2</v>
      </c>
      <c r="E102" s="37"/>
      <c r="F102" s="1"/>
      <c r="G102" s="1"/>
      <c r="I102" s="108">
        <f>SUM(D103:D104)</f>
        <v>0.9642857142857143</v>
      </c>
      <c r="J102" s="12"/>
      <c r="N102" s="2"/>
      <c r="O102" s="124"/>
      <c r="P102" s="12"/>
      <c r="Q102" s="12"/>
      <c r="R102" s="12"/>
    </row>
    <row r="103" spans="2:18" ht="22.5" customHeight="1" x14ac:dyDescent="0.25">
      <c r="B103" s="105" t="s">
        <v>84</v>
      </c>
      <c r="C103" s="106">
        <v>13</v>
      </c>
      <c r="D103" s="107">
        <f t="shared" si="5"/>
        <v>0.4642857142857143</v>
      </c>
      <c r="E103" s="37"/>
      <c r="F103" s="1"/>
      <c r="G103" s="125"/>
      <c r="H103" s="12"/>
      <c r="I103" s="12"/>
      <c r="J103" s="12"/>
      <c r="K103" s="12"/>
      <c r="L103" s="48"/>
      <c r="M103" s="48"/>
      <c r="N103" s="37"/>
      <c r="O103" s="49"/>
      <c r="P103" s="12"/>
      <c r="Q103" s="12"/>
      <c r="R103" s="12"/>
    </row>
    <row r="104" spans="2:18" ht="19.5" customHeight="1" x14ac:dyDescent="0.25">
      <c r="B104" s="105" t="s">
        <v>85</v>
      </c>
      <c r="C104" s="106">
        <v>14</v>
      </c>
      <c r="D104" s="107">
        <f t="shared" si="5"/>
        <v>0.5</v>
      </c>
      <c r="E104" s="37"/>
      <c r="F104" s="1"/>
      <c r="G104" s="125" t="s">
        <v>86</v>
      </c>
      <c r="H104" s="12"/>
      <c r="I104" s="12"/>
      <c r="J104" s="12"/>
      <c r="K104" s="13" t="s">
        <v>87</v>
      </c>
      <c r="L104" s="13"/>
      <c r="M104" s="102" t="s">
        <v>4</v>
      </c>
      <c r="N104" s="103" t="s">
        <v>45</v>
      </c>
      <c r="O104" s="104"/>
      <c r="P104" s="12"/>
      <c r="Q104" s="12"/>
      <c r="R104" s="12"/>
    </row>
    <row r="105" spans="2:18" ht="19.5" customHeight="1" thickBot="1" x14ac:dyDescent="0.3">
      <c r="B105" s="126" t="s">
        <v>88</v>
      </c>
      <c r="C105" s="80">
        <v>0</v>
      </c>
      <c r="D105" s="107">
        <f t="shared" si="5"/>
        <v>0</v>
      </c>
      <c r="E105" s="37"/>
      <c r="F105" s="1"/>
      <c r="G105" s="108">
        <f>SUM(D105)</f>
        <v>0</v>
      </c>
      <c r="H105" s="12"/>
      <c r="I105" s="12"/>
      <c r="J105" s="12"/>
      <c r="K105" s="109" t="s">
        <v>89</v>
      </c>
      <c r="L105" s="127"/>
      <c r="M105" s="111">
        <v>8</v>
      </c>
      <c r="N105" s="112">
        <f>M105/$M$108</f>
        <v>0.2857142857142857</v>
      </c>
      <c r="O105" s="113"/>
      <c r="P105" s="12"/>
      <c r="Q105" s="12"/>
      <c r="R105" s="12"/>
    </row>
    <row r="106" spans="2:18" ht="19.5" customHeight="1" x14ac:dyDescent="0.25">
      <c r="B106" s="128" t="s">
        <v>4</v>
      </c>
      <c r="C106" s="129">
        <f>SUM(C99:C105)</f>
        <v>28</v>
      </c>
      <c r="D106" s="130">
        <f>SUM(D99:D105)</f>
        <v>1</v>
      </c>
      <c r="E106" s="37"/>
      <c r="H106" s="12"/>
      <c r="I106" s="12"/>
      <c r="J106" s="12"/>
      <c r="K106" s="109" t="s">
        <v>90</v>
      </c>
      <c r="L106" s="127"/>
      <c r="M106" s="111">
        <v>17</v>
      </c>
      <c r="N106" s="112">
        <f t="shared" ref="N106:N107" si="6">M106/$M$108</f>
        <v>0.6071428571428571</v>
      </c>
      <c r="O106" s="113"/>
      <c r="P106" s="12"/>
      <c r="Q106" s="12"/>
      <c r="R106" s="12"/>
    </row>
    <row r="107" spans="2:18" ht="19.5" customHeight="1" thickBot="1" x14ac:dyDescent="0.3">
      <c r="B107" s="131"/>
      <c r="C107" s="131"/>
      <c r="D107" s="132"/>
      <c r="E107" s="133"/>
      <c r="H107" s="12"/>
      <c r="I107" s="12"/>
      <c r="J107" s="12"/>
      <c r="K107" s="134" t="s">
        <v>91</v>
      </c>
      <c r="L107" s="135"/>
      <c r="M107" s="136">
        <v>3</v>
      </c>
      <c r="N107" s="112">
        <f t="shared" si="6"/>
        <v>0.10714285714285714</v>
      </c>
      <c r="O107" s="113"/>
      <c r="P107" s="12"/>
      <c r="Q107" s="12"/>
      <c r="R107" s="12"/>
    </row>
    <row r="108" spans="2:18" ht="19.5" customHeight="1" x14ac:dyDescent="0.25">
      <c r="B108" s="131"/>
      <c r="C108" s="131"/>
      <c r="D108" s="132"/>
      <c r="E108" s="133"/>
      <c r="H108" s="12"/>
      <c r="I108" s="12"/>
      <c r="J108" s="12"/>
      <c r="K108" s="137" t="s">
        <v>4</v>
      </c>
      <c r="L108" s="137"/>
      <c r="M108" s="121">
        <f>SUM(M105:M107)</f>
        <v>28</v>
      </c>
      <c r="N108" s="138">
        <f>SUM(N105:N107)</f>
        <v>0.99999999999999989</v>
      </c>
      <c r="O108" s="123"/>
      <c r="P108" s="12"/>
      <c r="Q108" s="12"/>
      <c r="R108" s="12"/>
    </row>
    <row r="109" spans="2:18" x14ac:dyDescent="0.25">
      <c r="B109" s="12"/>
      <c r="C109" s="12"/>
      <c r="D109" s="12"/>
      <c r="E109" s="37"/>
      <c r="F109" s="37"/>
      <c r="G109" s="37"/>
      <c r="H109" s="12"/>
      <c r="I109" s="12"/>
      <c r="J109" s="12"/>
      <c r="P109" s="12"/>
      <c r="Q109" s="12"/>
      <c r="R109" s="12"/>
    </row>
    <row r="110" spans="2:18" ht="15.75" customHeight="1" x14ac:dyDescent="0.25">
      <c r="B110" s="96"/>
      <c r="C110" s="96"/>
      <c r="D110" s="96"/>
      <c r="E110" s="96"/>
      <c r="F110" s="96"/>
      <c r="G110" s="139"/>
      <c r="H110" s="12"/>
      <c r="I110" s="12"/>
      <c r="J110" s="12"/>
      <c r="P110" s="12"/>
      <c r="Q110" s="12"/>
      <c r="R110" s="12"/>
    </row>
    <row r="111" spans="2:18" ht="33" customHeight="1" x14ac:dyDescent="0.25">
      <c r="B111" s="139"/>
      <c r="C111" s="139"/>
      <c r="D111" s="139"/>
      <c r="E111" s="139"/>
      <c r="F111" s="139"/>
      <c r="G111" s="139"/>
      <c r="H111" s="12"/>
      <c r="I111" s="140"/>
      <c r="J111" s="12"/>
      <c r="K111" s="141"/>
      <c r="L111" s="12"/>
      <c r="M111" s="142"/>
      <c r="N111" s="143"/>
      <c r="O111" s="144"/>
      <c r="P111" s="12"/>
      <c r="Q111" s="12"/>
      <c r="R111" s="12"/>
    </row>
    <row r="112" spans="2:18" ht="21.75" customHeight="1" x14ac:dyDescent="0.25">
      <c r="B112" s="145" t="s">
        <v>92</v>
      </c>
      <c r="C112" s="145"/>
      <c r="D112" s="145"/>
      <c r="E112" s="99" t="s">
        <v>4</v>
      </c>
      <c r="F112" s="100" t="s">
        <v>45</v>
      </c>
      <c r="G112" s="12"/>
      <c r="H112" s="85"/>
      <c r="I112" s="85"/>
      <c r="J112" s="12"/>
      <c r="K112" s="12"/>
      <c r="L112" s="12"/>
      <c r="M112" s="12"/>
      <c r="N112" s="12"/>
      <c r="O112" s="12"/>
    </row>
    <row r="113" spans="1:22" ht="15" customHeight="1" x14ac:dyDescent="0.25">
      <c r="B113" s="146" t="s">
        <v>93</v>
      </c>
      <c r="C113" s="147"/>
      <c r="D113" s="147"/>
      <c r="E113" s="148">
        <v>1</v>
      </c>
      <c r="F113" s="149">
        <f t="shared" ref="F113:F150" si="7">E113/$E$151</f>
        <v>3.5714285714285712E-2</v>
      </c>
      <c r="G113" s="12"/>
      <c r="H113" s="12"/>
      <c r="I113" s="12"/>
      <c r="L113" s="12"/>
      <c r="M113" s="12"/>
      <c r="N113" s="12"/>
      <c r="O113" s="12"/>
      <c r="V113" s="12"/>
    </row>
    <row r="114" spans="1:22" ht="15" customHeight="1" x14ac:dyDescent="0.25">
      <c r="B114" s="146" t="s">
        <v>94</v>
      </c>
      <c r="C114" s="147"/>
      <c r="D114" s="147"/>
      <c r="E114" s="148">
        <v>12</v>
      </c>
      <c r="F114" s="149">
        <f t="shared" si="7"/>
        <v>0.42857142857142855</v>
      </c>
      <c r="G114" s="12"/>
      <c r="H114" s="12"/>
      <c r="I114" s="12"/>
      <c r="J114" s="12"/>
      <c r="K114" s="12"/>
      <c r="L114" s="12"/>
      <c r="M114" s="12"/>
      <c r="V114" s="12"/>
    </row>
    <row r="115" spans="1:22" ht="15" customHeight="1" x14ac:dyDescent="0.25">
      <c r="B115" s="146" t="s">
        <v>95</v>
      </c>
      <c r="C115" s="147"/>
      <c r="D115" s="147"/>
      <c r="E115" s="148">
        <v>0</v>
      </c>
      <c r="F115" s="149">
        <f t="shared" si="7"/>
        <v>0</v>
      </c>
      <c r="G115" s="12"/>
      <c r="H115" s="12"/>
      <c r="I115" s="12"/>
      <c r="J115" s="12"/>
      <c r="V115" s="12"/>
    </row>
    <row r="116" spans="1:22" ht="15" customHeight="1" x14ac:dyDescent="0.25">
      <c r="B116" s="146" t="s">
        <v>96</v>
      </c>
      <c r="C116" s="147"/>
      <c r="D116" s="147"/>
      <c r="E116" s="148">
        <v>0</v>
      </c>
      <c r="F116" s="149">
        <f t="shared" si="7"/>
        <v>0</v>
      </c>
      <c r="G116" s="12"/>
      <c r="H116" s="12"/>
      <c r="I116" s="12"/>
      <c r="J116" s="12"/>
      <c r="K116" s="48"/>
      <c r="L116" s="48"/>
      <c r="M116" s="48"/>
      <c r="V116" s="12"/>
    </row>
    <row r="117" spans="1:22" ht="15" customHeight="1" x14ac:dyDescent="0.25">
      <c r="A117" s="1">
        <v>1</v>
      </c>
      <c r="B117" s="146" t="s">
        <v>97</v>
      </c>
      <c r="C117" s="147"/>
      <c r="D117" s="147"/>
      <c r="E117" s="148">
        <v>0</v>
      </c>
      <c r="F117" s="149">
        <f t="shared" si="7"/>
        <v>0</v>
      </c>
      <c r="G117" s="12"/>
      <c r="H117" s="12"/>
      <c r="I117" s="12"/>
      <c r="J117" s="12"/>
      <c r="K117" s="13" t="s">
        <v>98</v>
      </c>
      <c r="L117" s="13"/>
      <c r="M117" s="150" t="s">
        <v>4</v>
      </c>
      <c r="N117" s="151" t="s">
        <v>45</v>
      </c>
      <c r="V117" s="12"/>
    </row>
    <row r="118" spans="1:22" ht="15" customHeight="1" x14ac:dyDescent="0.25">
      <c r="B118" s="146" t="s">
        <v>99</v>
      </c>
      <c r="C118" s="147"/>
      <c r="D118" s="147"/>
      <c r="E118" s="148">
        <v>7</v>
      </c>
      <c r="F118" s="149">
        <f t="shared" si="7"/>
        <v>0.25</v>
      </c>
      <c r="G118" s="12"/>
      <c r="H118" s="12"/>
      <c r="I118" s="152"/>
      <c r="J118" s="12"/>
      <c r="K118" s="13"/>
      <c r="L118" s="13"/>
      <c r="M118" s="150"/>
      <c r="N118" s="151"/>
      <c r="V118" s="12"/>
    </row>
    <row r="119" spans="1:22" ht="15" customHeight="1" x14ac:dyDescent="0.25">
      <c r="B119" s="146" t="s">
        <v>100</v>
      </c>
      <c r="C119" s="147"/>
      <c r="D119" s="147"/>
      <c r="E119" s="148">
        <v>5</v>
      </c>
      <c r="F119" s="149">
        <f t="shared" si="7"/>
        <v>0.17857142857142858</v>
      </c>
      <c r="G119" s="12"/>
      <c r="H119" s="153"/>
      <c r="I119" s="154"/>
      <c r="J119" s="12"/>
      <c r="K119" s="155" t="s">
        <v>101</v>
      </c>
      <c r="L119" s="155"/>
      <c r="M119" s="156">
        <v>25</v>
      </c>
      <c r="N119" s="157">
        <f>M119/$M$122</f>
        <v>0.8928571428571429</v>
      </c>
      <c r="O119" s="158"/>
      <c r="V119" s="12"/>
    </row>
    <row r="120" spans="1:22" ht="15" customHeight="1" x14ac:dyDescent="0.25">
      <c r="B120" s="146" t="s">
        <v>102</v>
      </c>
      <c r="C120" s="147"/>
      <c r="D120" s="147"/>
      <c r="E120" s="148">
        <v>0</v>
      </c>
      <c r="F120" s="149">
        <f t="shared" si="7"/>
        <v>0</v>
      </c>
      <c r="G120" s="12"/>
      <c r="H120" s="12"/>
      <c r="I120" s="159"/>
      <c r="J120" s="12"/>
      <c r="K120" s="160" t="s">
        <v>103</v>
      </c>
      <c r="L120" s="160"/>
      <c r="M120" s="156">
        <v>2</v>
      </c>
      <c r="N120" s="157">
        <f t="shared" ref="N120:N121" si="8">M120/$M$122</f>
        <v>7.1428571428571425E-2</v>
      </c>
      <c r="O120" s="158"/>
      <c r="V120" s="12"/>
    </row>
    <row r="121" spans="1:22" ht="15" customHeight="1" thickBot="1" x14ac:dyDescent="0.3">
      <c r="B121" s="146" t="s">
        <v>104</v>
      </c>
      <c r="C121" s="147"/>
      <c r="D121" s="147"/>
      <c r="E121" s="148">
        <v>0</v>
      </c>
      <c r="F121" s="149">
        <f t="shared" si="7"/>
        <v>0</v>
      </c>
      <c r="G121" s="12"/>
      <c r="H121" s="153"/>
      <c r="I121" s="161"/>
      <c r="J121" s="12"/>
      <c r="K121" s="160" t="s">
        <v>105</v>
      </c>
      <c r="L121" s="160"/>
      <c r="M121" s="136">
        <v>1</v>
      </c>
      <c r="N121" s="157">
        <f t="shared" si="8"/>
        <v>3.5714285714285712E-2</v>
      </c>
      <c r="O121" s="158"/>
      <c r="V121" s="12"/>
    </row>
    <row r="122" spans="1:22" ht="15" customHeight="1" x14ac:dyDescent="0.25">
      <c r="B122" s="146" t="s">
        <v>106</v>
      </c>
      <c r="C122" s="147"/>
      <c r="D122" s="147"/>
      <c r="E122" s="148">
        <v>0</v>
      </c>
      <c r="F122" s="149">
        <f t="shared" si="7"/>
        <v>0</v>
      </c>
      <c r="G122" s="12"/>
      <c r="H122" s="12"/>
      <c r="I122" s="159"/>
      <c r="J122" s="12"/>
      <c r="K122" s="91" t="s">
        <v>4</v>
      </c>
      <c r="L122" s="91"/>
      <c r="M122" s="121">
        <f>SUM(M119:M121)</f>
        <v>28</v>
      </c>
      <c r="N122" s="162">
        <f>SUM(N119:N121)</f>
        <v>1</v>
      </c>
      <c r="O122" s="158"/>
      <c r="V122" s="12"/>
    </row>
    <row r="123" spans="1:22" ht="15" customHeight="1" x14ac:dyDescent="0.25">
      <c r="B123" s="146" t="s">
        <v>107</v>
      </c>
      <c r="C123" s="147"/>
      <c r="D123" s="147"/>
      <c r="E123" s="148">
        <v>0</v>
      </c>
      <c r="F123" s="149">
        <f t="shared" si="7"/>
        <v>0</v>
      </c>
      <c r="G123" s="12"/>
      <c r="H123" s="12"/>
      <c r="I123" s="49"/>
      <c r="J123" s="12"/>
      <c r="O123" s="158"/>
      <c r="V123" s="12"/>
    </row>
    <row r="124" spans="1:22" ht="15" customHeight="1" x14ac:dyDescent="0.25">
      <c r="B124" s="146" t="s">
        <v>108</v>
      </c>
      <c r="C124" s="147"/>
      <c r="D124" s="147"/>
      <c r="E124" s="148">
        <v>1</v>
      </c>
      <c r="F124" s="149">
        <f t="shared" si="7"/>
        <v>3.5714285714285712E-2</v>
      </c>
      <c r="G124" s="12"/>
      <c r="H124" s="12"/>
      <c r="I124" s="12"/>
      <c r="J124" s="12"/>
      <c r="V124" s="12"/>
    </row>
    <row r="125" spans="1:22" ht="15" customHeight="1" x14ac:dyDescent="0.25">
      <c r="B125" s="146" t="s">
        <v>109</v>
      </c>
      <c r="C125" s="147"/>
      <c r="D125" s="147"/>
      <c r="E125" s="148">
        <v>0</v>
      </c>
      <c r="F125" s="149">
        <f t="shared" si="7"/>
        <v>0</v>
      </c>
      <c r="G125" s="12"/>
      <c r="H125" s="12"/>
      <c r="I125" s="12"/>
      <c r="K125" s="163"/>
      <c r="L125" s="163"/>
      <c r="M125" s="163"/>
      <c r="N125" s="163"/>
      <c r="O125" s="163"/>
      <c r="P125" s="163"/>
      <c r="Q125" s="163"/>
      <c r="R125" s="163"/>
      <c r="V125" s="12"/>
    </row>
    <row r="126" spans="1:22" ht="15" customHeight="1" x14ac:dyDescent="0.25">
      <c r="B126" s="146" t="s">
        <v>110</v>
      </c>
      <c r="C126" s="147"/>
      <c r="D126" s="147"/>
      <c r="E126" s="148">
        <v>0</v>
      </c>
      <c r="F126" s="149">
        <f t="shared" si="7"/>
        <v>0</v>
      </c>
      <c r="G126" s="12"/>
      <c r="K126" s="163"/>
      <c r="L126" s="163"/>
      <c r="M126" s="163"/>
      <c r="N126" s="163"/>
      <c r="O126" s="163"/>
      <c r="P126" s="163"/>
      <c r="Q126" s="163"/>
      <c r="R126" s="163"/>
      <c r="V126" s="12"/>
    </row>
    <row r="127" spans="1:22" ht="15" customHeight="1" x14ac:dyDescent="0.25">
      <c r="B127" s="146" t="s">
        <v>111</v>
      </c>
      <c r="C127" s="147"/>
      <c r="D127" s="147"/>
      <c r="E127" s="148">
        <v>1</v>
      </c>
      <c r="F127" s="149">
        <f t="shared" si="7"/>
        <v>3.5714285714285712E-2</v>
      </c>
      <c r="G127" s="12"/>
      <c r="V127" s="12"/>
    </row>
    <row r="128" spans="1:22" ht="15" customHeight="1" x14ac:dyDescent="0.25">
      <c r="B128" s="146" t="s">
        <v>112</v>
      </c>
      <c r="C128" s="147"/>
      <c r="D128" s="147"/>
      <c r="E128" s="148">
        <v>0</v>
      </c>
      <c r="F128" s="149">
        <f t="shared" si="7"/>
        <v>0</v>
      </c>
      <c r="G128" s="12"/>
      <c r="V128" s="12"/>
    </row>
    <row r="129" spans="2:22" x14ac:dyDescent="0.25">
      <c r="B129" s="146" t="s">
        <v>113</v>
      </c>
      <c r="C129" s="147"/>
      <c r="D129" s="147"/>
      <c r="E129" s="148">
        <v>0</v>
      </c>
      <c r="F129" s="149">
        <f t="shared" si="7"/>
        <v>0</v>
      </c>
      <c r="G129" s="12"/>
      <c r="V129" s="12"/>
    </row>
    <row r="130" spans="2:22" x14ac:dyDescent="0.25">
      <c r="B130" s="146" t="s">
        <v>114</v>
      </c>
      <c r="C130" s="147"/>
      <c r="D130" s="147"/>
      <c r="E130" s="148">
        <v>0</v>
      </c>
      <c r="F130" s="149">
        <f t="shared" si="7"/>
        <v>0</v>
      </c>
      <c r="G130" s="12"/>
      <c r="V130" s="12"/>
    </row>
    <row r="131" spans="2:22" ht="15" customHeight="1" x14ac:dyDescent="0.25">
      <c r="B131" s="146" t="s">
        <v>115</v>
      </c>
      <c r="C131" s="147"/>
      <c r="D131" s="147"/>
      <c r="E131" s="148">
        <v>0</v>
      </c>
      <c r="F131" s="149">
        <f t="shared" si="7"/>
        <v>0</v>
      </c>
      <c r="G131" s="12"/>
      <c r="V131" s="12"/>
    </row>
    <row r="132" spans="2:22" ht="15" customHeight="1" x14ac:dyDescent="0.25">
      <c r="B132" s="146" t="s">
        <v>116</v>
      </c>
      <c r="C132" s="147"/>
      <c r="D132" s="147"/>
      <c r="E132" s="148">
        <v>0</v>
      </c>
      <c r="F132" s="149">
        <f t="shared" si="7"/>
        <v>0</v>
      </c>
      <c r="G132" s="12"/>
      <c r="V132" s="12"/>
    </row>
    <row r="133" spans="2:22" ht="15" customHeight="1" x14ac:dyDescent="0.25">
      <c r="B133" s="146" t="s">
        <v>117</v>
      </c>
      <c r="C133" s="147"/>
      <c r="D133" s="147"/>
      <c r="E133" s="148">
        <v>0</v>
      </c>
      <c r="F133" s="149">
        <f t="shared" si="7"/>
        <v>0</v>
      </c>
      <c r="G133" s="12"/>
      <c r="V133" s="12"/>
    </row>
    <row r="134" spans="2:22" ht="15" customHeight="1" x14ac:dyDescent="0.25">
      <c r="B134" s="146" t="s">
        <v>118</v>
      </c>
      <c r="C134" s="147"/>
      <c r="D134" s="147"/>
      <c r="E134" s="148">
        <v>0</v>
      </c>
      <c r="F134" s="149">
        <f t="shared" si="7"/>
        <v>0</v>
      </c>
      <c r="G134" s="12"/>
      <c r="V134" s="12"/>
    </row>
    <row r="135" spans="2:22" ht="15" customHeight="1" x14ac:dyDescent="0.25">
      <c r="B135" s="146" t="s">
        <v>119</v>
      </c>
      <c r="C135" s="147"/>
      <c r="D135" s="147"/>
      <c r="E135" s="148">
        <v>0</v>
      </c>
      <c r="F135" s="149">
        <f t="shared" si="7"/>
        <v>0</v>
      </c>
      <c r="G135" s="12"/>
      <c r="V135" s="12"/>
    </row>
    <row r="136" spans="2:22" ht="15" customHeight="1" x14ac:dyDescent="0.25">
      <c r="B136" s="146" t="s">
        <v>120</v>
      </c>
      <c r="C136" s="147"/>
      <c r="D136" s="147"/>
      <c r="E136" s="148">
        <v>0</v>
      </c>
      <c r="F136" s="149">
        <f t="shared" si="7"/>
        <v>0</v>
      </c>
      <c r="G136" s="12"/>
      <c r="V136" s="12"/>
    </row>
    <row r="137" spans="2:22" ht="15" customHeight="1" x14ac:dyDescent="0.25">
      <c r="B137" s="146" t="s">
        <v>121</v>
      </c>
      <c r="C137" s="147"/>
      <c r="D137" s="147"/>
      <c r="E137" s="148">
        <v>0</v>
      </c>
      <c r="F137" s="149">
        <f t="shared" si="7"/>
        <v>0</v>
      </c>
      <c r="G137" s="12"/>
    </row>
    <row r="138" spans="2:22" ht="15" customHeight="1" x14ac:dyDescent="0.25">
      <c r="B138" s="146" t="s">
        <v>122</v>
      </c>
      <c r="C138" s="147"/>
      <c r="D138" s="147"/>
      <c r="E138" s="148">
        <v>0</v>
      </c>
      <c r="F138" s="149">
        <f t="shared" si="7"/>
        <v>0</v>
      </c>
      <c r="G138" s="12"/>
      <c r="V138" s="12"/>
    </row>
    <row r="139" spans="2:22" ht="15" customHeight="1" x14ac:dyDescent="0.25">
      <c r="B139" s="146" t="s">
        <v>123</v>
      </c>
      <c r="C139" s="147"/>
      <c r="D139" s="147"/>
      <c r="E139" s="148">
        <v>0</v>
      </c>
      <c r="F139" s="149">
        <f t="shared" si="7"/>
        <v>0</v>
      </c>
      <c r="G139" s="12"/>
      <c r="H139" s="12"/>
      <c r="I139" s="12"/>
      <c r="V139" s="12"/>
    </row>
    <row r="140" spans="2:22" ht="15" customHeight="1" x14ac:dyDescent="0.25">
      <c r="B140" s="146" t="s">
        <v>124</v>
      </c>
      <c r="C140" s="147"/>
      <c r="D140" s="147"/>
      <c r="E140" s="148">
        <v>0</v>
      </c>
      <c r="F140" s="149">
        <f t="shared" si="7"/>
        <v>0</v>
      </c>
      <c r="G140" s="12"/>
      <c r="H140" s="12"/>
      <c r="L140" s="164"/>
      <c r="M140" s="37"/>
      <c r="N140" s="12"/>
      <c r="O140" s="12"/>
      <c r="V140" s="12"/>
    </row>
    <row r="141" spans="2:22" ht="15" customHeight="1" x14ac:dyDescent="0.25">
      <c r="B141" s="146" t="s">
        <v>125</v>
      </c>
      <c r="C141" s="147"/>
      <c r="D141" s="147"/>
      <c r="E141" s="148">
        <v>0</v>
      </c>
      <c r="F141" s="149">
        <f t="shared" si="7"/>
        <v>0</v>
      </c>
      <c r="G141" s="12"/>
      <c r="H141" s="12"/>
      <c r="L141" s="164"/>
      <c r="M141" s="37"/>
      <c r="N141" s="12"/>
      <c r="O141" s="12"/>
      <c r="V141" s="12"/>
    </row>
    <row r="142" spans="2:22" ht="15" customHeight="1" x14ac:dyDescent="0.25">
      <c r="B142" s="146" t="s">
        <v>126</v>
      </c>
      <c r="C142" s="147"/>
      <c r="D142" s="147"/>
      <c r="E142" s="148">
        <v>0</v>
      </c>
      <c r="F142" s="149">
        <f t="shared" si="7"/>
        <v>0</v>
      </c>
      <c r="G142" s="12"/>
      <c r="H142" s="12"/>
      <c r="L142" s="164"/>
      <c r="M142" s="37"/>
      <c r="N142" s="12"/>
      <c r="O142" s="12"/>
      <c r="V142" s="12"/>
    </row>
    <row r="143" spans="2:22" ht="15" customHeight="1" x14ac:dyDescent="0.25">
      <c r="B143" s="146" t="s">
        <v>127</v>
      </c>
      <c r="C143" s="147"/>
      <c r="D143" s="147"/>
      <c r="E143" s="148">
        <v>0</v>
      </c>
      <c r="F143" s="149">
        <f t="shared" si="7"/>
        <v>0</v>
      </c>
      <c r="G143" s="12"/>
      <c r="H143" s="12"/>
      <c r="L143" s="164"/>
      <c r="M143" s="37"/>
      <c r="N143" s="12"/>
      <c r="O143" s="12"/>
      <c r="V143" s="12"/>
    </row>
    <row r="144" spans="2:22" ht="15" customHeight="1" x14ac:dyDescent="0.25">
      <c r="B144" s="146" t="s">
        <v>128</v>
      </c>
      <c r="C144" s="147"/>
      <c r="D144" s="147"/>
      <c r="E144" s="148">
        <v>0</v>
      </c>
      <c r="F144" s="149">
        <f t="shared" si="7"/>
        <v>0</v>
      </c>
      <c r="G144" s="12"/>
      <c r="H144" s="12"/>
      <c r="L144" s="164"/>
      <c r="M144" s="37"/>
      <c r="N144" s="12"/>
      <c r="O144" s="12"/>
      <c r="V144" s="12"/>
    </row>
    <row r="145" spans="2:22" ht="15" customHeight="1" x14ac:dyDescent="0.25">
      <c r="B145" s="146" t="s">
        <v>129</v>
      </c>
      <c r="C145" s="147"/>
      <c r="D145" s="147"/>
      <c r="E145" s="148">
        <v>0</v>
      </c>
      <c r="F145" s="149">
        <f t="shared" si="7"/>
        <v>0</v>
      </c>
      <c r="G145" s="12"/>
      <c r="H145" s="12"/>
      <c r="L145" s="164"/>
      <c r="M145" s="37"/>
      <c r="N145" s="12"/>
      <c r="O145" s="12"/>
      <c r="V145" s="12"/>
    </row>
    <row r="146" spans="2:22" ht="15" customHeight="1" x14ac:dyDescent="0.25">
      <c r="B146" s="146" t="s">
        <v>130</v>
      </c>
      <c r="C146" s="147"/>
      <c r="D146" s="147"/>
      <c r="E146" s="148">
        <v>0</v>
      </c>
      <c r="F146" s="149">
        <f t="shared" si="7"/>
        <v>0</v>
      </c>
      <c r="G146" s="12"/>
      <c r="H146" s="12"/>
      <c r="L146" s="164"/>
      <c r="M146" s="37"/>
      <c r="N146" s="12"/>
      <c r="O146" s="12"/>
      <c r="V146" s="12"/>
    </row>
    <row r="147" spans="2:22" ht="15" customHeight="1" x14ac:dyDescent="0.25">
      <c r="B147" s="146" t="s">
        <v>131</v>
      </c>
      <c r="C147" s="147"/>
      <c r="D147" s="147"/>
      <c r="E147" s="148">
        <v>0</v>
      </c>
      <c r="F147" s="149">
        <f t="shared" si="7"/>
        <v>0</v>
      </c>
      <c r="G147" s="12"/>
      <c r="H147" s="12"/>
      <c r="L147" s="165"/>
      <c r="M147" s="12"/>
      <c r="N147" s="12"/>
      <c r="O147" s="12"/>
      <c r="V147" s="12"/>
    </row>
    <row r="148" spans="2:22" ht="15" customHeight="1" x14ac:dyDescent="0.25">
      <c r="B148" s="146" t="s">
        <v>73</v>
      </c>
      <c r="C148" s="147"/>
      <c r="D148" s="147"/>
      <c r="E148" s="148">
        <v>1</v>
      </c>
      <c r="F148" s="149">
        <f t="shared" si="7"/>
        <v>3.5714285714285712E-2</v>
      </c>
      <c r="G148" s="12"/>
      <c r="H148" s="12"/>
      <c r="L148" s="165"/>
      <c r="M148" s="12"/>
      <c r="N148" s="12"/>
      <c r="O148" s="12"/>
      <c r="V148" s="12"/>
    </row>
    <row r="149" spans="2:22" ht="15" customHeight="1" x14ac:dyDescent="0.25">
      <c r="B149" s="146" t="s">
        <v>132</v>
      </c>
      <c r="C149" s="147"/>
      <c r="D149" s="147"/>
      <c r="E149" s="148">
        <v>0</v>
      </c>
      <c r="F149" s="149">
        <f t="shared" si="7"/>
        <v>0</v>
      </c>
      <c r="G149" s="12"/>
      <c r="H149" s="12"/>
      <c r="L149" s="166"/>
      <c r="M149" s="12"/>
      <c r="N149" s="12"/>
      <c r="O149" s="12"/>
      <c r="V149" s="12"/>
    </row>
    <row r="150" spans="2:22" ht="15" customHeight="1" thickBot="1" x14ac:dyDescent="0.3">
      <c r="B150" s="167" t="s">
        <v>133</v>
      </c>
      <c r="C150" s="168"/>
      <c r="D150" s="168"/>
      <c r="E150" s="169">
        <v>0</v>
      </c>
      <c r="F150" s="149">
        <f t="shared" si="7"/>
        <v>0</v>
      </c>
      <c r="G150" s="12"/>
      <c r="H150" s="12"/>
      <c r="L150" s="12"/>
      <c r="M150" s="12"/>
      <c r="N150" s="12"/>
      <c r="O150" s="12"/>
      <c r="V150" s="12"/>
    </row>
    <row r="151" spans="2:22" ht="15" customHeight="1" x14ac:dyDescent="0.25">
      <c r="B151" s="170" t="s">
        <v>4</v>
      </c>
      <c r="C151" s="170"/>
      <c r="D151" s="170"/>
      <c r="E151" s="129">
        <f>SUM(E113:E150)</f>
        <v>28</v>
      </c>
      <c r="F151" s="171">
        <f>SUM(F113:F150)</f>
        <v>0.99999999999999989</v>
      </c>
      <c r="G151" s="12"/>
      <c r="H151" s="12"/>
      <c r="L151" s="12"/>
      <c r="M151" s="12"/>
      <c r="N151" s="12"/>
      <c r="O151" s="12"/>
    </row>
    <row r="152" spans="2:22" x14ac:dyDescent="0.25">
      <c r="B152" s="172" t="s">
        <v>134</v>
      </c>
      <c r="C152" s="172"/>
      <c r="D152" s="17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x14ac:dyDescent="0.25">
      <c r="B153" s="12"/>
      <c r="C153" s="12"/>
      <c r="D153" s="12"/>
      <c r="E153" s="37"/>
      <c r="F153" s="37"/>
      <c r="G153" s="37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73"/>
      <c r="C154" s="174"/>
      <c r="D154" s="174"/>
      <c r="E154" s="174"/>
      <c r="F154" s="174"/>
      <c r="G154" s="174"/>
      <c r="H154" s="174"/>
      <c r="I154" s="174"/>
      <c r="J154" s="174"/>
      <c r="K154" s="174"/>
      <c r="L154" s="12"/>
      <c r="M154" s="12"/>
      <c r="N154" s="12"/>
      <c r="O154" s="12"/>
      <c r="P154" s="12"/>
      <c r="Q154" s="12"/>
      <c r="R154" s="12"/>
    </row>
    <row r="155" spans="2:22" ht="15.75" x14ac:dyDescent="0.25"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2"/>
      <c r="M155" s="12"/>
      <c r="N155" s="12"/>
      <c r="O155" s="12"/>
      <c r="P155" s="12"/>
      <c r="Q155" s="12"/>
      <c r="R155" s="12"/>
    </row>
    <row r="156" spans="2:22" x14ac:dyDescent="0.25"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2"/>
      <c r="M156" s="12"/>
      <c r="N156" s="12"/>
      <c r="O156" s="12"/>
      <c r="P156" s="12"/>
      <c r="Q156" s="12"/>
      <c r="R156" s="12"/>
    </row>
    <row r="157" spans="2:22" ht="75" x14ac:dyDescent="0.25">
      <c r="B157" s="177" t="s">
        <v>135</v>
      </c>
      <c r="C157" s="178" t="s">
        <v>4</v>
      </c>
      <c r="D157" s="177" t="s">
        <v>136</v>
      </c>
      <c r="E157" s="177" t="s">
        <v>137</v>
      </c>
      <c r="F157" s="177" t="s">
        <v>138</v>
      </c>
      <c r="G157" s="177" t="s">
        <v>139</v>
      </c>
      <c r="H157" s="179" t="s">
        <v>140</v>
      </c>
      <c r="I157" s="177" t="s">
        <v>141</v>
      </c>
      <c r="J157" s="177" t="s">
        <v>142</v>
      </c>
      <c r="K157" s="177" t="s">
        <v>73</v>
      </c>
      <c r="L157" s="180" t="s">
        <v>143</v>
      </c>
      <c r="M157" s="12"/>
      <c r="N157" s="12"/>
      <c r="O157" s="12"/>
      <c r="P157" s="12"/>
      <c r="Q157" s="12"/>
      <c r="R157" s="12"/>
    </row>
    <row r="158" spans="2:22" ht="17.25" customHeight="1" x14ac:dyDescent="0.25">
      <c r="B158" s="181" t="s">
        <v>144</v>
      </c>
      <c r="C158" s="182">
        <f>SUM(D158:L158)</f>
        <v>0</v>
      </c>
      <c r="D158" s="183">
        <v>0</v>
      </c>
      <c r="E158" s="183">
        <v>0</v>
      </c>
      <c r="F158" s="183">
        <v>0</v>
      </c>
      <c r="G158" s="183">
        <v>0</v>
      </c>
      <c r="H158" s="183">
        <v>0</v>
      </c>
      <c r="I158" s="183">
        <v>0</v>
      </c>
      <c r="J158" s="183">
        <v>0</v>
      </c>
      <c r="K158" s="183">
        <v>0</v>
      </c>
      <c r="L158" s="183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81" t="s">
        <v>145</v>
      </c>
      <c r="C159" s="182">
        <f>SUM(D159:L159)</f>
        <v>1</v>
      </c>
      <c r="D159" s="183">
        <v>1</v>
      </c>
      <c r="E159" s="183">
        <v>0</v>
      </c>
      <c r="F159" s="183">
        <v>0</v>
      </c>
      <c r="G159" s="183">
        <v>0</v>
      </c>
      <c r="H159" s="183">
        <v>0</v>
      </c>
      <c r="I159" s="183">
        <v>0</v>
      </c>
      <c r="J159" s="183">
        <v>0</v>
      </c>
      <c r="K159" s="183">
        <v>0</v>
      </c>
      <c r="L159" s="183">
        <v>0</v>
      </c>
      <c r="M159" s="12"/>
      <c r="N159" s="12"/>
      <c r="O159" s="12"/>
      <c r="P159" s="12"/>
      <c r="Q159" s="12"/>
      <c r="R159" s="12"/>
    </row>
    <row r="160" spans="2:22" ht="16.5" x14ac:dyDescent="0.25">
      <c r="B160" s="181" t="s">
        <v>146</v>
      </c>
      <c r="C160" s="182">
        <f>SUM(D160:L160)</f>
        <v>26</v>
      </c>
      <c r="D160" s="183">
        <v>3</v>
      </c>
      <c r="E160" s="183">
        <v>0</v>
      </c>
      <c r="F160" s="183">
        <v>1</v>
      </c>
      <c r="G160" s="183">
        <v>0</v>
      </c>
      <c r="H160" s="183">
        <v>0</v>
      </c>
      <c r="I160" s="183">
        <v>0</v>
      </c>
      <c r="J160" s="183">
        <v>21</v>
      </c>
      <c r="K160" s="183">
        <v>0</v>
      </c>
      <c r="L160" s="183">
        <v>1</v>
      </c>
      <c r="M160" s="12"/>
      <c r="N160" s="12"/>
      <c r="O160" s="12"/>
      <c r="P160" s="12"/>
      <c r="Q160" s="12"/>
      <c r="R160" s="12"/>
    </row>
    <row r="161" spans="2:18" ht="17.25" thickBot="1" x14ac:dyDescent="0.3">
      <c r="B161" s="184" t="s">
        <v>147</v>
      </c>
      <c r="C161" s="185">
        <f>SUM(D161:L161)</f>
        <v>1</v>
      </c>
      <c r="D161" s="186">
        <v>0</v>
      </c>
      <c r="E161" s="186">
        <v>0</v>
      </c>
      <c r="F161" s="186">
        <v>0</v>
      </c>
      <c r="G161" s="186">
        <v>0</v>
      </c>
      <c r="H161" s="186">
        <v>0</v>
      </c>
      <c r="I161" s="186">
        <v>0</v>
      </c>
      <c r="J161" s="186">
        <v>1</v>
      </c>
      <c r="K161" s="186">
        <v>0</v>
      </c>
      <c r="L161" s="186">
        <v>0</v>
      </c>
      <c r="M161" s="12"/>
      <c r="N161" s="12"/>
      <c r="O161" s="12"/>
      <c r="P161" s="12"/>
      <c r="Q161" s="12"/>
      <c r="R161" s="12"/>
    </row>
    <row r="162" spans="2:18" x14ac:dyDescent="0.25">
      <c r="B162" s="187" t="s">
        <v>4</v>
      </c>
      <c r="C162" s="188">
        <f>SUM(C158:C161)</f>
        <v>28</v>
      </c>
      <c r="D162" s="189">
        <f t="shared" ref="D162:L162" si="9">SUM(D158:D161)</f>
        <v>4</v>
      </c>
      <c r="E162" s="189">
        <f t="shared" si="9"/>
        <v>0</v>
      </c>
      <c r="F162" s="189">
        <f t="shared" si="9"/>
        <v>1</v>
      </c>
      <c r="G162" s="189">
        <f t="shared" si="9"/>
        <v>0</v>
      </c>
      <c r="H162" s="189">
        <f t="shared" si="9"/>
        <v>0</v>
      </c>
      <c r="I162" s="189">
        <f t="shared" si="9"/>
        <v>0</v>
      </c>
      <c r="J162" s="189">
        <f t="shared" si="9"/>
        <v>22</v>
      </c>
      <c r="K162" s="189">
        <f t="shared" si="9"/>
        <v>0</v>
      </c>
      <c r="L162" s="189">
        <f t="shared" si="9"/>
        <v>1</v>
      </c>
      <c r="M162" s="12"/>
      <c r="N162" s="12"/>
      <c r="O162" s="12"/>
      <c r="P162" s="12"/>
      <c r="Q162" s="12"/>
      <c r="R162" s="12"/>
    </row>
    <row r="163" spans="2:18" ht="15.75" thickBot="1" x14ac:dyDescent="0.3">
      <c r="B163" s="190" t="s">
        <v>45</v>
      </c>
      <c r="C163" s="191">
        <f>SUM(D163:L163)</f>
        <v>0.99999999999999989</v>
      </c>
      <c r="D163" s="191">
        <f t="shared" ref="D163:L163" si="10">D162/$C$162</f>
        <v>0.14285714285714285</v>
      </c>
      <c r="E163" s="191">
        <f t="shared" si="10"/>
        <v>0</v>
      </c>
      <c r="F163" s="191">
        <f t="shared" si="10"/>
        <v>3.5714285714285712E-2</v>
      </c>
      <c r="G163" s="191">
        <f t="shared" si="10"/>
        <v>0</v>
      </c>
      <c r="H163" s="191">
        <f t="shared" si="10"/>
        <v>0</v>
      </c>
      <c r="I163" s="191">
        <f t="shared" si="10"/>
        <v>0</v>
      </c>
      <c r="J163" s="191">
        <f t="shared" si="10"/>
        <v>0.7857142857142857</v>
      </c>
      <c r="K163" s="191">
        <f t="shared" si="10"/>
        <v>0</v>
      </c>
      <c r="L163" s="191">
        <f t="shared" si="10"/>
        <v>3.5714285714285712E-2</v>
      </c>
      <c r="M163" s="12"/>
      <c r="N163" s="12"/>
      <c r="O163" s="12"/>
      <c r="P163" s="12"/>
      <c r="Q163" s="12"/>
      <c r="R163" s="12"/>
    </row>
    <row r="164" spans="2:18" x14ac:dyDescent="0.25">
      <c r="B164" s="192"/>
      <c r="C164" s="192"/>
      <c r="D164" s="192"/>
      <c r="E164" s="192"/>
      <c r="F164" s="192"/>
      <c r="G164" s="192"/>
      <c r="H164" s="192"/>
      <c r="I164" s="192"/>
      <c r="J164" s="192"/>
      <c r="K164" s="192"/>
      <c r="L164" s="12"/>
      <c r="M164" s="12"/>
      <c r="N164" s="12"/>
      <c r="O164" s="12"/>
      <c r="P164" s="12"/>
      <c r="Q164" s="12"/>
      <c r="R164" s="12"/>
    </row>
    <row r="165" spans="2:18" x14ac:dyDescent="0.25">
      <c r="B165" s="193"/>
      <c r="C165" s="193"/>
      <c r="D165" s="193"/>
      <c r="E165" s="193"/>
      <c r="F165" s="193"/>
      <c r="G165" s="193"/>
      <c r="H165" s="193"/>
      <c r="I165" s="193"/>
      <c r="J165" s="193"/>
      <c r="K165" s="193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194"/>
      <c r="C166" s="195"/>
      <c r="D166" s="196"/>
      <c r="E166" s="196"/>
      <c r="F166" s="197"/>
      <c r="G166" s="198"/>
      <c r="H166" s="195"/>
      <c r="I166" s="195"/>
      <c r="J166" s="196"/>
      <c r="K166" s="196"/>
      <c r="L166" s="12"/>
      <c r="M166" s="12"/>
      <c r="N166" s="12"/>
      <c r="O166" s="12"/>
      <c r="P166" s="12"/>
      <c r="Q166" s="12"/>
      <c r="R166" s="12"/>
    </row>
    <row r="167" spans="2:18" ht="16.5" x14ac:dyDescent="0.25">
      <c r="B167" s="194"/>
      <c r="C167" s="195"/>
      <c r="D167" s="196"/>
      <c r="E167" s="196"/>
      <c r="F167" s="197"/>
      <c r="G167" s="198"/>
      <c r="H167" s="195"/>
      <c r="I167" s="195"/>
      <c r="J167" s="196"/>
      <c r="K167" s="196"/>
      <c r="L167" s="12"/>
      <c r="M167" s="12"/>
      <c r="N167" s="12"/>
      <c r="O167" s="12"/>
      <c r="P167" s="12"/>
      <c r="Q167" s="12"/>
      <c r="R167" s="12"/>
    </row>
    <row r="168" spans="2:18" ht="15.75" x14ac:dyDescent="0.25">
      <c r="B168" s="199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N168" s="199"/>
      <c r="O168" s="174"/>
      <c r="P168" s="174"/>
      <c r="Q168" s="174"/>
      <c r="R168" s="200"/>
    </row>
    <row r="169" spans="2:18" ht="15.75" x14ac:dyDescent="0.25"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201"/>
    </row>
    <row r="170" spans="2:18" x14ac:dyDescent="0.25">
      <c r="B170" s="176"/>
      <c r="C170" s="176"/>
      <c r="D170" s="176"/>
      <c r="E170" s="176"/>
      <c r="F170" s="176"/>
      <c r="G170" s="176"/>
      <c r="H170" s="176"/>
      <c r="I170" s="176"/>
      <c r="J170" s="176"/>
      <c r="K170" s="176"/>
      <c r="L170" s="202"/>
      <c r="R170"/>
    </row>
    <row r="171" spans="2:18" ht="75" x14ac:dyDescent="0.25">
      <c r="B171" s="177" t="s">
        <v>135</v>
      </c>
      <c r="C171" s="178" t="s">
        <v>4</v>
      </c>
      <c r="D171" s="177" t="s">
        <v>136</v>
      </c>
      <c r="E171" s="177" t="s">
        <v>137</v>
      </c>
      <c r="F171" s="177" t="s">
        <v>148</v>
      </c>
      <c r="G171" s="177" t="s">
        <v>149</v>
      </c>
      <c r="H171" s="179" t="s">
        <v>150</v>
      </c>
      <c r="I171" s="177" t="s">
        <v>151</v>
      </c>
      <c r="J171" s="177" t="s">
        <v>152</v>
      </c>
      <c r="K171" s="180" t="s">
        <v>153</v>
      </c>
      <c r="L171" s="177" t="s">
        <v>154</v>
      </c>
      <c r="M171" s="177" t="s">
        <v>155</v>
      </c>
      <c r="N171" s="177" t="s">
        <v>156</v>
      </c>
      <c r="O171" s="177" t="s">
        <v>157</v>
      </c>
      <c r="P171" s="177" t="s">
        <v>158</v>
      </c>
      <c r="Q171" s="177" t="s">
        <v>159</v>
      </c>
      <c r="R171" s="177" t="s">
        <v>160</v>
      </c>
    </row>
    <row r="172" spans="2:18" ht="16.5" x14ac:dyDescent="0.25">
      <c r="B172" s="181" t="s">
        <v>144</v>
      </c>
      <c r="C172" s="182">
        <f>SUM(D172:R172)</f>
        <v>0</v>
      </c>
      <c r="D172" s="183">
        <v>0</v>
      </c>
      <c r="E172" s="183">
        <v>0</v>
      </c>
      <c r="F172" s="183">
        <v>0</v>
      </c>
      <c r="G172" s="183">
        <v>0</v>
      </c>
      <c r="H172" s="183">
        <v>0</v>
      </c>
      <c r="I172" s="183">
        <v>0</v>
      </c>
      <c r="J172" s="183">
        <v>0</v>
      </c>
      <c r="K172" s="183">
        <v>0</v>
      </c>
      <c r="L172" s="183">
        <v>0</v>
      </c>
      <c r="M172" s="183">
        <v>0</v>
      </c>
      <c r="N172" s="183">
        <v>0</v>
      </c>
      <c r="O172" s="183">
        <v>0</v>
      </c>
      <c r="P172" s="183">
        <v>0</v>
      </c>
      <c r="Q172" s="183">
        <v>0</v>
      </c>
      <c r="R172" s="183">
        <v>0</v>
      </c>
    </row>
    <row r="173" spans="2:18" ht="16.5" x14ac:dyDescent="0.25">
      <c r="B173" s="181" t="s">
        <v>145</v>
      </c>
      <c r="C173" s="182">
        <f>SUM(D173:R173)</f>
        <v>1</v>
      </c>
      <c r="D173" s="183">
        <v>1</v>
      </c>
      <c r="E173" s="183">
        <v>0</v>
      </c>
      <c r="F173" s="183">
        <v>0</v>
      </c>
      <c r="G173" s="183">
        <v>0</v>
      </c>
      <c r="H173" s="183">
        <v>0</v>
      </c>
      <c r="I173" s="183">
        <v>0</v>
      </c>
      <c r="J173" s="183">
        <v>0</v>
      </c>
      <c r="K173" s="183">
        <v>0</v>
      </c>
      <c r="L173" s="183">
        <v>0</v>
      </c>
      <c r="M173" s="183">
        <v>0</v>
      </c>
      <c r="N173" s="183">
        <v>0</v>
      </c>
      <c r="O173" s="183">
        <v>0</v>
      </c>
      <c r="P173" s="183">
        <v>0</v>
      </c>
      <c r="Q173" s="183">
        <v>0</v>
      </c>
      <c r="R173" s="183">
        <v>0</v>
      </c>
    </row>
    <row r="174" spans="2:18" ht="16.5" x14ac:dyDescent="0.25">
      <c r="B174" s="181" t="s">
        <v>146</v>
      </c>
      <c r="C174" s="182">
        <f>SUM(D174:R174)</f>
        <v>26</v>
      </c>
      <c r="D174" s="183">
        <v>2</v>
      </c>
      <c r="E174" s="183">
        <v>0</v>
      </c>
      <c r="F174" s="183">
        <v>0</v>
      </c>
      <c r="G174" s="183">
        <v>1</v>
      </c>
      <c r="H174" s="183">
        <v>0</v>
      </c>
      <c r="I174" s="183">
        <v>0</v>
      </c>
      <c r="J174" s="183">
        <v>0</v>
      </c>
      <c r="K174" s="183">
        <v>0</v>
      </c>
      <c r="L174" s="183">
        <v>0</v>
      </c>
      <c r="M174" s="183">
        <v>23</v>
      </c>
      <c r="N174" s="183">
        <v>0</v>
      </c>
      <c r="O174" s="183">
        <v>0</v>
      </c>
      <c r="P174" s="183">
        <v>0</v>
      </c>
      <c r="Q174" s="183">
        <v>0</v>
      </c>
      <c r="R174" s="183">
        <v>0</v>
      </c>
    </row>
    <row r="175" spans="2:18" ht="17.25" thickBot="1" x14ac:dyDescent="0.3">
      <c r="B175" s="184" t="s">
        <v>147</v>
      </c>
      <c r="C175" s="203">
        <f>SUM(D175:R175)</f>
        <v>1</v>
      </c>
      <c r="D175" s="186">
        <v>0</v>
      </c>
      <c r="E175" s="186">
        <v>0</v>
      </c>
      <c r="F175" s="186">
        <v>0</v>
      </c>
      <c r="G175" s="186">
        <v>0</v>
      </c>
      <c r="H175" s="186">
        <v>0</v>
      </c>
      <c r="I175" s="186">
        <v>0</v>
      </c>
      <c r="J175" s="186">
        <v>0</v>
      </c>
      <c r="K175" s="186">
        <v>0</v>
      </c>
      <c r="L175" s="186">
        <v>0</v>
      </c>
      <c r="M175" s="186">
        <v>1</v>
      </c>
      <c r="N175" s="186">
        <v>0</v>
      </c>
      <c r="O175" s="186">
        <v>0</v>
      </c>
      <c r="P175" s="186">
        <v>0</v>
      </c>
      <c r="Q175" s="186">
        <v>0</v>
      </c>
      <c r="R175" s="186">
        <v>0</v>
      </c>
    </row>
    <row r="176" spans="2:18" x14ac:dyDescent="0.25">
      <c r="B176" s="187" t="s">
        <v>4</v>
      </c>
      <c r="C176" s="188">
        <f t="shared" ref="C176:R176" si="11">SUM(C172:C175)</f>
        <v>28</v>
      </c>
      <c r="D176" s="188">
        <f t="shared" si="11"/>
        <v>3</v>
      </c>
      <c r="E176" s="188">
        <f t="shared" si="11"/>
        <v>0</v>
      </c>
      <c r="F176" s="188">
        <f t="shared" si="11"/>
        <v>0</v>
      </c>
      <c r="G176" s="188">
        <f t="shared" si="11"/>
        <v>1</v>
      </c>
      <c r="H176" s="188">
        <f t="shared" si="11"/>
        <v>0</v>
      </c>
      <c r="I176" s="188">
        <f t="shared" si="11"/>
        <v>0</v>
      </c>
      <c r="J176" s="188">
        <f t="shared" si="11"/>
        <v>0</v>
      </c>
      <c r="K176" s="188">
        <f t="shared" si="11"/>
        <v>0</v>
      </c>
      <c r="L176" s="188">
        <f t="shared" si="11"/>
        <v>0</v>
      </c>
      <c r="M176" s="188">
        <f t="shared" si="11"/>
        <v>24</v>
      </c>
      <c r="N176" s="188">
        <f t="shared" si="11"/>
        <v>0</v>
      </c>
      <c r="O176" s="188">
        <f t="shared" si="11"/>
        <v>0</v>
      </c>
      <c r="P176" s="188">
        <f t="shared" si="11"/>
        <v>0</v>
      </c>
      <c r="Q176" s="188">
        <f t="shared" si="11"/>
        <v>0</v>
      </c>
      <c r="R176" s="188">
        <f t="shared" si="11"/>
        <v>0</v>
      </c>
    </row>
    <row r="177" spans="2:19" ht="15.75" thickBot="1" x14ac:dyDescent="0.3">
      <c r="B177" s="190" t="s">
        <v>45</v>
      </c>
      <c r="C177" s="191">
        <f>SUM(D177:Q177)</f>
        <v>1</v>
      </c>
      <c r="D177" s="191">
        <f t="shared" ref="D177:R177" si="12">D176/$C$176</f>
        <v>0.10714285714285714</v>
      </c>
      <c r="E177" s="191">
        <f t="shared" si="12"/>
        <v>0</v>
      </c>
      <c r="F177" s="191">
        <f t="shared" si="12"/>
        <v>0</v>
      </c>
      <c r="G177" s="191">
        <f t="shared" si="12"/>
        <v>3.5714285714285712E-2</v>
      </c>
      <c r="H177" s="191">
        <f t="shared" si="12"/>
        <v>0</v>
      </c>
      <c r="I177" s="191">
        <f t="shared" si="12"/>
        <v>0</v>
      </c>
      <c r="J177" s="191">
        <f t="shared" si="12"/>
        <v>0</v>
      </c>
      <c r="K177" s="191">
        <f t="shared" si="12"/>
        <v>0</v>
      </c>
      <c r="L177" s="191">
        <f t="shared" si="12"/>
        <v>0</v>
      </c>
      <c r="M177" s="191">
        <f t="shared" si="12"/>
        <v>0.8571428571428571</v>
      </c>
      <c r="N177" s="191">
        <f t="shared" si="12"/>
        <v>0</v>
      </c>
      <c r="O177" s="191">
        <f t="shared" si="12"/>
        <v>0</v>
      </c>
      <c r="P177" s="191">
        <f t="shared" si="12"/>
        <v>0</v>
      </c>
      <c r="Q177" s="191">
        <f t="shared" si="12"/>
        <v>0</v>
      </c>
      <c r="R177" s="191">
        <f t="shared" si="12"/>
        <v>0</v>
      </c>
    </row>
    <row r="178" spans="2:19" x14ac:dyDescent="0.25">
      <c r="B178" s="192"/>
      <c r="C178" s="192"/>
      <c r="D178" s="192"/>
      <c r="E178" s="192"/>
      <c r="F178" s="192"/>
      <c r="G178" s="192"/>
      <c r="H178" s="192"/>
      <c r="I178" s="192"/>
      <c r="J178" s="192"/>
      <c r="K178" s="192"/>
      <c r="L178" s="204"/>
    </row>
    <row r="179" spans="2:19" ht="24.75" customHeight="1" x14ac:dyDescent="0.25"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204"/>
    </row>
    <row r="180" spans="2:19" x14ac:dyDescent="0.25">
      <c r="B180" s="12"/>
      <c r="C180" s="12"/>
      <c r="D180" s="12"/>
      <c r="E180" s="37"/>
      <c r="F180" s="37"/>
      <c r="G180" s="37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7"/>
      <c r="F181" s="37"/>
      <c r="G181" s="37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x14ac:dyDescent="0.25">
      <c r="B182" s="12"/>
      <c r="C182" s="12"/>
      <c r="D182" s="12"/>
      <c r="E182" s="37"/>
      <c r="F182" s="37"/>
      <c r="G182" s="37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</row>
    <row r="183" spans="2:19" ht="16.5" customHeight="1" x14ac:dyDescent="0.25">
      <c r="B183" s="205"/>
      <c r="C183" s="205"/>
      <c r="D183" s="205"/>
      <c r="E183" s="87"/>
      <c r="F183" s="87"/>
      <c r="G183" s="87"/>
      <c r="H183" s="205"/>
      <c r="I183" s="205"/>
      <c r="J183" s="205"/>
      <c r="K183" s="205"/>
      <c r="L183" s="205"/>
      <c r="M183" s="205"/>
      <c r="N183" s="205"/>
      <c r="O183" s="205"/>
      <c r="P183" s="205"/>
      <c r="Q183" s="205"/>
      <c r="R183" s="205"/>
    </row>
    <row r="184" spans="2:19" ht="44.25" customHeight="1" x14ac:dyDescent="0.2">
      <c r="B184" s="96"/>
      <c r="C184" s="96"/>
      <c r="D184" s="96"/>
      <c r="E184" s="96"/>
      <c r="F184" s="56"/>
      <c r="G184" s="206"/>
      <c r="H184" s="55"/>
      <c r="I184" s="37"/>
      <c r="J184" s="12"/>
      <c r="K184" s="96"/>
      <c r="L184" s="96"/>
      <c r="M184" s="96"/>
      <c r="N184" s="48"/>
      <c r="O184" s="48"/>
      <c r="P184" s="12"/>
      <c r="Q184" s="12"/>
      <c r="R184" s="12"/>
      <c r="S184" s="12"/>
    </row>
    <row r="185" spans="2:19" ht="8.25" customHeight="1" x14ac:dyDescent="0.2">
      <c r="B185" s="96"/>
      <c r="C185" s="96"/>
      <c r="D185" s="96"/>
      <c r="E185" s="96"/>
      <c r="F185" s="56"/>
      <c r="G185" s="55"/>
      <c r="H185" s="55"/>
      <c r="I185" s="37"/>
      <c r="J185" s="12"/>
      <c r="K185" s="96"/>
      <c r="L185" s="96"/>
      <c r="M185" s="96"/>
      <c r="N185" s="48"/>
      <c r="O185" s="48"/>
      <c r="P185" s="12"/>
      <c r="Q185" s="12"/>
      <c r="R185" s="12"/>
      <c r="S185" s="12"/>
    </row>
    <row r="186" spans="2:19" ht="19.5" customHeight="1" x14ac:dyDescent="0.2">
      <c r="B186" s="13" t="s">
        <v>74</v>
      </c>
      <c r="C186" s="13"/>
      <c r="D186" s="63" t="s">
        <v>4</v>
      </c>
      <c r="E186" s="64" t="s">
        <v>45</v>
      </c>
      <c r="F186" s="56"/>
      <c r="G186" s="55"/>
      <c r="H186" s="55"/>
      <c r="I186" s="207"/>
      <c r="J186" s="208"/>
      <c r="K186" s="13" t="s">
        <v>161</v>
      </c>
      <c r="L186" s="13"/>
      <c r="M186" s="63" t="s">
        <v>4</v>
      </c>
      <c r="N186" s="64" t="s">
        <v>45</v>
      </c>
      <c r="O186" s="37"/>
      <c r="P186" s="12"/>
      <c r="Q186" s="12"/>
      <c r="R186" s="12"/>
      <c r="S186" s="12"/>
    </row>
    <row r="187" spans="2:19" ht="19.5" customHeight="1" x14ac:dyDescent="0.25">
      <c r="B187" s="209" t="s">
        <v>162</v>
      </c>
      <c r="C187" s="209"/>
      <c r="D187" s="106">
        <v>0</v>
      </c>
      <c r="E187" s="107">
        <f>D187/$D$192</f>
        <v>0</v>
      </c>
      <c r="F187" s="56"/>
      <c r="G187"/>
      <c r="H187" s="210"/>
      <c r="J187" s="208"/>
      <c r="K187" s="209" t="s">
        <v>163</v>
      </c>
      <c r="L187" s="209"/>
      <c r="M187" s="106">
        <v>14</v>
      </c>
      <c r="N187" s="107">
        <f>M187/$M$191</f>
        <v>0.5</v>
      </c>
      <c r="O187" s="37"/>
      <c r="P187" s="12"/>
      <c r="Q187" s="12"/>
      <c r="R187" s="12"/>
      <c r="S187" s="12"/>
    </row>
    <row r="188" spans="2:19" ht="19.5" customHeight="1" x14ac:dyDescent="0.25">
      <c r="B188" s="209" t="s">
        <v>84</v>
      </c>
      <c r="C188" s="209"/>
      <c r="D188" s="106">
        <v>18</v>
      </c>
      <c r="E188" s="107">
        <f>D188/$D$192</f>
        <v>0.6428571428571429</v>
      </c>
      <c r="F188" s="211"/>
      <c r="G188"/>
      <c r="H188" s="212"/>
      <c r="J188" s="208"/>
      <c r="K188" s="209" t="s">
        <v>164</v>
      </c>
      <c r="L188" s="209"/>
      <c r="M188" s="106">
        <v>10</v>
      </c>
      <c r="N188" s="107">
        <f t="shared" ref="N188:N190" si="13">M188/$M$191</f>
        <v>0.35714285714285715</v>
      </c>
      <c r="O188" s="37"/>
      <c r="P188" s="12"/>
      <c r="Q188" s="12"/>
      <c r="R188" s="12"/>
      <c r="S188" s="12"/>
    </row>
    <row r="189" spans="2:19" ht="19.5" customHeight="1" x14ac:dyDescent="0.25">
      <c r="B189" s="209" t="s">
        <v>85</v>
      </c>
      <c r="C189" s="209"/>
      <c r="D189" s="106">
        <v>9</v>
      </c>
      <c r="E189" s="107">
        <f>D189/$D$192</f>
        <v>0.32142857142857145</v>
      </c>
      <c r="F189" s="211"/>
      <c r="G189"/>
      <c r="H189"/>
      <c r="I189" s="213"/>
      <c r="J189" s="208"/>
      <c r="K189" s="209" t="s">
        <v>165</v>
      </c>
      <c r="L189" s="209"/>
      <c r="M189" s="106">
        <v>2</v>
      </c>
      <c r="N189" s="107">
        <f t="shared" si="13"/>
        <v>7.1428571428571425E-2</v>
      </c>
      <c r="O189" s="37"/>
      <c r="P189" s="12"/>
      <c r="Q189" s="12"/>
      <c r="R189" s="12"/>
      <c r="S189" s="12"/>
    </row>
    <row r="190" spans="2:19" ht="19.5" customHeight="1" thickBot="1" x14ac:dyDescent="0.3">
      <c r="B190" s="209" t="s">
        <v>88</v>
      </c>
      <c r="C190" s="209"/>
      <c r="D190" s="106">
        <v>0</v>
      </c>
      <c r="E190" s="107">
        <f>D190/$D$192</f>
        <v>0</v>
      </c>
      <c r="F190" s="211"/>
      <c r="G190" s="55"/>
      <c r="H190" s="55"/>
      <c r="I190" s="214"/>
      <c r="J190" s="208"/>
      <c r="K190" s="215" t="s">
        <v>166</v>
      </c>
      <c r="L190" s="215"/>
      <c r="M190" s="80">
        <v>2</v>
      </c>
      <c r="N190" s="107">
        <f t="shared" si="13"/>
        <v>7.1428571428571425E-2</v>
      </c>
      <c r="O190" s="37"/>
      <c r="P190" s="12"/>
      <c r="Q190" s="12"/>
      <c r="R190" s="12"/>
      <c r="S190" s="12"/>
    </row>
    <row r="191" spans="2:19" ht="19.5" customHeight="1" thickBot="1" x14ac:dyDescent="0.25">
      <c r="B191" s="209" t="s">
        <v>167</v>
      </c>
      <c r="D191" s="216">
        <v>1</v>
      </c>
      <c r="E191" s="107">
        <f>D191/$D$192</f>
        <v>3.5714285714285712E-2</v>
      </c>
      <c r="F191" s="56"/>
      <c r="G191" s="55"/>
      <c r="H191" s="55"/>
      <c r="I191" s="207"/>
      <c r="J191" s="208"/>
      <c r="K191" s="91" t="s">
        <v>4</v>
      </c>
      <c r="L191" s="91"/>
      <c r="M191" s="83">
        <f>SUM(M187:M190)</f>
        <v>28</v>
      </c>
      <c r="N191" s="84">
        <f>SUM(N187:N190)</f>
        <v>1</v>
      </c>
      <c r="O191" s="37"/>
      <c r="P191" s="12"/>
      <c r="Q191" s="12"/>
      <c r="R191" s="12"/>
      <c r="S191" s="12"/>
    </row>
    <row r="192" spans="2:19" s="124" customFormat="1" ht="16.5" x14ac:dyDescent="0.2">
      <c r="B192" s="91" t="s">
        <v>4</v>
      </c>
      <c r="C192" s="91"/>
      <c r="D192" s="217">
        <f>SUM(D187:D191)</f>
        <v>28</v>
      </c>
      <c r="E192" s="84">
        <f>SUM(E187:E191)</f>
        <v>1.0000000000000002</v>
      </c>
      <c r="F192" s="218"/>
      <c r="G192" s="219"/>
      <c r="H192" s="219"/>
      <c r="I192" s="220"/>
      <c r="J192" s="221"/>
      <c r="K192" s="222"/>
      <c r="L192" s="222"/>
      <c r="M192" s="223"/>
      <c r="N192" s="224"/>
      <c r="O192" s="133"/>
      <c r="P192" s="49"/>
      <c r="Q192" s="49"/>
      <c r="R192" s="49"/>
      <c r="S192" s="49"/>
    </row>
    <row r="193" spans="2:19" s="124" customFormat="1" ht="16.5" x14ac:dyDescent="0.2">
      <c r="B193" s="222"/>
      <c r="C193" s="222"/>
      <c r="D193" s="223"/>
      <c r="E193" s="224"/>
      <c r="F193" s="218"/>
      <c r="G193" s="219"/>
      <c r="H193" s="219"/>
      <c r="I193" s="220"/>
      <c r="J193" s="221"/>
      <c r="K193" s="222"/>
      <c r="L193" s="222"/>
      <c r="M193" s="223"/>
      <c r="N193" s="224"/>
      <c r="O193" s="133"/>
      <c r="P193" s="49"/>
      <c r="Q193" s="49"/>
      <c r="R193" s="49"/>
      <c r="S193" s="49"/>
    </row>
    <row r="194" spans="2:19" x14ac:dyDescent="0.2">
      <c r="B194" s="37"/>
      <c r="C194" s="37"/>
      <c r="D194" s="37"/>
      <c r="E194" s="37"/>
      <c r="F194" s="56"/>
      <c r="G194" s="55"/>
      <c r="H194" s="55"/>
      <c r="I194" s="12"/>
      <c r="J194" s="12"/>
      <c r="K194" s="12"/>
      <c r="L194" s="12"/>
      <c r="M194" s="37"/>
      <c r="N194" s="12"/>
      <c r="O194" s="12"/>
      <c r="P194" s="12"/>
      <c r="Q194" s="12"/>
      <c r="R194" s="12"/>
    </row>
    <row r="195" spans="2:19" x14ac:dyDescent="0.25">
      <c r="B195" s="37"/>
      <c r="C195" s="37"/>
      <c r="D195" s="37"/>
      <c r="E195" s="37"/>
      <c r="F195" s="37"/>
      <c r="G195" s="37"/>
      <c r="H195" s="12"/>
      <c r="I195" s="12"/>
      <c r="J195" s="12"/>
      <c r="K195" s="12"/>
      <c r="L195" s="12"/>
      <c r="M195" s="37"/>
      <c r="N195" s="12"/>
      <c r="O195" s="12"/>
      <c r="P195" s="12"/>
      <c r="Q195" s="12"/>
      <c r="R195" s="12"/>
    </row>
    <row r="196" spans="2:19" ht="24.75" customHeight="1" x14ac:dyDescent="0.25">
      <c r="I196"/>
      <c r="J196"/>
      <c r="K196"/>
      <c r="L196"/>
      <c r="M196"/>
    </row>
    <row r="197" spans="2:19" ht="19.5" customHeight="1" x14ac:dyDescent="0.25">
      <c r="B197" s="13" t="s">
        <v>168</v>
      </c>
      <c r="C197" s="13"/>
      <c r="D197" s="63" t="s">
        <v>4</v>
      </c>
      <c r="E197" s="64" t="s">
        <v>45</v>
      </c>
      <c r="I197"/>
      <c r="J197"/>
      <c r="K197"/>
      <c r="L197"/>
      <c r="M197"/>
    </row>
    <row r="198" spans="2:19" ht="19.5" customHeight="1" x14ac:dyDescent="0.25">
      <c r="B198" s="209" t="s">
        <v>169</v>
      </c>
      <c r="C198" s="209"/>
      <c r="D198" s="106">
        <v>6</v>
      </c>
      <c r="E198" s="107">
        <f>D198/$D$201</f>
        <v>0.21428571428571427</v>
      </c>
      <c r="I198"/>
      <c r="J198"/>
      <c r="K198"/>
      <c r="L198"/>
      <c r="M198"/>
    </row>
    <row r="199" spans="2:19" ht="19.5" customHeight="1" x14ac:dyDescent="0.25">
      <c r="B199" s="209" t="s">
        <v>170</v>
      </c>
      <c r="C199" s="209"/>
      <c r="D199" s="106">
        <v>21</v>
      </c>
      <c r="E199" s="107">
        <f t="shared" ref="E199:E200" si="14">D199/$D$201</f>
        <v>0.75</v>
      </c>
      <c r="I199"/>
      <c r="J199"/>
      <c r="K199"/>
      <c r="L199"/>
      <c r="M199"/>
    </row>
    <row r="200" spans="2:19" ht="19.5" customHeight="1" thickBot="1" x14ac:dyDescent="0.3">
      <c r="B200" s="225" t="s">
        <v>167</v>
      </c>
      <c r="C200" s="226"/>
      <c r="D200" s="227">
        <v>1</v>
      </c>
      <c r="E200" s="81">
        <f t="shared" si="14"/>
        <v>3.5714285714285712E-2</v>
      </c>
      <c r="I200"/>
      <c r="J200"/>
      <c r="K200"/>
      <c r="L200"/>
      <c r="M200"/>
    </row>
    <row r="201" spans="2:19" ht="19.5" customHeight="1" x14ac:dyDescent="0.25">
      <c r="B201" s="137" t="s">
        <v>4</v>
      </c>
      <c r="C201" s="137"/>
      <c r="D201" s="217">
        <f>SUM(D198:D200)</f>
        <v>28</v>
      </c>
      <c r="E201" s="84">
        <f>SUM(E198:E200)</f>
        <v>1</v>
      </c>
      <c r="I201"/>
      <c r="J201"/>
      <c r="K201"/>
      <c r="L201"/>
      <c r="M201"/>
    </row>
    <row r="202" spans="2:19" x14ac:dyDescent="0.25">
      <c r="I202"/>
      <c r="J202"/>
      <c r="K202"/>
      <c r="L202"/>
      <c r="M202"/>
    </row>
    <row r="203" spans="2:19" x14ac:dyDescent="0.25">
      <c r="H203" s="228"/>
      <c r="I203" s="228"/>
      <c r="J203"/>
      <c r="K203"/>
      <c r="L203"/>
      <c r="M203"/>
    </row>
    <row r="207" spans="2:19" x14ac:dyDescent="0.25">
      <c r="B207" s="37"/>
      <c r="C207" s="96"/>
      <c r="D207" s="96"/>
      <c r="E207" s="96"/>
      <c r="F207" s="96"/>
      <c r="G207" s="139"/>
      <c r="H207" s="12"/>
      <c r="I207" s="229"/>
      <c r="J207" s="229"/>
      <c r="K207" s="229"/>
    </row>
    <row r="208" spans="2:19" x14ac:dyDescent="0.25">
      <c r="B208" s="37"/>
      <c r="C208" s="96"/>
      <c r="D208" s="96"/>
      <c r="E208" s="96"/>
      <c r="F208" s="96"/>
      <c r="G208" s="139"/>
      <c r="H208" s="12"/>
      <c r="I208" s="229"/>
      <c r="J208" s="229"/>
      <c r="K208" s="229"/>
    </row>
    <row r="209" spans="2:11" x14ac:dyDescent="0.25">
      <c r="B209" s="37"/>
      <c r="G209" s="139"/>
      <c r="H209" s="87"/>
      <c r="I209" s="87"/>
      <c r="J209" s="87"/>
      <c r="K209" s="12"/>
    </row>
    <row r="210" spans="2:11" ht="12" customHeight="1" x14ac:dyDescent="0.25">
      <c r="B210" s="37"/>
      <c r="G210" s="87"/>
      <c r="H210" s="230"/>
      <c r="I210" s="37"/>
      <c r="J210" s="37"/>
      <c r="K210" s="87"/>
    </row>
    <row r="211" spans="2:11" ht="34.5" customHeight="1" x14ac:dyDescent="0.25">
      <c r="B211" s="231" t="s">
        <v>3</v>
      </c>
      <c r="C211" s="231"/>
      <c r="D211" s="232">
        <v>2025</v>
      </c>
      <c r="E211" s="232">
        <v>2026</v>
      </c>
      <c r="F211" s="16" t="s">
        <v>171</v>
      </c>
      <c r="J211" s="37"/>
      <c r="K211" s="87"/>
    </row>
    <row r="212" spans="2:11" ht="27" customHeight="1" x14ac:dyDescent="0.25">
      <c r="B212" s="233" t="s">
        <v>7</v>
      </c>
      <c r="C212" s="233"/>
      <c r="D212" s="234">
        <v>21</v>
      </c>
      <c r="E212" s="234">
        <v>10</v>
      </c>
      <c r="F212" s="235">
        <f t="shared" ref="F212:F221" si="15">E212/D212-1</f>
        <v>-0.52380952380952384</v>
      </c>
      <c r="J212" s="37"/>
      <c r="K212" s="87"/>
    </row>
    <row r="213" spans="2:11" ht="27" customHeight="1" thickBot="1" x14ac:dyDescent="0.3">
      <c r="B213" s="233" t="s">
        <v>9</v>
      </c>
      <c r="C213" s="233"/>
      <c r="D213" s="234">
        <v>21</v>
      </c>
      <c r="E213" s="236">
        <v>18</v>
      </c>
      <c r="F213" s="235">
        <f t="shared" si="15"/>
        <v>-0.1428571428571429</v>
      </c>
      <c r="J213" s="37"/>
      <c r="K213" s="87"/>
    </row>
    <row r="214" spans="2:11" ht="27" hidden="1" customHeight="1" x14ac:dyDescent="0.25">
      <c r="B214" s="233" t="s">
        <v>172</v>
      </c>
      <c r="C214" s="233"/>
      <c r="D214" s="234">
        <v>24</v>
      </c>
      <c r="E214" s="236"/>
      <c r="F214" s="235">
        <f t="shared" si="15"/>
        <v>-1</v>
      </c>
      <c r="J214" s="37"/>
      <c r="K214" s="87"/>
    </row>
    <row r="215" spans="2:11" ht="27" hidden="1" customHeight="1" x14ac:dyDescent="0.25">
      <c r="B215" s="233" t="s">
        <v>173</v>
      </c>
      <c r="C215" s="233"/>
      <c r="D215" s="234">
        <v>26</v>
      </c>
      <c r="E215" s="236"/>
      <c r="F215" s="235">
        <f t="shared" si="15"/>
        <v>-1</v>
      </c>
      <c r="J215" s="37"/>
      <c r="K215" s="87"/>
    </row>
    <row r="216" spans="2:11" ht="27" hidden="1" customHeight="1" x14ac:dyDescent="0.25">
      <c r="B216" s="233" t="s">
        <v>174</v>
      </c>
      <c r="C216" s="233"/>
      <c r="D216" s="234">
        <v>25</v>
      </c>
      <c r="E216" s="236"/>
      <c r="F216" s="235">
        <f t="shared" si="15"/>
        <v>-1</v>
      </c>
      <c r="J216" s="37"/>
      <c r="K216" s="87"/>
    </row>
    <row r="217" spans="2:11" ht="27" hidden="1" customHeight="1" x14ac:dyDescent="0.25">
      <c r="B217" s="233" t="s">
        <v>175</v>
      </c>
      <c r="C217" s="233"/>
      <c r="D217" s="234">
        <v>15</v>
      </c>
      <c r="E217" s="236"/>
      <c r="F217" s="235">
        <f t="shared" si="15"/>
        <v>-1</v>
      </c>
      <c r="J217" s="37"/>
      <c r="K217" s="87"/>
    </row>
    <row r="218" spans="2:11" ht="27" hidden="1" customHeight="1" x14ac:dyDescent="0.25">
      <c r="B218" s="233" t="s">
        <v>176</v>
      </c>
      <c r="C218" s="233"/>
      <c r="D218" s="234">
        <v>33</v>
      </c>
      <c r="E218" s="236"/>
      <c r="F218" s="235">
        <f t="shared" si="15"/>
        <v>-1</v>
      </c>
      <c r="J218" s="37"/>
      <c r="K218" s="87"/>
    </row>
    <row r="219" spans="2:11" ht="27" hidden="1" customHeight="1" x14ac:dyDescent="0.25">
      <c r="B219" s="233" t="s">
        <v>177</v>
      </c>
      <c r="C219" s="233"/>
      <c r="D219" s="234">
        <v>20</v>
      </c>
      <c r="E219" s="236"/>
      <c r="F219" s="235">
        <f t="shared" si="15"/>
        <v>-1</v>
      </c>
      <c r="J219" s="37"/>
      <c r="K219" s="87"/>
    </row>
    <row r="220" spans="2:11" ht="27" hidden="1" customHeight="1" x14ac:dyDescent="0.25">
      <c r="B220" s="233" t="s">
        <v>178</v>
      </c>
      <c r="C220" s="233"/>
      <c r="D220" s="234">
        <v>26</v>
      </c>
      <c r="E220" s="236"/>
      <c r="F220" s="235">
        <f t="shared" si="15"/>
        <v>-1</v>
      </c>
      <c r="J220" s="37"/>
      <c r="K220" s="87"/>
    </row>
    <row r="221" spans="2:11" ht="27" hidden="1" customHeight="1" x14ac:dyDescent="0.25">
      <c r="B221" s="233" t="s">
        <v>179</v>
      </c>
      <c r="C221" s="233"/>
      <c r="D221" s="234">
        <v>21</v>
      </c>
      <c r="E221" s="236"/>
      <c r="F221" s="235">
        <f t="shared" si="15"/>
        <v>-1</v>
      </c>
      <c r="J221" s="37"/>
      <c r="K221" s="87"/>
    </row>
    <row r="222" spans="2:11" ht="27" hidden="1" customHeight="1" x14ac:dyDescent="0.25">
      <c r="B222" s="233" t="s">
        <v>180</v>
      </c>
      <c r="C222" s="233"/>
      <c r="D222" s="234">
        <v>22</v>
      </c>
      <c r="E222" s="236"/>
      <c r="F222" s="235">
        <f>E222/D222-1</f>
        <v>-1</v>
      </c>
      <c r="J222" s="37"/>
      <c r="K222" s="87"/>
    </row>
    <row r="223" spans="2:11" ht="27" hidden="1" customHeight="1" thickBot="1" x14ac:dyDescent="0.3">
      <c r="B223" s="233" t="s">
        <v>181</v>
      </c>
      <c r="C223" s="233"/>
      <c r="D223" s="234">
        <v>16</v>
      </c>
      <c r="E223" s="236"/>
      <c r="F223" s="235">
        <f>E223/D223-1</f>
        <v>-1</v>
      </c>
      <c r="J223" s="37"/>
      <c r="K223" s="87"/>
    </row>
    <row r="224" spans="2:11" ht="24" customHeight="1" x14ac:dyDescent="0.25">
      <c r="B224" s="237" t="s">
        <v>4</v>
      </c>
      <c r="C224" s="237"/>
      <c r="D224" s="238">
        <f>SUM(D212:D213)</f>
        <v>42</v>
      </c>
      <c r="E224" s="238">
        <f>SUM(E212:E213)</f>
        <v>28</v>
      </c>
      <c r="F224" s="239">
        <f>E224/D224-1</f>
        <v>-0.33333333333333337</v>
      </c>
      <c r="J224" s="37"/>
      <c r="K224" s="87"/>
    </row>
    <row r="225" spans="2:13" x14ac:dyDescent="0.25">
      <c r="I225"/>
      <c r="J225"/>
      <c r="K225"/>
      <c r="L225"/>
      <c r="M225"/>
    </row>
    <row r="226" spans="2:13" x14ac:dyDescent="0.25">
      <c r="B226" s="240"/>
      <c r="I226"/>
      <c r="J226"/>
      <c r="K226"/>
      <c r="L226"/>
      <c r="M226"/>
    </row>
    <row r="227" spans="2:13" x14ac:dyDescent="0.25">
      <c r="B227" s="241" t="s">
        <v>182</v>
      </c>
    </row>
  </sheetData>
  <mergeCells count="77">
    <mergeCell ref="B221:C221"/>
    <mergeCell ref="B222:C222"/>
    <mergeCell ref="B223:C223"/>
    <mergeCell ref="B224:C224"/>
    <mergeCell ref="B215:C215"/>
    <mergeCell ref="B216:C216"/>
    <mergeCell ref="B217:C217"/>
    <mergeCell ref="B218:C218"/>
    <mergeCell ref="B219:C219"/>
    <mergeCell ref="B220:C220"/>
    <mergeCell ref="C207:F208"/>
    <mergeCell ref="I207:K208"/>
    <mergeCell ref="B211:C211"/>
    <mergeCell ref="B212:C212"/>
    <mergeCell ref="B213:C213"/>
    <mergeCell ref="B214:C214"/>
    <mergeCell ref="B186:C186"/>
    <mergeCell ref="K186:L186"/>
    <mergeCell ref="K191:L191"/>
    <mergeCell ref="B192:C192"/>
    <mergeCell ref="B197:C197"/>
    <mergeCell ref="B201:C201"/>
    <mergeCell ref="M117:M118"/>
    <mergeCell ref="N117:N118"/>
    <mergeCell ref="K122:L122"/>
    <mergeCell ref="K125:R126"/>
    <mergeCell ref="B151:D151"/>
    <mergeCell ref="B184:E185"/>
    <mergeCell ref="K184:M185"/>
    <mergeCell ref="K104:L104"/>
    <mergeCell ref="K108:L108"/>
    <mergeCell ref="B110:F110"/>
    <mergeCell ref="B112:D112"/>
    <mergeCell ref="H112:I112"/>
    <mergeCell ref="K117:L118"/>
    <mergeCell ref="G88:I88"/>
    <mergeCell ref="B90:C90"/>
    <mergeCell ref="B96:D97"/>
    <mergeCell ref="K96:O97"/>
    <mergeCell ref="K98:L98"/>
    <mergeCell ref="K101:L101"/>
    <mergeCell ref="I66:J66"/>
    <mergeCell ref="I67:J67"/>
    <mergeCell ref="I68:J68"/>
    <mergeCell ref="B76:C76"/>
    <mergeCell ref="G76:I76"/>
    <mergeCell ref="L80:M80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J41:N41"/>
    <mergeCell ref="I43:J43"/>
    <mergeCell ref="I44:J44"/>
    <mergeCell ref="I45:J45"/>
    <mergeCell ref="I46:J46"/>
    <mergeCell ref="I47:J47"/>
    <mergeCell ref="B5:R6"/>
    <mergeCell ref="B7:P7"/>
    <mergeCell ref="B9:P10"/>
    <mergeCell ref="B12:P12"/>
    <mergeCell ref="B17:C17"/>
    <mergeCell ref="B20:C20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8" fitToHeight="3" orientation="portrait" r:id="rId1"/>
  <rowBreaks count="2" manualBreakCount="2">
    <brk id="92" min="1" max="18" man="1"/>
    <brk id="168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2026-03-18T15:09:03Z</dcterms:created>
  <dcterms:modified xsi:type="dcterms:W3CDTF">2026-03-18T15:09:17Z</dcterms:modified>
</cp:coreProperties>
</file>