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bajos 2026\cierre mayo\"/>
    </mc:Choice>
  </mc:AlternateContent>
  <xr:revisionPtr revIDLastSave="0" documentId="8_{40363B77-640D-4851-B06E-2E1B7AD06631}" xr6:coauthVersionLast="47" xr6:coauthVersionMax="47" xr10:uidLastSave="{00000000-0000-0000-0000-000000000000}"/>
  <bookViews>
    <workbookView xWindow="1875" yWindow="1530" windowWidth="26235" windowHeight="13110" xr2:uid="{83727799-2D56-4FF8-A8C6-52B7C615951E}"/>
  </bookViews>
  <sheets>
    <sheet name="Feminicidio" sheetId="1" r:id="rId1"/>
  </sheets>
  <externalReferences>
    <externalReference r:id="rId2"/>
  </externalReferences>
  <definedNames>
    <definedName name="_xlnm._FilterDatabase" localSheetId="0" hidden="1">Feminicidio!$A$52:$Y$80</definedName>
    <definedName name="_xlnm.Print_Area" localSheetId="0">Feminicidio!$A$1:$P$244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1" i="1" l="1"/>
  <c r="H242" i="1" s="1"/>
  <c r="G241" i="1"/>
  <c r="F241" i="1"/>
  <c r="E241" i="1"/>
  <c r="E242" i="1" s="1"/>
  <c r="D241" i="1"/>
  <c r="D242" i="1" s="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41" i="1" s="1"/>
  <c r="G242" i="1" s="1"/>
  <c r="E207" i="1"/>
  <c r="F207" i="1" s="1"/>
  <c r="D207" i="1"/>
  <c r="F206" i="1"/>
  <c r="F205" i="1"/>
  <c r="F204" i="1"/>
  <c r="F203" i="1"/>
  <c r="F202" i="1"/>
  <c r="F201" i="1"/>
  <c r="F200" i="1"/>
  <c r="F199" i="1"/>
  <c r="F198" i="1"/>
  <c r="F197" i="1"/>
  <c r="F196" i="1"/>
  <c r="F195" i="1"/>
  <c r="E187" i="1"/>
  <c r="D187" i="1"/>
  <c r="E185" i="1" s="1"/>
  <c r="E184" i="1"/>
  <c r="D178" i="1"/>
  <c r="E177" i="1" s="1"/>
  <c r="M176" i="1"/>
  <c r="L176" i="1"/>
  <c r="M175" i="1" s="1"/>
  <c r="E176" i="1"/>
  <c r="E175" i="1"/>
  <c r="H174" i="1" s="1"/>
  <c r="M174" i="1"/>
  <c r="E174" i="1"/>
  <c r="M173" i="1"/>
  <c r="E173" i="1"/>
  <c r="M146" i="1"/>
  <c r="M145" i="1"/>
  <c r="M144" i="1"/>
  <c r="M147" i="1" s="1"/>
  <c r="E144" i="1"/>
  <c r="F142" i="1" s="1"/>
  <c r="F143" i="1"/>
  <c r="F141" i="1"/>
  <c r="F140" i="1"/>
  <c r="F139" i="1"/>
  <c r="F137" i="1"/>
  <c r="F136" i="1"/>
  <c r="F135" i="1"/>
  <c r="F134" i="1"/>
  <c r="F133" i="1"/>
  <c r="F132" i="1"/>
  <c r="F131" i="1"/>
  <c r="F130" i="1"/>
  <c r="F129" i="1"/>
  <c r="F128" i="1"/>
  <c r="F127" i="1"/>
  <c r="H126" i="1"/>
  <c r="I126" i="1" s="1"/>
  <c r="F126" i="1"/>
  <c r="F125" i="1"/>
  <c r="M120" i="1"/>
  <c r="N119" i="1"/>
  <c r="N118" i="1"/>
  <c r="N117" i="1"/>
  <c r="D116" i="1"/>
  <c r="E112" i="1" s="1"/>
  <c r="E115" i="1"/>
  <c r="H115" i="1" s="1"/>
  <c r="E113" i="1"/>
  <c r="M111" i="1"/>
  <c r="N110" i="1" s="1"/>
  <c r="E111" i="1"/>
  <c r="E110" i="1"/>
  <c r="E109" i="1"/>
  <c r="H108" i="1" s="1"/>
  <c r="D101" i="1"/>
  <c r="E99" i="1" s="1"/>
  <c r="I99" i="1"/>
  <c r="J98" i="1"/>
  <c r="J97" i="1"/>
  <c r="J96" i="1"/>
  <c r="J95" i="1"/>
  <c r="J94" i="1"/>
  <c r="J93" i="1"/>
  <c r="J92" i="1"/>
  <c r="J91" i="1"/>
  <c r="N90" i="1"/>
  <c r="M90" i="1"/>
  <c r="N88" i="1" s="1"/>
  <c r="J90" i="1"/>
  <c r="N89" i="1"/>
  <c r="J89" i="1"/>
  <c r="J88" i="1"/>
  <c r="F79" i="1"/>
  <c r="E79" i="1"/>
  <c r="D78" i="1"/>
  <c r="D77" i="1"/>
  <c r="D76" i="1"/>
  <c r="D75" i="1"/>
  <c r="D74" i="1"/>
  <c r="D73" i="1"/>
  <c r="D72" i="1"/>
  <c r="D71" i="1"/>
  <c r="D70" i="1"/>
  <c r="D69" i="1"/>
  <c r="D68" i="1"/>
  <c r="D67" i="1"/>
  <c r="D66" i="1"/>
  <c r="D65" i="1"/>
  <c r="D64" i="1"/>
  <c r="D63" i="1"/>
  <c r="D62" i="1"/>
  <c r="D61" i="1"/>
  <c r="D60" i="1"/>
  <c r="D59" i="1"/>
  <c r="D58" i="1"/>
  <c r="D57" i="1"/>
  <c r="D56" i="1"/>
  <c r="M55" i="1"/>
  <c r="D55" i="1"/>
  <c r="M54" i="1"/>
  <c r="D54" i="1"/>
  <c r="M53" i="1"/>
  <c r="D53" i="1"/>
  <c r="D79" i="1" s="1"/>
  <c r="M52" i="1"/>
  <c r="M51" i="1"/>
  <c r="M50" i="1"/>
  <c r="M49" i="1"/>
  <c r="M48" i="1"/>
  <c r="M47" i="1"/>
  <c r="M46" i="1"/>
  <c r="M45" i="1"/>
  <c r="M44" i="1"/>
  <c r="M43" i="1"/>
  <c r="M42" i="1"/>
  <c r="M41" i="1"/>
  <c r="M40" i="1"/>
  <c r="L31" i="1"/>
  <c r="L56" i="1" s="1"/>
  <c r="N146" i="1" l="1"/>
  <c r="N144" i="1"/>
  <c r="N147" i="1"/>
  <c r="N145" i="1"/>
  <c r="M56" i="1"/>
  <c r="L57" i="1"/>
  <c r="F242" i="1"/>
  <c r="C242" i="1"/>
  <c r="E89" i="1"/>
  <c r="F144" i="1"/>
  <c r="E186" i="1"/>
  <c r="E88" i="1"/>
  <c r="E92" i="1"/>
  <c r="E94" i="1"/>
  <c r="E96" i="1"/>
  <c r="E98" i="1"/>
  <c r="E100" i="1"/>
  <c r="N109" i="1"/>
  <c r="E114" i="1"/>
  <c r="I111" i="1" s="1"/>
  <c r="E116" i="1"/>
  <c r="F138" i="1"/>
  <c r="E178" i="1"/>
  <c r="E90" i="1"/>
  <c r="E91" i="1"/>
  <c r="E93" i="1"/>
  <c r="E95" i="1"/>
  <c r="E97" i="1"/>
</calcChain>
</file>

<file path=xl/sharedStrings.xml><?xml version="1.0" encoding="utf-8"?>
<sst xmlns="http://schemas.openxmlformats.org/spreadsheetml/2006/main" count="239" uniqueCount="147">
  <si>
    <t>Figura N° 1: Casos con características de feminicidio por departamento</t>
  </si>
  <si>
    <t>Mes</t>
  </si>
  <si>
    <t>Total</t>
  </si>
  <si>
    <t>Enero</t>
  </si>
  <si>
    <t>Febrero</t>
  </si>
  <si>
    <t>Marzo</t>
  </si>
  <si>
    <t>Abril</t>
  </si>
  <si>
    <t>Mayo</t>
  </si>
  <si>
    <t>Junio</t>
  </si>
  <si>
    <t>Julio</t>
  </si>
  <si>
    <t>Agosto</t>
  </si>
  <si>
    <t>Setiembre</t>
  </si>
  <si>
    <t>Octubre</t>
  </si>
  <si>
    <t>Noviembre</t>
  </si>
  <si>
    <t>Diciembre</t>
  </si>
  <si>
    <t>Año</t>
  </si>
  <si>
    <t>Variación porcentual</t>
  </si>
  <si>
    <t>-</t>
  </si>
  <si>
    <t>Región</t>
  </si>
  <si>
    <t>Acumulado
2009 - 2025</t>
  </si>
  <si>
    <t>2026*</t>
  </si>
  <si>
    <t>Lima Metropolitana</t>
  </si>
  <si>
    <t>Arequipa</t>
  </si>
  <si>
    <t>Cusco</t>
  </si>
  <si>
    <t>Junin</t>
  </si>
  <si>
    <r>
      <t>2026</t>
    </r>
    <r>
      <rPr>
        <b/>
        <vertAlign val="superscript"/>
        <sz val="11"/>
        <color theme="1"/>
        <rFont val="Arial Narrow"/>
        <family val="2"/>
      </rPr>
      <t xml:space="preserve"> 2/</t>
    </r>
  </si>
  <si>
    <t>Puno</t>
  </si>
  <si>
    <t>La Libertad</t>
  </si>
  <si>
    <t>2/ Casos con características de feminicidio de enero a abril</t>
  </si>
  <si>
    <t>Huanuco</t>
  </si>
  <si>
    <t>Nota: Variación porcentual por año comparado con el año anterior</t>
  </si>
  <si>
    <t>Lima Provincia</t>
  </si>
  <si>
    <t>Ayacucho</t>
  </si>
  <si>
    <t>Ancash</t>
  </si>
  <si>
    <t>Cajamarca</t>
  </si>
  <si>
    <t>Piura</t>
  </si>
  <si>
    <t>Ica</t>
  </si>
  <si>
    <t>Lambayeque</t>
  </si>
  <si>
    <t>Callao</t>
  </si>
  <si>
    <t>Tacna</t>
  </si>
  <si>
    <t>San Martin</t>
  </si>
  <si>
    <t>Loreto</t>
  </si>
  <si>
    <t>Apurimac</t>
  </si>
  <si>
    <t>Ucayali</t>
  </si>
  <si>
    <t>Madre de Dios</t>
  </si>
  <si>
    <t>Huancavelica</t>
  </si>
  <si>
    <t>Amazonas</t>
  </si>
  <si>
    <t>Pasco</t>
  </si>
  <si>
    <t>Tumbes</t>
  </si>
  <si>
    <t>Moquegua</t>
  </si>
  <si>
    <t>/1 A partir de setiembre 2022 la metodología del reporte de los casos con características de feminicidio atendidos por los servicios del Programa Nacional Warmi Ñan cambia según la fecha de apertura del caso, de acuerdo a lo establecido en el documento orientador aprobado por Resolución de la Dirección Ejecutiva N° 209-2022-MIMP-AURORA-DE.</t>
  </si>
  <si>
    <t>Modalidad</t>
  </si>
  <si>
    <t>%</t>
  </si>
  <si>
    <t>Lugar del hecho</t>
  </si>
  <si>
    <t>Área</t>
  </si>
  <si>
    <t>Acuchillamiento</t>
  </si>
  <si>
    <t>Casa de víctima</t>
  </si>
  <si>
    <t>Urbana</t>
  </si>
  <si>
    <t>Envenenamiento</t>
  </si>
  <si>
    <t>Casa de feminicida</t>
  </si>
  <si>
    <t>Rural</t>
  </si>
  <si>
    <t>Quemadura</t>
  </si>
  <si>
    <t>Casa de ambos</t>
  </si>
  <si>
    <t>Golpes</t>
  </si>
  <si>
    <t>Casa de familiar</t>
  </si>
  <si>
    <t>Ahogamiento</t>
  </si>
  <si>
    <t>Centro de labores de víctima</t>
  </si>
  <si>
    <t>Desbarrancamiento</t>
  </si>
  <si>
    <t>Calle - vía pública</t>
  </si>
  <si>
    <t>Atropellamiento</t>
  </si>
  <si>
    <t>Centro de estudios</t>
  </si>
  <si>
    <t>Aplastamiento</t>
  </si>
  <si>
    <t>Hotel / hostal</t>
  </si>
  <si>
    <t>Asfixia / estrangulamiento</t>
  </si>
  <si>
    <t>Centro Poblado</t>
  </si>
  <si>
    <t>Agresiones con objetos filosos</t>
  </si>
  <si>
    <t>Lugar desolado</t>
  </si>
  <si>
    <t>Agresiones con objetos contundentes</t>
  </si>
  <si>
    <t>Otros</t>
  </si>
  <si>
    <t>Disparo por proyectil de arma de fuego</t>
  </si>
  <si>
    <t>Otro</t>
  </si>
  <si>
    <t>Grupo de edad</t>
  </si>
  <si>
    <t>Niñas y adolescentes</t>
  </si>
  <si>
    <t>¿Estaba gestando?</t>
  </si>
  <si>
    <t>0 a 5 años</t>
  </si>
  <si>
    <t>No</t>
  </si>
  <si>
    <t>6 a 11 años</t>
  </si>
  <si>
    <t>Adultas</t>
  </si>
  <si>
    <t>Si</t>
  </si>
  <si>
    <t>12 a 14 años</t>
  </si>
  <si>
    <t>15 a 17 años</t>
  </si>
  <si>
    <t>18 a 29 años</t>
  </si>
  <si>
    <t>30 a 59 años</t>
  </si>
  <si>
    <t>Adultas mayores</t>
  </si>
  <si>
    <t>60 años a más</t>
  </si>
  <si>
    <t>Número de hijos e hijas</t>
  </si>
  <si>
    <t>Ninguno</t>
  </si>
  <si>
    <t>De 1 a 3</t>
  </si>
  <si>
    <t>De 4 a más</t>
  </si>
  <si>
    <t>Vínculo relacional</t>
  </si>
  <si>
    <t>Esposo</t>
  </si>
  <si>
    <t>Conviviente</t>
  </si>
  <si>
    <t>Enamorado</t>
  </si>
  <si>
    <t>Otra relación de pareja sexo-afectiva</t>
  </si>
  <si>
    <t>Ex esposo</t>
  </si>
  <si>
    <t>Ex conviviente</t>
  </si>
  <si>
    <t>Ex enamorado</t>
  </si>
  <si>
    <t>Progenitor de su hijo-no han vivido juntos</t>
  </si>
  <si>
    <t>Padre</t>
  </si>
  <si>
    <t>Hijo</t>
  </si>
  <si>
    <t>Primo</t>
  </si>
  <si>
    <t>Padrastro</t>
  </si>
  <si>
    <t>Nota: Los porcentajes están referidos al grupo de casos vinculados
 a una relación de pareja</t>
  </si>
  <si>
    <t>Tío</t>
  </si>
  <si>
    <t>Hermano</t>
  </si>
  <si>
    <t>Cuñado</t>
  </si>
  <si>
    <t>Compañero de trabajo</t>
  </si>
  <si>
    <t>Vecino</t>
  </si>
  <si>
    <t>Grupo de vínculo</t>
  </si>
  <si>
    <t>Desconocido</t>
  </si>
  <si>
    <t>Pareja y expareja</t>
  </si>
  <si>
    <t>Familiar</t>
  </si>
  <si>
    <t xml:space="preserve">Sin Vínculo </t>
  </si>
  <si>
    <t>Medidas</t>
  </si>
  <si>
    <t>No tomó ninguna medida</t>
  </si>
  <si>
    <t>Denunció el hecho</t>
  </si>
  <si>
    <t>Buscó ayuda institucional (Estado/ONG)</t>
  </si>
  <si>
    <t>Aceptó ingresar a hogar de refugio temporal</t>
  </si>
  <si>
    <t>Decidió separarse</t>
  </si>
  <si>
    <t>Decidió continuar con el Proceso Judicial</t>
  </si>
  <si>
    <t>Acudió a casa de familiares/ Amistades</t>
  </si>
  <si>
    <t>Solicito medidas de protección a la Autoridad Judicial</t>
  </si>
  <si>
    <t>Se desconoce</t>
  </si>
  <si>
    <r>
      <rPr>
        <b/>
        <sz val="7"/>
        <rFont val="Arial"/>
        <family val="2"/>
      </rPr>
      <t>Nota</t>
    </r>
    <r>
      <rPr>
        <sz val="7"/>
        <rFont val="Arial"/>
        <family val="2"/>
      </rPr>
      <t>: Es necesario precisar que estos datos son de respuesta múltiple</t>
    </r>
  </si>
  <si>
    <t>Efecto de alcohol / drogas</t>
  </si>
  <si>
    <t>Adulto</t>
  </si>
  <si>
    <t>Sin información</t>
  </si>
  <si>
    <t>Situación laboral</t>
  </si>
  <si>
    <t>Si cuenta con ocupación</t>
  </si>
  <si>
    <t>No cuenta con ocupación</t>
  </si>
  <si>
    <t>Periodo</t>
  </si>
  <si>
    <r>
      <t xml:space="preserve">2026 </t>
    </r>
    <r>
      <rPr>
        <b/>
        <vertAlign val="superscript"/>
        <sz val="11"/>
        <color theme="0"/>
        <rFont val="Arial"/>
        <family val="2"/>
      </rPr>
      <t>3/</t>
    </r>
  </si>
  <si>
    <t>/3 A partir de setiembre 2022 la metodología del reporte de los casos con características de feminicidio atendidos por los servicios del Programa Nacional Warmi Ñan cambia según la fecha de apertura del caso, de acuerdo a lo establecido en el documento orientador aprobado por Resolución de la Dirección Ejecutiva N° 209-2022-MIMP-AURORA-DE.</t>
  </si>
  <si>
    <t>Total de Casos</t>
  </si>
  <si>
    <r>
      <t xml:space="preserve">2026 </t>
    </r>
    <r>
      <rPr>
        <b/>
        <vertAlign val="superscript"/>
        <sz val="11"/>
        <color theme="0"/>
        <rFont val="Arial Narrow"/>
        <family val="2"/>
      </rPr>
      <t>4/</t>
    </r>
  </si>
  <si>
    <t>4/ Información estadística de enero a mayo, 2026</t>
  </si>
  <si>
    <r>
      <t xml:space="preserve">Fuente: </t>
    </r>
    <r>
      <rPr>
        <sz val="10"/>
        <color theme="1"/>
        <rFont val="Arial"/>
        <family val="2"/>
      </rPr>
      <t>Registro de casos con características de feminicidio atendidos por los servicios del Programa Nacional Warmi Ñan / SGIC / Warmi Ñan / MIMP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</si>
</sst>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6"/>
      <color theme="0"/>
      <name val="Arial"/>
      <family val="2"/>
    </font>
    <font>
      <b/>
      <sz val="18"/>
      <color theme="1"/>
      <name val="Calibri"/>
      <family val="2"/>
      <scheme val="minor"/>
    </font>
    <font>
      <i/>
      <sz val="10"/>
      <color theme="1"/>
      <name val="Arial"/>
      <family val="2"/>
    </font>
    <font>
      <b/>
      <sz val="11"/>
      <color theme="0"/>
      <name val="Arial"/>
      <family val="2"/>
    </font>
    <font>
      <sz val="11"/>
      <color theme="1"/>
      <name val="Arial"/>
      <family val="2"/>
    </font>
    <font>
      <b/>
      <sz val="10"/>
      <color theme="1"/>
      <name val="Arial"/>
      <family val="2"/>
    </font>
    <font>
      <sz val="9"/>
      <color theme="1"/>
      <name val="Arial"/>
      <family val="2"/>
    </font>
    <font>
      <b/>
      <sz val="11"/>
      <color theme="1"/>
      <name val="Arial"/>
      <family val="2"/>
    </font>
    <font>
      <b/>
      <sz val="9"/>
      <color theme="0"/>
      <name val="Arial"/>
      <family val="2"/>
    </font>
    <font>
      <b/>
      <sz val="11"/>
      <color theme="0"/>
      <name val="Arial Narrow"/>
      <family val="2"/>
    </font>
    <font>
      <b/>
      <sz val="11"/>
      <color theme="1"/>
      <name val="Arial Narrow"/>
      <family val="2"/>
    </font>
    <font>
      <b/>
      <sz val="11"/>
      <name val="Arial Narrow"/>
      <family val="2"/>
    </font>
    <font>
      <b/>
      <sz val="11"/>
      <name val="Arial"/>
      <family val="2"/>
    </font>
    <font>
      <b/>
      <sz val="12"/>
      <color theme="0"/>
      <name val="Arial Narrow"/>
      <family val="2"/>
    </font>
    <font>
      <b/>
      <sz val="10"/>
      <color theme="0"/>
      <name val="Arial"/>
      <family val="2"/>
    </font>
    <font>
      <sz val="10"/>
      <name val="Arial"/>
      <family val="2"/>
    </font>
    <font>
      <sz val="10"/>
      <name val="Univers"/>
      <family val="2"/>
    </font>
    <font>
      <b/>
      <sz val="11"/>
      <name val="Calibri"/>
      <family val="2"/>
      <scheme val="minor"/>
    </font>
    <font>
      <sz val="11"/>
      <name val="Calibri"/>
      <family val="2"/>
      <scheme val="minor"/>
    </font>
    <font>
      <b/>
      <sz val="10"/>
      <color theme="0"/>
      <name val="Arial Narrow"/>
      <family val="2"/>
    </font>
    <font>
      <b/>
      <vertAlign val="superscript"/>
      <sz val="11"/>
      <color theme="1"/>
      <name val="Arial Narrow"/>
      <family val="2"/>
    </font>
    <font>
      <b/>
      <sz val="10"/>
      <name val="Arial"/>
      <family val="2"/>
    </font>
    <font>
      <sz val="7"/>
      <color theme="1"/>
      <name val="Arial"/>
      <family val="2"/>
    </font>
    <font>
      <sz val="9"/>
      <color theme="1"/>
      <name val="Calibri"/>
      <family val="2"/>
      <scheme val="minor"/>
    </font>
    <font>
      <b/>
      <sz val="12"/>
      <color theme="0"/>
      <name val="Arial"/>
      <family val="2"/>
    </font>
    <font>
      <b/>
      <sz val="12"/>
      <name val="Arial Narrow"/>
      <family val="2"/>
    </font>
    <font>
      <sz val="7"/>
      <color theme="1"/>
      <name val="Calibri"/>
      <family val="2"/>
      <scheme val="minor"/>
    </font>
    <font>
      <b/>
      <sz val="10"/>
      <color theme="1"/>
      <name val="Arial Narrow"/>
      <family val="2"/>
    </font>
    <font>
      <b/>
      <sz val="12"/>
      <name val="Arial"/>
      <family val="2"/>
    </font>
    <font>
      <b/>
      <sz val="7"/>
      <color theme="1"/>
      <name val="Arial"/>
      <family val="2"/>
    </font>
    <font>
      <b/>
      <sz val="8"/>
      <color theme="1"/>
      <name val="Arial"/>
      <family val="2"/>
    </font>
    <font>
      <b/>
      <sz val="10"/>
      <color rgb="FFC00000"/>
      <name val="Arial"/>
      <family val="2"/>
    </font>
    <font>
      <b/>
      <sz val="9"/>
      <color theme="1"/>
      <name val="Arial"/>
      <family val="2"/>
    </font>
    <font>
      <b/>
      <i/>
      <sz val="9"/>
      <color theme="1"/>
      <name val="Arial"/>
      <family val="2"/>
    </font>
    <font>
      <b/>
      <sz val="16"/>
      <color theme="1"/>
      <name val="Arial"/>
      <family val="2"/>
    </font>
    <font>
      <b/>
      <sz val="16"/>
      <color theme="1"/>
      <name val="Calibri"/>
      <family val="2"/>
      <scheme val="minor"/>
    </font>
    <font>
      <b/>
      <sz val="14"/>
      <color theme="1"/>
      <name val="Calibri"/>
      <family val="2"/>
      <scheme val="minor"/>
    </font>
    <font>
      <b/>
      <sz val="12"/>
      <color theme="1"/>
      <name val="Arial"/>
      <family val="2"/>
    </font>
    <font>
      <sz val="9"/>
      <color rgb="FFFF0000"/>
      <name val="Arial"/>
      <family val="2"/>
    </font>
    <font>
      <sz val="9"/>
      <color theme="0"/>
      <name val="Arial"/>
      <family val="2"/>
    </font>
    <font>
      <b/>
      <sz val="9"/>
      <color rgb="FFFF0000"/>
      <name val="Arial"/>
      <family val="2"/>
    </font>
    <font>
      <sz val="7"/>
      <name val="Arial"/>
      <family val="2"/>
    </font>
    <font>
      <b/>
      <sz val="7"/>
      <name val="Arial"/>
      <family val="2"/>
    </font>
    <font>
      <b/>
      <sz val="14"/>
      <color rgb="FFC00000"/>
      <name val="Arial"/>
      <family val="2"/>
    </font>
    <font>
      <b/>
      <vertAlign val="superscript"/>
      <sz val="11"/>
      <color theme="0"/>
      <name val="Arial"/>
      <family val="2"/>
    </font>
    <font>
      <sz val="11"/>
      <name val="Arial"/>
      <family val="2"/>
    </font>
    <font>
      <sz val="11"/>
      <color theme="1"/>
      <name val="Arial Narrow"/>
      <family val="2"/>
    </font>
    <font>
      <sz val="10"/>
      <name val="Calibri"/>
      <family val="2"/>
    </font>
    <font>
      <sz val="7"/>
      <name val="Arial Narrow"/>
      <family val="2"/>
    </font>
    <font>
      <b/>
      <sz val="15"/>
      <name val="Arial"/>
      <family val="2"/>
    </font>
    <font>
      <b/>
      <vertAlign val="superscript"/>
      <sz val="11"/>
      <color theme="0"/>
      <name val="Arial Narrow"/>
      <family val="2"/>
    </font>
    <font>
      <sz val="11"/>
      <name val="Arial Narrow"/>
      <family val="2"/>
    </font>
    <font>
      <sz val="10"/>
      <name val="Arial Narrow"/>
      <family val="2"/>
    </font>
    <font>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indexed="65"/>
        <bgColor indexed="9"/>
      </patternFill>
    </fill>
    <fill>
      <patternFill patternType="solid">
        <fgColor indexed="9"/>
        <bgColor indexed="64"/>
      </patternFill>
    </fill>
    <fill>
      <patternFill patternType="solid">
        <fgColor rgb="FFAEAAAA"/>
        <bgColor indexed="64"/>
      </patternFill>
    </fill>
    <fill>
      <patternFill patternType="solid">
        <fgColor rgb="FFD0CECE"/>
        <bgColor indexed="64"/>
      </patternFill>
    </fill>
  </fills>
  <borders count="24">
    <border>
      <left/>
      <right/>
      <top/>
      <bottom/>
      <diagonal/>
    </border>
    <border>
      <left/>
      <right/>
      <top/>
      <bottom style="hair">
        <color theme="2" tint="-0.499984740745262"/>
      </bottom>
      <diagonal/>
    </border>
    <border>
      <left/>
      <right/>
      <top style="hair">
        <color theme="2" tint="-0.499984740745262"/>
      </top>
      <bottom style="hair">
        <color theme="2" tint="-0.499984740745262"/>
      </bottom>
      <diagonal/>
    </border>
    <border>
      <left/>
      <right/>
      <top style="medium">
        <color rgb="FFFF0000"/>
      </top>
      <bottom/>
      <diagonal/>
    </border>
    <border>
      <left/>
      <right/>
      <top/>
      <bottom style="hair">
        <color theme="1" tint="0.34998626667073579"/>
      </bottom>
      <diagonal/>
    </border>
    <border>
      <left/>
      <right/>
      <top style="hair">
        <color theme="1" tint="0.34998626667073579"/>
      </top>
      <bottom style="hair">
        <color theme="1" tint="0.34998626667073579"/>
      </bottom>
      <diagonal/>
    </border>
    <border>
      <left/>
      <right/>
      <top/>
      <bottom style="hair">
        <color theme="2" tint="-0.749961851863155"/>
      </bottom>
      <diagonal/>
    </border>
    <border>
      <left/>
      <right/>
      <top style="hair">
        <color theme="2" tint="-0.749961851863155"/>
      </top>
      <bottom style="hair">
        <color theme="2" tint="-0.749961851863155"/>
      </bottom>
      <diagonal/>
    </border>
    <border>
      <left/>
      <right/>
      <top style="medium">
        <color rgb="FFC00000"/>
      </top>
      <bottom/>
      <diagonal/>
    </border>
    <border>
      <left/>
      <right/>
      <top/>
      <bottom style="medium">
        <color rgb="FFFF0000"/>
      </bottom>
      <diagonal/>
    </border>
    <border>
      <left/>
      <right/>
      <top style="hair">
        <color theme="2" tint="-0.499984740745262"/>
      </top>
      <bottom style="medium">
        <color rgb="FFFF0000"/>
      </bottom>
      <diagonal/>
    </border>
    <border>
      <left/>
      <right style="thin">
        <color theme="0"/>
      </right>
      <top/>
      <bottom/>
      <diagonal/>
    </border>
    <border>
      <left style="thin">
        <color theme="0"/>
      </left>
      <right style="thin">
        <color theme="0"/>
      </right>
      <top/>
      <bottom/>
      <diagonal/>
    </border>
    <border>
      <left style="dotted">
        <color theme="2" tint="-9.9978637043366805E-2"/>
      </left>
      <right/>
      <top style="dotted">
        <color theme="2" tint="-9.9978637043366805E-2"/>
      </top>
      <bottom style="dotted">
        <color theme="2" tint="-9.9978637043366805E-2"/>
      </bottom>
      <diagonal/>
    </border>
    <border>
      <left/>
      <right style="dotted">
        <color theme="2" tint="-9.9978637043366805E-2"/>
      </right>
      <top style="dotted">
        <color theme="2" tint="-9.9978637043366805E-2"/>
      </top>
      <bottom style="dotted">
        <color theme="2" tint="-9.9978637043366805E-2"/>
      </bottom>
      <diagonal/>
    </border>
    <border>
      <left style="dotted">
        <color theme="2" tint="-9.9978637043366805E-2"/>
      </left>
      <right style="dotted">
        <color theme="2" tint="-9.9978637043366805E-2"/>
      </right>
      <top style="dotted">
        <color theme="2" tint="-9.9978637043366805E-2"/>
      </top>
      <bottom/>
      <diagonal/>
    </border>
    <border>
      <left style="dotted">
        <color theme="2" tint="-9.9978637043366805E-2"/>
      </left>
      <right/>
      <top style="dotted">
        <color theme="2" tint="-9.9978637043366805E-2"/>
      </top>
      <bottom style="medium">
        <color rgb="FFFF0000"/>
      </bottom>
      <diagonal/>
    </border>
    <border>
      <left/>
      <right style="dotted">
        <color theme="2" tint="-9.9978637043366805E-2"/>
      </right>
      <top style="dotted">
        <color theme="2" tint="-9.9978637043366805E-2"/>
      </top>
      <bottom style="medium">
        <color rgb="FFFF0000"/>
      </bottom>
      <diagonal/>
    </border>
    <border>
      <left style="dotted">
        <color theme="2" tint="-9.9978637043366805E-2"/>
      </left>
      <right/>
      <top style="dotted">
        <color theme="2" tint="-9.9978637043366805E-2"/>
      </top>
      <bottom/>
      <diagonal/>
    </border>
    <border>
      <left style="thin">
        <color theme="0"/>
      </left>
      <right style="thin">
        <color theme="0"/>
      </right>
      <top style="thin">
        <color theme="0"/>
      </top>
      <bottom style="dotted">
        <color theme="2" tint="-9.9978637043366805E-2"/>
      </bottom>
      <diagonal/>
    </border>
    <border>
      <left style="thin">
        <color theme="0"/>
      </left>
      <right style="thin">
        <color theme="0"/>
      </right>
      <top style="thin">
        <color theme="0"/>
      </top>
      <bottom style="thin">
        <color theme="0"/>
      </bottom>
      <diagonal/>
    </border>
    <border>
      <left/>
      <right/>
      <top style="dotted">
        <color theme="2" tint="-9.9978637043366805E-2"/>
      </top>
      <bottom/>
      <diagonal/>
    </border>
    <border>
      <left/>
      <right/>
      <top style="dotted">
        <color theme="2" tint="-9.9978637043366805E-2"/>
      </top>
      <bottom style="dotted">
        <color theme="2" tint="-9.9978637043366805E-2"/>
      </bottom>
      <diagonal/>
    </border>
    <border>
      <left/>
      <right/>
      <top/>
      <bottom style="medium">
        <color theme="1" tint="0.34998626667073579"/>
      </bottom>
      <diagonal/>
    </border>
  </borders>
  <cellStyleXfs count="7">
    <xf numFmtId="0" fontId="0" fillId="0" borderId="0"/>
    <xf numFmtId="9" fontId="1" fillId="0" borderId="0" applyFont="0" applyFill="0" applyBorder="0" applyAlignment="0" applyProtection="0"/>
    <xf numFmtId="0" fontId="1" fillId="0" borderId="0"/>
    <xf numFmtId="0" fontId="18" fillId="0" borderId="0"/>
    <xf numFmtId="0" fontId="19" fillId="0" borderId="0"/>
    <xf numFmtId="0" fontId="18" fillId="0" borderId="0"/>
    <xf numFmtId="0" fontId="18" fillId="0" borderId="0"/>
  </cellStyleXfs>
  <cellXfs count="22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horizontal="center"/>
    </xf>
    <xf numFmtId="0" fontId="7" fillId="0" borderId="0" xfId="0" applyFont="1"/>
    <xf numFmtId="0" fontId="8" fillId="0" borderId="0" xfId="0" applyFont="1" applyAlignment="1">
      <alignment horizontal="left" vertical="center" wrapText="1"/>
    </xf>
    <xf numFmtId="0" fontId="9" fillId="0" borderId="0" xfId="0" applyFont="1" applyAlignment="1">
      <alignment vertical="center" wrapText="1"/>
    </xf>
    <xf numFmtId="0" fontId="9" fillId="2" borderId="0" xfId="0" applyFont="1" applyFill="1" applyAlignment="1">
      <alignment vertical="center"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center" vertical="center"/>
    </xf>
    <xf numFmtId="0" fontId="12" fillId="3" borderId="0" xfId="0" applyFont="1" applyFill="1" applyAlignment="1">
      <alignment horizontal="center" vertical="center"/>
    </xf>
    <xf numFmtId="0" fontId="6" fillId="4" borderId="0" xfId="0" applyFont="1" applyFill="1" applyAlignment="1">
      <alignment horizontal="center" vertical="center"/>
    </xf>
    <xf numFmtId="0" fontId="13" fillId="0" borderId="1" xfId="0" applyFont="1" applyBorder="1" applyAlignment="1">
      <alignment horizontal="left" vertical="center"/>
    </xf>
    <xf numFmtId="3" fontId="10" fillId="0" borderId="1" xfId="0" applyNumberFormat="1" applyFont="1" applyBorder="1" applyAlignment="1">
      <alignment horizontal="center" vertical="center"/>
    </xf>
    <xf numFmtId="3" fontId="10" fillId="0" borderId="2" xfId="0" applyNumberFormat="1" applyFont="1" applyBorder="1" applyAlignment="1">
      <alignment horizontal="center" vertical="center"/>
    </xf>
    <xf numFmtId="0" fontId="13" fillId="0" borderId="0" xfId="0" applyFont="1" applyAlignment="1">
      <alignment vertical="center"/>
    </xf>
    <xf numFmtId="0" fontId="14" fillId="5" borderId="3" xfId="0" applyFont="1" applyFill="1" applyBorder="1" applyAlignment="1">
      <alignment horizontal="center" vertical="center"/>
    </xf>
    <xf numFmtId="3" fontId="15" fillId="6" borderId="3" xfId="2" applyNumberFormat="1" applyFont="1" applyFill="1" applyBorder="1" applyAlignment="1">
      <alignment horizontal="center" vertical="center"/>
    </xf>
    <xf numFmtId="0" fontId="16" fillId="3" borderId="0" xfId="0" applyFont="1" applyFill="1" applyAlignment="1">
      <alignment horizontal="center" vertical="center"/>
    </xf>
    <xf numFmtId="0" fontId="17" fillId="4" borderId="0" xfId="0" applyFont="1" applyFill="1" applyAlignment="1">
      <alignment horizontal="center" vertical="center"/>
    </xf>
    <xf numFmtId="0" fontId="17" fillId="3" borderId="0" xfId="3" applyFont="1" applyFill="1" applyAlignment="1">
      <alignment horizontal="center" vertical="center" wrapText="1"/>
    </xf>
    <xf numFmtId="9" fontId="0" fillId="0" borderId="0" xfId="1" applyFont="1"/>
    <xf numFmtId="0" fontId="13" fillId="0" borderId="4" xfId="0" applyFont="1" applyBorder="1" applyAlignment="1">
      <alignment horizontal="center" vertical="center"/>
    </xf>
    <xf numFmtId="3" fontId="8" fillId="0" borderId="1" xfId="0" applyNumberFormat="1" applyFont="1" applyBorder="1" applyAlignment="1">
      <alignment horizontal="center" vertical="center"/>
    </xf>
    <xf numFmtId="164" fontId="7" fillId="0" borderId="1" xfId="1" applyNumberFormat="1" applyFont="1" applyFill="1" applyBorder="1" applyAlignment="1">
      <alignment horizontal="center" vertical="center"/>
    </xf>
    <xf numFmtId="0" fontId="13" fillId="0" borderId="5" xfId="0" applyFont="1" applyBorder="1" applyAlignment="1">
      <alignment horizontal="center" vertical="center"/>
    </xf>
    <xf numFmtId="0" fontId="20" fillId="0" borderId="0" xfId="4" applyFont="1" applyAlignment="1">
      <alignment horizontal="center"/>
    </xf>
    <xf numFmtId="0" fontId="21" fillId="0" borderId="0" xfId="4" applyFont="1"/>
    <xf numFmtId="0" fontId="21" fillId="0" borderId="0" xfId="4" applyFont="1" applyAlignment="1">
      <alignment horizontal="center"/>
    </xf>
    <xf numFmtId="4" fontId="21" fillId="0" borderId="0" xfId="4" applyNumberFormat="1" applyFont="1" applyAlignment="1">
      <alignment horizontal="center"/>
    </xf>
    <xf numFmtId="0" fontId="22" fillId="5" borderId="0" xfId="0" applyFont="1" applyFill="1" applyAlignment="1">
      <alignment horizontal="center" vertical="center" wrapText="1"/>
    </xf>
    <xf numFmtId="0" fontId="22" fillId="4" borderId="0" xfId="0" applyFont="1" applyFill="1" applyAlignment="1">
      <alignment horizontal="center" vertical="center" wrapText="1"/>
    </xf>
    <xf numFmtId="0" fontId="13" fillId="0" borderId="6" xfId="0" applyFont="1" applyBorder="1" applyAlignment="1">
      <alignment vertical="center"/>
    </xf>
    <xf numFmtId="0" fontId="10"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4" fillId="5" borderId="3" xfId="2" applyFont="1" applyFill="1" applyBorder="1" applyAlignment="1">
      <alignment horizontal="center" vertical="center"/>
    </xf>
    <xf numFmtId="3" fontId="24" fillId="6" borderId="8" xfId="2" applyNumberFormat="1" applyFont="1" applyFill="1" applyBorder="1" applyAlignment="1">
      <alignment horizontal="center" vertical="center"/>
    </xf>
    <xf numFmtId="164" fontId="15" fillId="7" borderId="3" xfId="1" applyNumberFormat="1"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vertical="top" wrapText="1"/>
    </xf>
    <xf numFmtId="0" fontId="7" fillId="0" borderId="7" xfId="0" applyFont="1" applyBorder="1" applyAlignment="1">
      <alignment horizontal="center" vertical="center"/>
    </xf>
    <xf numFmtId="0" fontId="25" fillId="0" borderId="0" xfId="0" applyFont="1" applyAlignment="1">
      <alignment vertical="top"/>
    </xf>
    <xf numFmtId="0" fontId="14" fillId="5" borderId="3" xfId="0" applyFont="1" applyFill="1" applyBorder="1" applyAlignment="1">
      <alignment horizontal="center" vertical="center"/>
    </xf>
    <xf numFmtId="0" fontId="26" fillId="0" borderId="0" xfId="0" applyFont="1" applyAlignment="1">
      <alignment horizontal="left" vertical="center" wrapText="1"/>
    </xf>
    <xf numFmtId="0" fontId="25" fillId="0" borderId="0" xfId="0" applyFont="1" applyAlignment="1">
      <alignment vertical="top" wrapText="1"/>
    </xf>
    <xf numFmtId="0" fontId="21" fillId="0" borderId="0" xfId="0" applyFont="1"/>
    <xf numFmtId="0" fontId="16" fillId="3" borderId="0" xfId="0" applyFont="1" applyFill="1" applyAlignment="1">
      <alignment horizontal="center" vertical="center" wrapText="1"/>
    </xf>
    <xf numFmtId="0" fontId="27" fillId="4" borderId="0" xfId="0" applyFont="1" applyFill="1" applyAlignment="1">
      <alignment horizontal="center" vertical="center"/>
    </xf>
    <xf numFmtId="0" fontId="27" fillId="5" borderId="0" xfId="0" applyFont="1" applyFill="1" applyAlignment="1">
      <alignment horizontal="center" vertical="center"/>
    </xf>
    <xf numFmtId="0" fontId="16" fillId="4" borderId="0" xfId="0" applyFont="1" applyFill="1" applyAlignment="1">
      <alignment horizontal="center" vertical="center"/>
    </xf>
    <xf numFmtId="0" fontId="28" fillId="5" borderId="0" xfId="0" applyFont="1" applyFill="1" applyAlignment="1">
      <alignment horizontal="center" vertical="center"/>
    </xf>
    <xf numFmtId="0" fontId="29" fillId="0" borderId="0" xfId="0" applyFont="1"/>
    <xf numFmtId="0" fontId="30" fillId="0" borderId="1" xfId="0" applyFont="1" applyBorder="1" applyAlignment="1">
      <alignment vertical="center"/>
    </xf>
    <xf numFmtId="0" fontId="30" fillId="0" borderId="1" xfId="0" applyFont="1" applyBorder="1" applyAlignment="1">
      <alignment horizontal="left" vertical="center"/>
    </xf>
    <xf numFmtId="3" fontId="10" fillId="0" borderId="1" xfId="0" applyNumberFormat="1" applyFont="1" applyBorder="1" applyAlignment="1">
      <alignment horizontal="center"/>
    </xf>
    <xf numFmtId="0" fontId="30" fillId="0" borderId="2" xfId="0" applyFont="1" applyBorder="1" applyAlignment="1">
      <alignment vertical="center"/>
    </xf>
    <xf numFmtId="164" fontId="7" fillId="0" borderId="2" xfId="1" applyNumberFormat="1" applyFont="1" applyFill="1" applyBorder="1" applyAlignment="1">
      <alignment horizontal="center" vertical="center"/>
    </xf>
    <xf numFmtId="0" fontId="30" fillId="0" borderId="2" xfId="0" applyFont="1" applyBorder="1" applyAlignment="1">
      <alignment horizontal="left" vertical="center"/>
    </xf>
    <xf numFmtId="3" fontId="10" fillId="0" borderId="2" xfId="0" applyNumberFormat="1" applyFont="1" applyBorder="1" applyAlignment="1">
      <alignment horizontal="center"/>
    </xf>
    <xf numFmtId="0" fontId="30" fillId="0" borderId="0" xfId="0" applyFont="1" applyAlignment="1">
      <alignment vertical="center"/>
    </xf>
    <xf numFmtId="3" fontId="10" fillId="0" borderId="9" xfId="0" applyNumberFormat="1" applyFont="1" applyBorder="1" applyAlignment="1">
      <alignment horizontal="center"/>
    </xf>
    <xf numFmtId="164" fontId="7" fillId="0" borderId="9" xfId="1" applyNumberFormat="1" applyFont="1" applyFill="1" applyBorder="1" applyAlignment="1">
      <alignment horizontal="center" vertical="center"/>
    </xf>
    <xf numFmtId="0" fontId="14" fillId="5" borderId="3" xfId="2" applyFont="1" applyFill="1" applyBorder="1" applyAlignment="1">
      <alignment horizontal="center" vertical="center"/>
    </xf>
    <xf numFmtId="0" fontId="30" fillId="0" borderId="2" xfId="0" applyFont="1" applyBorder="1" applyAlignment="1">
      <alignment horizontal="left" vertical="center" wrapText="1"/>
    </xf>
    <xf numFmtId="0" fontId="30" fillId="0" borderId="2" xfId="0" applyFont="1" applyBorder="1" applyAlignment="1">
      <alignment vertical="center" wrapText="1"/>
    </xf>
    <xf numFmtId="0" fontId="30" fillId="0" borderId="0" xfId="0" applyFont="1" applyAlignment="1">
      <alignment horizontal="left" vertical="center"/>
    </xf>
    <xf numFmtId="3" fontId="10" fillId="0" borderId="0" xfId="0" applyNumberFormat="1" applyFont="1" applyAlignment="1">
      <alignment horizontal="center"/>
    </xf>
    <xf numFmtId="164" fontId="7" fillId="0" borderId="0" xfId="1" applyNumberFormat="1" applyFont="1" applyFill="1" applyAlignment="1">
      <alignment horizontal="center" vertical="center"/>
    </xf>
    <xf numFmtId="3" fontId="31" fillId="6" borderId="3" xfId="2" applyNumberFormat="1" applyFont="1" applyFill="1" applyBorder="1" applyAlignment="1">
      <alignment horizontal="center" vertical="center"/>
    </xf>
    <xf numFmtId="3" fontId="10" fillId="0" borderId="0" xfId="0" applyNumberFormat="1" applyFont="1" applyAlignment="1">
      <alignment horizontal="center" vertical="center"/>
    </xf>
    <xf numFmtId="0" fontId="32" fillId="0" borderId="0" xfId="0" applyFont="1"/>
    <xf numFmtId="0" fontId="25" fillId="0" borderId="0" xfId="0" applyFont="1" applyAlignment="1">
      <alignment horizontal="left" vertical="center" wrapText="1"/>
    </xf>
    <xf numFmtId="0" fontId="25" fillId="0" borderId="0" xfId="0" applyFont="1" applyAlignment="1">
      <alignment horizontal="left" vertical="center" wrapText="1"/>
    </xf>
    <xf numFmtId="0" fontId="11" fillId="0" borderId="0" xfId="0" applyFont="1"/>
    <xf numFmtId="0" fontId="11" fillId="0" borderId="0" xfId="0" applyFont="1" applyAlignment="1">
      <alignment horizont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wrapText="1"/>
    </xf>
    <xf numFmtId="0" fontId="12" fillId="3" borderId="0" xfId="0" applyFont="1" applyFill="1" applyAlignment="1">
      <alignment horizontal="center" vertical="center" wrapText="1"/>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33" fillId="0" borderId="0" xfId="0" applyFont="1" applyAlignment="1">
      <alignment horizontal="left"/>
    </xf>
    <xf numFmtId="0" fontId="9" fillId="0" borderId="0" xfId="0" applyFont="1" applyAlignment="1">
      <alignment horizontal="left" wrapText="1"/>
    </xf>
    <xf numFmtId="164" fontId="34" fillId="0" borderId="0" xfId="0" applyNumberFormat="1" applyFont="1" applyAlignment="1">
      <alignment horizontal="left" vertical="top"/>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35" fillId="0" borderId="0" xfId="0" applyFont="1" applyAlignment="1">
      <alignment horizontal="left"/>
    </xf>
    <xf numFmtId="0" fontId="30" fillId="0" borderId="1" xfId="2" applyFont="1" applyBorder="1" applyAlignment="1">
      <alignment horizontal="center" vertical="center"/>
    </xf>
    <xf numFmtId="164" fontId="7" fillId="0" borderId="1" xfId="1" applyNumberFormat="1" applyFont="1" applyFill="1" applyBorder="1" applyAlignment="1">
      <alignment horizontal="center"/>
    </xf>
    <xf numFmtId="0" fontId="30" fillId="0" borderId="9" xfId="2" applyFont="1" applyBorder="1" applyAlignment="1">
      <alignment horizontal="center" vertical="center"/>
    </xf>
    <xf numFmtId="164" fontId="7" fillId="0" borderId="0" xfId="1" applyNumberFormat="1" applyFont="1" applyFill="1" applyAlignment="1">
      <alignment horizontal="center"/>
    </xf>
    <xf numFmtId="0" fontId="28" fillId="5" borderId="3" xfId="2" applyFont="1" applyFill="1" applyBorder="1" applyAlignment="1">
      <alignment horizontal="center"/>
    </xf>
    <xf numFmtId="0" fontId="36" fillId="0" borderId="0" xfId="0" applyFont="1" applyAlignment="1">
      <alignment vertical="top"/>
    </xf>
    <xf numFmtId="0" fontId="9" fillId="2" borderId="0" xfId="0" applyFont="1" applyFill="1"/>
    <xf numFmtId="0" fontId="9" fillId="0" borderId="0" xfId="0" applyFont="1" applyAlignment="1">
      <alignment wrapText="1"/>
    </xf>
    <xf numFmtId="0" fontId="22" fillId="3" borderId="0" xfId="0" applyFont="1" applyFill="1" applyAlignment="1">
      <alignment horizontal="center" vertical="center" wrapText="1"/>
    </xf>
    <xf numFmtId="0" fontId="2" fillId="0" borderId="0" xfId="0" applyFont="1"/>
    <xf numFmtId="0" fontId="30" fillId="0" borderId="0" xfId="2" applyFont="1" applyAlignment="1">
      <alignment horizontal="left" vertical="center"/>
    </xf>
    <xf numFmtId="164" fontId="10" fillId="0" borderId="0" xfId="1" applyNumberFormat="1" applyFont="1" applyFill="1" applyAlignment="1">
      <alignment horizontal="center"/>
    </xf>
    <xf numFmtId="0" fontId="30" fillId="0" borderId="2" xfId="2" applyFont="1" applyBorder="1" applyAlignment="1">
      <alignment horizontal="left" vertical="center"/>
    </xf>
    <xf numFmtId="164" fontId="10" fillId="0" borderId="2" xfId="1" applyNumberFormat="1" applyFont="1" applyFill="1" applyBorder="1" applyAlignment="1">
      <alignment horizontal="center"/>
    </xf>
    <xf numFmtId="0" fontId="30" fillId="0" borderId="9" xfId="2" applyFont="1" applyBorder="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9" fontId="11" fillId="2" borderId="0" xfId="1" applyFont="1" applyFill="1" applyBorder="1" applyAlignment="1">
      <alignment horizontal="center" vertical="center" wrapText="1"/>
    </xf>
    <xf numFmtId="0" fontId="30" fillId="2" borderId="1" xfId="0" applyFont="1" applyFill="1" applyBorder="1" applyAlignment="1">
      <alignment horizontal="left" vertical="center"/>
    </xf>
    <xf numFmtId="0" fontId="10" fillId="2" borderId="1" xfId="2" applyFont="1" applyFill="1" applyBorder="1" applyAlignment="1">
      <alignment horizontal="center" vertical="center"/>
    </xf>
    <xf numFmtId="164" fontId="7" fillId="2" borderId="1" xfId="1" applyNumberFormat="1" applyFont="1" applyFill="1" applyBorder="1" applyAlignment="1">
      <alignment horizontal="center" vertical="center"/>
    </xf>
    <xf numFmtId="164" fontId="7" fillId="2" borderId="2" xfId="1" applyNumberFormat="1" applyFont="1" applyFill="1" applyBorder="1" applyAlignment="1">
      <alignment horizontal="center" vertical="center"/>
    </xf>
    <xf numFmtId="0" fontId="37" fillId="0" borderId="0" xfId="0" applyFont="1" applyAlignment="1">
      <alignment horizontal="right" vertical="center"/>
    </xf>
    <xf numFmtId="164" fontId="38" fillId="0" borderId="0" xfId="0" quotePrefix="1" applyNumberFormat="1" applyFont="1" applyAlignment="1">
      <alignment horizontal="center" vertical="center"/>
    </xf>
    <xf numFmtId="0" fontId="30" fillId="2" borderId="1" xfId="0" applyFont="1" applyFill="1" applyBorder="1" applyAlignment="1">
      <alignment horizontal="left" vertical="center"/>
    </xf>
    <xf numFmtId="0" fontId="39" fillId="0" borderId="0" xfId="0" applyFont="1"/>
    <xf numFmtId="0" fontId="10" fillId="2" borderId="2" xfId="2" applyFont="1" applyFill="1" applyBorder="1" applyAlignment="1">
      <alignment horizontal="center" vertical="center"/>
    </xf>
    <xf numFmtId="9" fontId="9" fillId="0" borderId="0" xfId="0" applyNumberFormat="1" applyFont="1"/>
    <xf numFmtId="0" fontId="30" fillId="7" borderId="2" xfId="2" applyFont="1" applyFill="1" applyBorder="1" applyAlignment="1">
      <alignment horizontal="left" vertical="center"/>
    </xf>
    <xf numFmtId="0" fontId="10" fillId="7" borderId="2" xfId="2" applyFont="1" applyFill="1" applyBorder="1" applyAlignment="1">
      <alignment horizontal="center" vertical="center"/>
    </xf>
    <xf numFmtId="164" fontId="7" fillId="7" borderId="2" xfId="1" applyNumberFormat="1" applyFont="1" applyFill="1" applyBorder="1" applyAlignment="1">
      <alignment horizontal="center" vertical="center"/>
    </xf>
    <xf numFmtId="0" fontId="40" fillId="0" borderId="0" xfId="0" applyFont="1" applyAlignment="1">
      <alignment horizontal="left"/>
    </xf>
    <xf numFmtId="164" fontId="41" fillId="0" borderId="0" xfId="1" applyNumberFormat="1" applyFont="1"/>
    <xf numFmtId="9" fontId="9" fillId="0" borderId="0" xfId="1" applyFont="1"/>
    <xf numFmtId="0" fontId="42" fillId="0" borderId="0" xfId="0" applyFont="1"/>
    <xf numFmtId="0" fontId="9" fillId="0" borderId="0" xfId="0" applyFont="1" applyAlignment="1">
      <alignment horizontal="left" vertical="top" wrapText="1"/>
    </xf>
    <xf numFmtId="0" fontId="6" fillId="4" borderId="0" xfId="0" applyFont="1" applyFill="1" applyAlignment="1">
      <alignment horizontal="center" vertical="center"/>
    </xf>
    <xf numFmtId="0" fontId="30" fillId="8" borderId="10" xfId="0" applyFont="1" applyFill="1" applyBorder="1" applyAlignment="1">
      <alignment horizontal="left" vertical="center"/>
    </xf>
    <xf numFmtId="0" fontId="10" fillId="8" borderId="0" xfId="2" applyFont="1" applyFill="1" applyAlignment="1">
      <alignment horizontal="center" vertical="center"/>
    </xf>
    <xf numFmtId="164" fontId="7" fillId="8" borderId="0" xfId="1" applyNumberFormat="1" applyFont="1" applyFill="1" applyAlignment="1">
      <alignment horizontal="center" vertical="center"/>
    </xf>
    <xf numFmtId="0" fontId="28" fillId="5" borderId="3" xfId="2" applyFont="1" applyFill="1" applyBorder="1" applyAlignment="1">
      <alignment horizontal="center" vertical="center"/>
    </xf>
    <xf numFmtId="164" fontId="15" fillId="6" borderId="3" xfId="1" applyNumberFormat="1" applyFont="1" applyFill="1" applyBorder="1" applyAlignment="1">
      <alignment horizontal="center" vertical="center"/>
    </xf>
    <xf numFmtId="0" fontId="10" fillId="0" borderId="1" xfId="2" applyFont="1" applyBorder="1" applyAlignment="1">
      <alignment horizontal="center" vertical="center"/>
    </xf>
    <xf numFmtId="0" fontId="30" fillId="0" borderId="1" xfId="0" applyFont="1" applyBorder="1" applyAlignment="1">
      <alignment horizontal="left" vertical="center"/>
    </xf>
    <xf numFmtId="0" fontId="30" fillId="0" borderId="9" xfId="2" applyFont="1" applyBorder="1" applyAlignment="1">
      <alignment horizontal="left" vertical="center"/>
    </xf>
    <xf numFmtId="0" fontId="10" fillId="0" borderId="0" xfId="2" applyFont="1" applyAlignment="1">
      <alignment horizontal="center" vertical="center"/>
    </xf>
    <xf numFmtId="0" fontId="25" fillId="0" borderId="0" xfId="0" applyFont="1" applyAlignment="1">
      <alignment horizontal="left"/>
    </xf>
    <xf numFmtId="0" fontId="35" fillId="2" borderId="0" xfId="2" applyFont="1" applyFill="1" applyAlignment="1">
      <alignment wrapText="1"/>
    </xf>
    <xf numFmtId="0" fontId="9" fillId="2" borderId="0" xfId="2" applyFont="1" applyFill="1" applyAlignment="1">
      <alignment horizontal="left" vertical="center" wrapText="1"/>
    </xf>
    <xf numFmtId="0" fontId="35" fillId="2" borderId="0" xfId="2" applyFont="1" applyFill="1" applyAlignment="1">
      <alignment vertical="center" wrapText="1"/>
    </xf>
    <xf numFmtId="0" fontId="9" fillId="2" borderId="0" xfId="2" applyFont="1" applyFill="1" applyAlignment="1">
      <alignment horizontal="left" vertical="center" wrapText="1"/>
    </xf>
    <xf numFmtId="0" fontId="12" fillId="4" borderId="0" xfId="0" applyFont="1" applyFill="1" applyAlignment="1">
      <alignment horizontal="center" vertical="center"/>
    </xf>
    <xf numFmtId="0" fontId="43" fillId="2" borderId="0" xfId="2" applyFont="1" applyFill="1" applyAlignment="1">
      <alignment wrapText="1"/>
    </xf>
    <xf numFmtId="164" fontId="10" fillId="0" borderId="0" xfId="1" applyNumberFormat="1" applyFont="1" applyFill="1" applyAlignment="1">
      <alignment horizontal="center" vertical="center"/>
    </xf>
    <xf numFmtId="0" fontId="44" fillId="0" borderId="3" xfId="2" applyFont="1" applyBorder="1" applyAlignment="1">
      <alignment horizontal="left" vertical="center"/>
    </xf>
    <xf numFmtId="0" fontId="28" fillId="0" borderId="3" xfId="2" applyFont="1" applyBorder="1" applyAlignment="1">
      <alignment horizontal="center" vertical="center"/>
    </xf>
    <xf numFmtId="3" fontId="15" fillId="0" borderId="3" xfId="2" applyNumberFormat="1" applyFont="1" applyBorder="1" applyAlignment="1">
      <alignment horizontal="center" vertical="center"/>
    </xf>
    <xf numFmtId="0" fontId="25" fillId="0" borderId="0" xfId="0" applyFont="1" applyAlignment="1">
      <alignment horizontal="left" vertical="top"/>
    </xf>
    <xf numFmtId="0" fontId="28" fillId="0" borderId="0" xfId="2" applyFont="1" applyAlignment="1">
      <alignment horizontal="left" vertical="center"/>
    </xf>
    <xf numFmtId="3" fontId="15" fillId="0" borderId="0" xfId="2" applyNumberFormat="1" applyFont="1" applyAlignment="1">
      <alignment horizontal="center" vertical="center"/>
    </xf>
    <xf numFmtId="164" fontId="15" fillId="0" borderId="0" xfId="1" applyNumberFormat="1" applyFont="1" applyFill="1" applyBorder="1" applyAlignment="1">
      <alignment horizontal="center" vertical="center"/>
    </xf>
    <xf numFmtId="0" fontId="12" fillId="5" borderId="0" xfId="0" applyFont="1" applyFill="1" applyAlignment="1">
      <alignment horizontal="center" vertical="center"/>
    </xf>
    <xf numFmtId="0" fontId="30" fillId="0" borderId="1" xfId="0" applyFont="1" applyBorder="1" applyAlignment="1">
      <alignment vertical="center"/>
    </xf>
    <xf numFmtId="0" fontId="8" fillId="0" borderId="0" xfId="0" applyFont="1" applyAlignment="1">
      <alignment horizontal="left"/>
    </xf>
    <xf numFmtId="0" fontId="30" fillId="0" borderId="2" xfId="0" applyFont="1" applyBorder="1" applyAlignment="1">
      <alignment vertical="center"/>
    </xf>
    <xf numFmtId="164" fontId="46" fillId="0" borderId="0" xfId="0" applyNumberFormat="1" applyFont="1" applyAlignment="1">
      <alignment horizontal="left" vertical="center"/>
    </xf>
    <xf numFmtId="0" fontId="30" fillId="0" borderId="0" xfId="0" applyFont="1" applyAlignment="1">
      <alignment vertical="center"/>
    </xf>
    <xf numFmtId="0" fontId="9" fillId="0" borderId="0" xfId="0" applyFont="1" applyAlignment="1">
      <alignment horizontal="right"/>
    </xf>
    <xf numFmtId="9" fontId="9" fillId="0" borderId="0" xfId="1" applyFont="1" applyAlignment="1">
      <alignment horizontal="center"/>
    </xf>
    <xf numFmtId="0" fontId="11" fillId="2" borderId="0" xfId="0" applyFont="1" applyFill="1"/>
    <xf numFmtId="0" fontId="11" fillId="2" borderId="0" xfId="0" applyFont="1" applyFill="1" applyAlignment="1">
      <alignment horizontal="center"/>
    </xf>
    <xf numFmtId="0" fontId="35" fillId="2" borderId="0" xfId="0" applyFont="1" applyFill="1" applyAlignment="1">
      <alignment vertical="center"/>
    </xf>
    <xf numFmtId="0" fontId="9" fillId="2" borderId="0" xfId="0" applyFont="1" applyFill="1" applyAlignment="1">
      <alignment horizontal="center" vertical="center"/>
    </xf>
    <xf numFmtId="9" fontId="35" fillId="2" borderId="0" xfId="1" applyFont="1" applyFill="1" applyBorder="1" applyAlignment="1">
      <alignment horizontal="center" vertical="center"/>
    </xf>
    <xf numFmtId="0" fontId="9" fillId="0" borderId="0" xfId="0" applyFont="1" applyAlignment="1">
      <alignment horizontal="center" vertical="center"/>
    </xf>
    <xf numFmtId="3" fontId="0" fillId="0" borderId="0" xfId="0" applyNumberFormat="1"/>
    <xf numFmtId="0" fontId="0" fillId="2" borderId="0" xfId="0" applyFill="1"/>
    <xf numFmtId="0" fontId="35" fillId="0" borderId="0" xfId="0" applyFont="1" applyAlignment="1">
      <alignment vertical="center"/>
    </xf>
    <xf numFmtId="9" fontId="35" fillId="0" borderId="0" xfId="1" applyFont="1" applyFill="1" applyBorder="1" applyAlignment="1">
      <alignment horizontal="center" vertical="center"/>
    </xf>
    <xf numFmtId="0" fontId="18" fillId="9" borderId="0" xfId="3" applyFill="1" applyAlignment="1">
      <alignment vertical="center"/>
    </xf>
    <xf numFmtId="0" fontId="0" fillId="0" borderId="0" xfId="0" applyAlignment="1">
      <alignment vertical="center"/>
    </xf>
    <xf numFmtId="0" fontId="40" fillId="9" borderId="0" xfId="3" applyFont="1" applyFill="1" applyAlignment="1">
      <alignment vertical="center"/>
    </xf>
    <xf numFmtId="0" fontId="6" fillId="3" borderId="0" xfId="3" applyFont="1" applyFill="1" applyAlignment="1">
      <alignment horizontal="center" vertical="center" wrapText="1"/>
    </xf>
    <xf numFmtId="0" fontId="6" fillId="3" borderId="11" xfId="3" applyFont="1" applyFill="1" applyBorder="1" applyAlignment="1">
      <alignment horizontal="center" vertical="center" wrapText="1"/>
    </xf>
    <xf numFmtId="0" fontId="6" fillId="4" borderId="12" xfId="3" applyFont="1" applyFill="1" applyBorder="1" applyAlignment="1">
      <alignment horizontal="center" vertical="center" wrapText="1"/>
    </xf>
    <xf numFmtId="3" fontId="13" fillId="2" borderId="13" xfId="3" applyNumberFormat="1" applyFont="1" applyFill="1" applyBorder="1" applyAlignment="1">
      <alignment horizontal="center" vertical="center"/>
    </xf>
    <xf numFmtId="3" fontId="13" fillId="2" borderId="14" xfId="3" applyNumberFormat="1" applyFont="1" applyFill="1" applyBorder="1" applyAlignment="1">
      <alignment horizontal="center" vertical="center"/>
    </xf>
    <xf numFmtId="3" fontId="48" fillId="2" borderId="15" xfId="3" applyNumberFormat="1" applyFont="1" applyFill="1" applyBorder="1" applyAlignment="1">
      <alignment horizontal="center" vertical="center"/>
    </xf>
    <xf numFmtId="164" fontId="15" fillId="2" borderId="13" xfId="1" applyNumberFormat="1" applyFont="1" applyFill="1" applyBorder="1" applyAlignment="1">
      <alignment horizontal="center" vertical="center"/>
    </xf>
    <xf numFmtId="0" fontId="49" fillId="10" borderId="0" xfId="0" applyFont="1" applyFill="1"/>
    <xf numFmtId="0" fontId="50" fillId="11" borderId="0" xfId="5" applyFont="1" applyFill="1" applyAlignment="1">
      <alignment horizontal="left"/>
    </xf>
    <xf numFmtId="3" fontId="13" fillId="2" borderId="16" xfId="3" applyNumberFormat="1" applyFont="1" applyFill="1" applyBorder="1" applyAlignment="1">
      <alignment horizontal="center" vertical="center"/>
    </xf>
    <xf numFmtId="3" fontId="13" fillId="2" borderId="17" xfId="3" applyNumberFormat="1" applyFont="1" applyFill="1" applyBorder="1" applyAlignment="1">
      <alignment horizontal="center" vertical="center"/>
    </xf>
    <xf numFmtId="164" fontId="15" fillId="2" borderId="18" xfId="1" applyNumberFormat="1" applyFont="1" applyFill="1" applyBorder="1" applyAlignment="1">
      <alignment horizontal="center" vertical="center"/>
    </xf>
    <xf numFmtId="0" fontId="15" fillId="12" borderId="3" xfId="2" applyFont="1" applyFill="1" applyBorder="1" applyAlignment="1">
      <alignment horizontal="center" vertical="center"/>
    </xf>
    <xf numFmtId="3" fontId="15" fillId="13" borderId="3" xfId="2" applyNumberFormat="1" applyFont="1" applyFill="1" applyBorder="1" applyAlignment="1">
      <alignment horizontal="center" vertical="center"/>
    </xf>
    <xf numFmtId="164" fontId="15" fillId="13" borderId="3" xfId="2" applyNumberFormat="1" applyFont="1" applyFill="1" applyBorder="1" applyAlignment="1">
      <alignment horizontal="center" vertical="center"/>
    </xf>
    <xf numFmtId="0" fontId="9" fillId="2" borderId="0" xfId="2" applyFont="1" applyFill="1"/>
    <xf numFmtId="0" fontId="1" fillId="2" borderId="0" xfId="2" applyFill="1"/>
    <xf numFmtId="0" fontId="51" fillId="2" borderId="0" xfId="3" applyFont="1" applyFill="1" applyAlignment="1">
      <alignment horizontal="left" vertical="top" wrapText="1"/>
    </xf>
    <xf numFmtId="0" fontId="18" fillId="2" borderId="0" xfId="6" applyFill="1" applyAlignment="1">
      <alignment vertical="center"/>
    </xf>
    <xf numFmtId="3" fontId="14" fillId="2" borderId="0" xfId="3" applyNumberFormat="1" applyFont="1" applyFill="1" applyAlignment="1">
      <alignment horizontal="left" vertical="center"/>
    </xf>
    <xf numFmtId="3" fontId="48" fillId="2" borderId="0" xfId="3" applyNumberFormat="1" applyFont="1" applyFill="1" applyAlignment="1">
      <alignment horizontal="center" vertical="center"/>
    </xf>
    <xf numFmtId="164" fontId="15" fillId="2" borderId="0" xfId="1" applyNumberFormat="1" applyFont="1" applyFill="1" applyBorder="1" applyAlignment="1">
      <alignment horizontal="center" vertical="center"/>
    </xf>
    <xf numFmtId="0" fontId="0" fillId="2" borderId="0" xfId="0" applyFill="1" applyAlignment="1">
      <alignment horizontal="centerContinuous" vertical="center"/>
    </xf>
    <xf numFmtId="0" fontId="52" fillId="2" borderId="0" xfId="0" applyFont="1" applyFill="1" applyAlignment="1">
      <alignment horizontal="center" vertical="center" wrapText="1"/>
    </xf>
    <xf numFmtId="0" fontId="12" fillId="3" borderId="11" xfId="3" applyFont="1" applyFill="1" applyBorder="1" applyAlignment="1">
      <alignment vertical="center" wrapText="1"/>
    </xf>
    <xf numFmtId="0" fontId="12" fillId="4" borderId="12"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20" xfId="3" applyFont="1" applyFill="1" applyBorder="1" applyAlignment="1">
      <alignment horizontal="center" vertical="center" wrapText="1"/>
    </xf>
    <xf numFmtId="3" fontId="14" fillId="0" borderId="21" xfId="3" applyNumberFormat="1" applyFont="1" applyBorder="1" applyAlignment="1">
      <alignment horizontal="left" vertical="center"/>
    </xf>
    <xf numFmtId="3" fontId="14" fillId="0" borderId="21" xfId="3" applyNumberFormat="1" applyFont="1" applyBorder="1" applyAlignment="1">
      <alignment horizontal="center" vertical="center"/>
    </xf>
    <xf numFmtId="3" fontId="54" fillId="0" borderId="21" xfId="3" applyNumberFormat="1" applyFont="1" applyBorder="1" applyAlignment="1">
      <alignment horizontal="center" vertical="center"/>
    </xf>
    <xf numFmtId="3" fontId="54" fillId="0" borderId="0" xfId="3" applyNumberFormat="1" applyFont="1" applyAlignment="1">
      <alignment horizontal="center" vertical="center"/>
    </xf>
    <xf numFmtId="3" fontId="0" fillId="0" borderId="0" xfId="0" applyNumberFormat="1" applyAlignment="1">
      <alignment vertical="center"/>
    </xf>
    <xf numFmtId="3" fontId="14" fillId="0" borderId="21" xfId="3" applyNumberFormat="1" applyFont="1" applyBorder="1" applyAlignment="1">
      <alignment horizontal="left" vertical="center" wrapText="1"/>
    </xf>
    <xf numFmtId="3" fontId="14" fillId="0" borderId="22" xfId="3" applyNumberFormat="1" applyFont="1" applyBorder="1" applyAlignment="1">
      <alignment horizontal="left" vertical="center"/>
    </xf>
    <xf numFmtId="3" fontId="14" fillId="0" borderId="22" xfId="3" applyNumberFormat="1" applyFont="1" applyBorder="1" applyAlignment="1">
      <alignment horizontal="center" vertical="center"/>
    </xf>
    <xf numFmtId="3" fontId="54" fillId="0" borderId="22" xfId="3" applyNumberFormat="1" applyFont="1" applyBorder="1" applyAlignment="1">
      <alignment horizontal="center" vertical="center"/>
    </xf>
    <xf numFmtId="0" fontId="14" fillId="5" borderId="3" xfId="3" applyFont="1" applyFill="1" applyBorder="1" applyAlignment="1">
      <alignment horizontal="center" vertical="center"/>
    </xf>
    <xf numFmtId="3" fontId="14" fillId="6" borderId="3" xfId="3" applyNumberFormat="1" applyFont="1" applyFill="1" applyBorder="1" applyAlignment="1">
      <alignment horizontal="center" vertical="center"/>
    </xf>
    <xf numFmtId="3" fontId="14" fillId="5" borderId="3" xfId="3" applyNumberFormat="1" applyFont="1" applyFill="1" applyBorder="1" applyAlignment="1">
      <alignment horizontal="center" vertical="center"/>
    </xf>
    <xf numFmtId="3" fontId="14" fillId="6" borderId="23" xfId="3" applyNumberFormat="1" applyFont="1" applyFill="1" applyBorder="1" applyAlignment="1">
      <alignment horizontal="center" vertical="center"/>
    </xf>
    <xf numFmtId="164" fontId="14" fillId="7" borderId="23" xfId="1" applyNumberFormat="1" applyFont="1" applyFill="1" applyBorder="1" applyAlignment="1">
      <alignment horizontal="center" vertical="center"/>
    </xf>
    <xf numFmtId="0" fontId="51" fillId="2" borderId="0" xfId="3" applyFont="1" applyFill="1" applyAlignment="1">
      <alignment vertical="center"/>
    </xf>
    <xf numFmtId="0" fontId="55" fillId="2" borderId="0" xfId="3" applyFont="1" applyFill="1" applyAlignment="1">
      <alignment vertical="center"/>
    </xf>
    <xf numFmtId="0" fontId="8" fillId="0" borderId="0" xfId="0" applyFont="1"/>
    <xf numFmtId="1" fontId="11" fillId="2" borderId="0" xfId="1" applyNumberFormat="1" applyFont="1" applyFill="1" applyBorder="1" applyAlignment="1">
      <alignment horizontal="center"/>
    </xf>
    <xf numFmtId="9" fontId="11" fillId="2" borderId="0" xfId="1" applyFont="1" applyFill="1" applyBorder="1" applyAlignment="1">
      <alignment horizontal="center"/>
    </xf>
  </cellXfs>
  <cellStyles count="7">
    <cellStyle name="Normal" xfId="0" builtinId="0"/>
    <cellStyle name="Normal 2 2 2" xfId="5" xr:uid="{50118C3B-5D85-48EF-A8A3-FC697418D7C7}"/>
    <cellStyle name="Normal 2 2 3" xfId="2" xr:uid="{392B5FE0-A960-495D-BCDB-0B084F6D41E1}"/>
    <cellStyle name="Normal 2 3" xfId="3" xr:uid="{065B738A-2870-4D85-B554-BC3D3A6EA312}"/>
    <cellStyle name="Normal 2 4" xfId="4" xr:uid="{BA76922D-D4FB-4103-A8B3-50746B3C7673}"/>
    <cellStyle name="Normal 3 2" xfId="6" xr:uid="{972349FE-F759-46DD-85DF-324B8B3F6BB9}"/>
    <cellStyle name="Porcentaje" xfId="1" builtinId="5"/>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auto="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a:sp3d>
          </c:spPr>
          <c:dPt>
            <c:idx val="0"/>
            <c:bubble3D val="0"/>
            <c:spPr>
              <a:solidFill>
                <a:schemeClr val="accent5">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05E7-4E86-A1F2-9861553395C7}"/>
              </c:ext>
            </c:extLst>
          </c:dPt>
          <c:dPt>
            <c:idx val="1"/>
            <c:bubble3D val="0"/>
            <c:spPr>
              <a:solidFill>
                <a:srgbClr val="DF661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05E7-4E86-A1F2-9861553395C7}"/>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05E7-4E86-A1F2-9861553395C7}"/>
              </c:ext>
            </c:extLst>
          </c:dPt>
          <c:dPt>
            <c:idx val="3"/>
            <c:bubble3D val="0"/>
            <c:spPr>
              <a:solidFill>
                <a:schemeClr val="accent6">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05E7-4E86-A1F2-9861553395C7}"/>
              </c:ext>
            </c:extLst>
          </c:dPt>
          <c:dLbls>
            <c:dLbl>
              <c:idx val="0"/>
              <c:layout>
                <c:manualLayout>
                  <c:x val="0.27147139817986532"/>
                  <c:y val="-7.32647114123985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5E7-4E86-A1F2-9861553395C7}"/>
                </c:ext>
              </c:extLst>
            </c:dLbl>
            <c:dLbl>
              <c:idx val="1"/>
              <c:layout>
                <c:manualLayout>
                  <c:x val="0.30569380304041593"/>
                  <c:y val="0.11451330873906927"/>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239798943146204"/>
                      <c:h val="0.23842544450452582"/>
                    </c:manualLayout>
                  </c15:layout>
                </c:ext>
                <c:ext xmlns:c16="http://schemas.microsoft.com/office/drawing/2014/chart" uri="{C3380CC4-5D6E-409C-BE32-E72D297353CC}">
                  <c16:uniqueId val="{00000003-05E7-4E86-A1F2-9861553395C7}"/>
                </c:ext>
              </c:extLst>
            </c:dLbl>
            <c:dLbl>
              <c:idx val="2"/>
              <c:layout>
                <c:manualLayout>
                  <c:x val="-0.28350558329475406"/>
                  <c:y val="-4.215045698408338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5E7-4E86-A1F2-9861553395C7}"/>
                </c:ext>
              </c:extLst>
            </c:dLbl>
            <c:dLbl>
              <c:idx val="3"/>
              <c:layout>
                <c:manualLayout>
                  <c:x val="1.0898313525410123E-3"/>
                  <c:y val="-8.869139549186488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PE"/>
                </a:p>
              </c:txPr>
              <c:showLegendKey val="0"/>
              <c:showVal val="1"/>
              <c:showCatName val="1"/>
              <c:showSerName val="0"/>
              <c:showPercent val="1"/>
              <c:showBubbleSize val="0"/>
              <c:separator>
</c:separator>
              <c:extLst>
                <c:ext xmlns:c15="http://schemas.microsoft.com/office/drawing/2012/chart" uri="{CE6537A1-D6FC-4f65-9D91-7224C49458BB}">
                  <c15:layout>
                    <c:manualLayout>
                      <c:w val="0.33934133399020383"/>
                      <c:h val="0.30558282848727203"/>
                    </c:manualLayout>
                  </c15:layout>
                </c:ext>
                <c:ext xmlns:c16="http://schemas.microsoft.com/office/drawing/2014/chart" uri="{C3380CC4-5D6E-409C-BE32-E72D297353CC}">
                  <c16:uniqueId val="{00000007-05E7-4E86-A1F2-9861553395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E"/>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Feminicidio!$B$125:$B$128</c:f>
              <c:strCache>
                <c:ptCount val="4"/>
                <c:pt idx="0">
                  <c:v>Esposo</c:v>
                </c:pt>
                <c:pt idx="1">
                  <c:v>Conviviente</c:v>
                </c:pt>
                <c:pt idx="2">
                  <c:v>Enamorado</c:v>
                </c:pt>
                <c:pt idx="3">
                  <c:v>Otra relación de pareja sexo-afectiva</c:v>
                </c:pt>
              </c:strCache>
            </c:strRef>
          </c:cat>
          <c:val>
            <c:numRef>
              <c:f>Feminicidio!$E$125:$E$128</c:f>
              <c:numCache>
                <c:formatCode>General</c:formatCode>
                <c:ptCount val="4"/>
                <c:pt idx="0">
                  <c:v>2</c:v>
                </c:pt>
                <c:pt idx="1">
                  <c:v>11</c:v>
                </c:pt>
                <c:pt idx="2">
                  <c:v>9</c:v>
                </c:pt>
                <c:pt idx="3">
                  <c:v>1</c:v>
                </c:pt>
              </c:numCache>
            </c:numRef>
          </c:val>
          <c:extLst>
            <c:ext xmlns:c16="http://schemas.microsoft.com/office/drawing/2014/chart" uri="{C3380CC4-5D6E-409C-BE32-E72D297353CC}">
              <c16:uniqueId val="{00000008-05E7-4E86-A1F2-9861553395C7}"/>
            </c:ext>
          </c:extLst>
        </c:ser>
        <c:dLbls>
          <c:showLegendKey val="0"/>
          <c:showVal val="1"/>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100" baseline="0">
                <a:solidFill>
                  <a:schemeClr val="tx1"/>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r>
              <a:rPr lang="en-US" sz="1100" b="1" i="0" cap="none" spc="0" baseline="0">
                <a:ln>
                  <a:noFill/>
                </a:ln>
                <a:solidFill>
                  <a:schemeClr val="tx1"/>
                </a:solidFill>
                <a:effectLst/>
                <a:latin typeface="Arial Narrow" panose="020B0606020202030204" pitchFamily="34" charset="0"/>
                <a:cs typeface="Arial" panose="020B0604020202020204" pitchFamily="34" charset="0"/>
              </a:rPr>
              <a:t>Gráfico N°1: Casos con caracteristicas de feminicidio atendidos según año</a:t>
            </a:r>
            <a:endParaRPr lang="es-PE" sz="1100" b="1">
              <a:solidFill>
                <a:schemeClr val="tx1"/>
              </a:solidFill>
              <a:effectLst/>
              <a:latin typeface="Arial Narrow" panose="020B0606020202030204" pitchFamily="34" charset="0"/>
              <a:cs typeface="Arial" panose="020B0604020202020204" pitchFamily="34" charset="0"/>
            </a:endParaRPr>
          </a:p>
        </c:rich>
      </c:tx>
      <c:layout>
        <c:manualLayout>
          <c:xMode val="edge"/>
          <c:yMode val="edge"/>
          <c:x val="0.1582727891386434"/>
          <c:y val="1.1764705882352941E-2"/>
        </c:manualLayout>
      </c:layout>
      <c:overlay val="0"/>
      <c:spPr>
        <a:noFill/>
        <a:ln>
          <a:noFill/>
        </a:ln>
        <a:effectLst/>
      </c:spPr>
      <c:txPr>
        <a:bodyPr rot="0" spcFirstLastPara="1" vertOverflow="ellipsis" vert="horz" wrap="square" anchor="ctr" anchorCtr="1"/>
        <a:lstStyle/>
        <a:p>
          <a:pPr algn="ctr">
            <a:defRPr sz="1100" b="1" i="0" u="none" strike="noStrike" kern="1200" spc="100" baseline="0">
              <a:solidFill>
                <a:schemeClr val="tx1"/>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3.6554159055590389E-2"/>
          <c:y val="0.16755104773457719"/>
          <c:w val="0.94113098607710621"/>
          <c:h val="0.65887812003685453"/>
        </c:manualLayout>
      </c:layout>
      <c:barChart>
        <c:barDir val="col"/>
        <c:grouping val="clustered"/>
        <c:varyColors val="0"/>
        <c:ser>
          <c:idx val="0"/>
          <c:order val="0"/>
          <c:spPr>
            <a:solidFill>
              <a:schemeClr val="accent5">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Feminicidio!$J$39:$K$56</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 2/</c:v>
                </c:pt>
              </c:strCache>
            </c:strRef>
          </c:cat>
          <c:val>
            <c:numRef>
              <c:f>Feminicidio!$L$39:$L$56</c:f>
              <c:numCache>
                <c:formatCode>#,##0</c:formatCode>
                <c:ptCount val="18"/>
                <c:pt idx="0">
                  <c:v>139</c:v>
                </c:pt>
                <c:pt idx="1">
                  <c:v>121</c:v>
                </c:pt>
                <c:pt idx="2">
                  <c:v>93</c:v>
                </c:pt>
                <c:pt idx="3">
                  <c:v>83</c:v>
                </c:pt>
                <c:pt idx="4">
                  <c:v>131</c:v>
                </c:pt>
                <c:pt idx="5">
                  <c:v>96</c:v>
                </c:pt>
                <c:pt idx="6">
                  <c:v>95</c:v>
                </c:pt>
                <c:pt idx="7">
                  <c:v>124</c:v>
                </c:pt>
                <c:pt idx="8">
                  <c:v>121</c:v>
                </c:pt>
                <c:pt idx="9">
                  <c:v>149</c:v>
                </c:pt>
                <c:pt idx="10">
                  <c:v>166</c:v>
                </c:pt>
                <c:pt idx="11">
                  <c:v>131</c:v>
                </c:pt>
                <c:pt idx="12">
                  <c:v>136</c:v>
                </c:pt>
                <c:pt idx="13">
                  <c:v>130</c:v>
                </c:pt>
                <c:pt idx="14">
                  <c:v>170</c:v>
                </c:pt>
                <c:pt idx="15">
                  <c:v>162</c:v>
                </c:pt>
                <c:pt idx="16">
                  <c:v>134</c:v>
                </c:pt>
                <c:pt idx="17">
                  <c:v>52</c:v>
                </c:pt>
              </c:numCache>
            </c:numRef>
          </c:val>
          <c:extLst>
            <c:ext xmlns:c16="http://schemas.microsoft.com/office/drawing/2014/chart" uri="{C3380CC4-5D6E-409C-BE32-E72D297353CC}">
              <c16:uniqueId val="{00000000-EF88-44EF-B891-83B210DD5AA7}"/>
            </c:ext>
          </c:extLst>
        </c:ser>
        <c:dLbls>
          <c:dLblPos val="outEnd"/>
          <c:showLegendKey val="0"/>
          <c:showVal val="1"/>
          <c:showCatName val="0"/>
          <c:showSerName val="0"/>
          <c:showPercent val="0"/>
          <c:showBubbleSize val="0"/>
        </c:dLbls>
        <c:gapWidth val="100"/>
        <c:overlap val="-24"/>
        <c:axId val="413010568"/>
        <c:axId val="413016056"/>
      </c:barChart>
      <c:catAx>
        <c:axId val="413010568"/>
        <c:scaling>
          <c:orientation val="minMax"/>
        </c:scaling>
        <c:delete val="0"/>
        <c:axPos val="b"/>
        <c:numFmt formatCode="General" sourceLinked="1"/>
        <c:majorTickMark val="none"/>
        <c:minorTickMark val="none"/>
        <c:tickLblPos val="nextTo"/>
        <c:spPr>
          <a:noFill/>
          <a:ln w="9525" cap="flat" cmpd="sng" algn="ctr">
            <a:solidFill>
              <a:schemeClr val="tx1">
                <a:alpha val="54000"/>
              </a:schemeClr>
            </a:solidFill>
            <a:round/>
          </a:ln>
          <a:effectLst/>
        </c:spPr>
        <c:txPr>
          <a:bodyPr rot="-2700000" spcFirstLastPara="1" vertOverflow="ellipsis" wrap="square" anchor="ctr" anchorCtr="1"/>
          <a:lstStyle/>
          <a:p>
            <a:pPr>
              <a:defRPr sz="800" b="1" i="0" u="none" strike="noStrike" kern="1200" baseline="0">
                <a:solidFill>
                  <a:sysClr val="windowText" lastClr="000000"/>
                </a:solidFill>
                <a:latin typeface="+mn-lt"/>
                <a:ea typeface="+mn-ea"/>
                <a:cs typeface="+mn-cs"/>
              </a:defRPr>
            </a:pPr>
            <a:endParaRPr lang="es-PE"/>
          </a:p>
        </c:txPr>
        <c:crossAx val="413016056"/>
        <c:crosses val="autoZero"/>
        <c:auto val="1"/>
        <c:lblAlgn val="ctr"/>
        <c:lblOffset val="100"/>
        <c:noMultiLvlLbl val="0"/>
      </c:catAx>
      <c:valAx>
        <c:axId val="413016056"/>
        <c:scaling>
          <c:orientation val="minMax"/>
          <c:max val="200"/>
        </c:scaling>
        <c:delete val="1"/>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crossAx val="413010568"/>
        <c:crosses val="autoZero"/>
        <c:crossBetween val="between"/>
      </c:valAx>
      <c:spPr>
        <a:noFill/>
        <a:ln>
          <a:noFill/>
        </a:ln>
        <a:effectLst/>
      </c:spPr>
    </c:plotArea>
    <c:plotVisOnly val="1"/>
    <c:dispBlanksAs val="gap"/>
    <c:showDLblsOverMax val="0"/>
  </c:chart>
  <c:spPr>
    <a:noFill/>
    <a:ln>
      <a:noFill/>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92651860508275"/>
          <c:y val="9.8069889314133907E-2"/>
          <c:w val="0.45500073804173335"/>
          <c:h val="0.87335869143578426"/>
        </c:manualLayout>
      </c:layout>
      <c:barChart>
        <c:barDir val="bar"/>
        <c:grouping val="clustered"/>
        <c:varyColors val="1"/>
        <c:ser>
          <c:idx val="1"/>
          <c:order val="0"/>
          <c:spPr>
            <a:scene3d>
              <a:camera prst="orthographicFront"/>
              <a:lightRig rig="threePt" dir="t"/>
            </a:scene3d>
            <a:sp3d>
              <a:bevelT/>
            </a:sp3d>
          </c:spPr>
          <c:invertIfNegative val="0"/>
          <c:dPt>
            <c:idx val="0"/>
            <c:invertIfNegative val="0"/>
            <c:bubble3D val="0"/>
            <c:spPr>
              <a:solidFill>
                <a:schemeClr val="accent5">
                  <a:lumMod val="75000"/>
                </a:schemeClr>
              </a:solidFill>
              <a:ln>
                <a:noFill/>
              </a:ln>
              <a:effectLst>
                <a:innerShdw blurRad="114300">
                  <a:schemeClr val="accent2"/>
                </a:innerShdw>
              </a:effectLst>
              <a:scene3d>
                <a:camera prst="orthographicFront"/>
                <a:lightRig rig="threePt" dir="t"/>
              </a:scene3d>
              <a:sp3d>
                <a:bevelT/>
              </a:sp3d>
            </c:spPr>
            <c:extLst>
              <c:ext xmlns:c16="http://schemas.microsoft.com/office/drawing/2014/chart" uri="{C3380CC4-5D6E-409C-BE32-E72D297353CC}">
                <c16:uniqueId val="{00000001-BFB9-4232-A047-5CABB806D56D}"/>
              </c:ext>
            </c:extLst>
          </c:dPt>
          <c:dPt>
            <c:idx val="1"/>
            <c:invertIfNegative val="0"/>
            <c:bubble3D val="0"/>
            <c:spPr>
              <a:solidFill>
                <a:schemeClr val="accent4"/>
              </a:solidFill>
              <a:ln>
                <a:noFill/>
              </a:ln>
              <a:effectLst>
                <a:innerShdw blurRad="114300">
                  <a:schemeClr val="accent4"/>
                </a:innerShdw>
              </a:effectLst>
              <a:scene3d>
                <a:camera prst="orthographicFront"/>
                <a:lightRig rig="threePt" dir="t"/>
              </a:scene3d>
              <a:sp3d>
                <a:bevelT/>
              </a:sp3d>
            </c:spPr>
            <c:extLst>
              <c:ext xmlns:c16="http://schemas.microsoft.com/office/drawing/2014/chart" uri="{C3380CC4-5D6E-409C-BE32-E72D297353CC}">
                <c16:uniqueId val="{00000003-BFB9-4232-A047-5CABB806D56D}"/>
              </c:ext>
            </c:extLst>
          </c:dPt>
          <c:dPt>
            <c:idx val="2"/>
            <c:invertIfNegative val="0"/>
            <c:bubble3D val="0"/>
            <c:spPr>
              <a:pattFill prst="narVert">
                <a:fgClr>
                  <a:schemeClr val="accent6"/>
                </a:fgClr>
                <a:bgClr>
                  <a:schemeClr val="accent6">
                    <a:lumMod val="20000"/>
                    <a:lumOff val="80000"/>
                  </a:schemeClr>
                </a:bgClr>
              </a:pattFill>
              <a:ln>
                <a:noFill/>
              </a:ln>
              <a:effectLst>
                <a:innerShdw blurRad="114300">
                  <a:schemeClr val="accent6"/>
                </a:innerShdw>
              </a:effectLst>
              <a:scene3d>
                <a:camera prst="orthographicFront"/>
                <a:lightRig rig="threePt" dir="t"/>
              </a:scene3d>
              <a:sp3d>
                <a:bevelT/>
              </a:sp3d>
            </c:spPr>
            <c:extLst>
              <c:ext xmlns:c16="http://schemas.microsoft.com/office/drawing/2014/chart" uri="{C3380CC4-5D6E-409C-BE32-E72D297353CC}">
                <c16:uniqueId val="{00000005-BFB9-4232-A047-5CABB806D56D}"/>
              </c:ext>
            </c:extLst>
          </c:dPt>
          <c:dPt>
            <c:idx val="3"/>
            <c:invertIfNegative val="0"/>
            <c:bubble3D val="0"/>
            <c:spPr>
              <a:solidFill>
                <a:schemeClr val="accent2"/>
              </a:solidFill>
              <a:ln>
                <a:noFill/>
              </a:ln>
              <a:effectLst>
                <a:innerShdw blurRad="114300">
                  <a:schemeClr val="accent2">
                    <a:lumMod val="60000"/>
                  </a:schemeClr>
                </a:innerShdw>
              </a:effectLst>
              <a:scene3d>
                <a:camera prst="orthographicFront"/>
                <a:lightRig rig="threePt" dir="t"/>
              </a:scene3d>
              <a:sp3d>
                <a:bevelT/>
              </a:sp3d>
            </c:spPr>
            <c:extLst>
              <c:ext xmlns:c16="http://schemas.microsoft.com/office/drawing/2014/chart" uri="{C3380CC4-5D6E-409C-BE32-E72D297353CC}">
                <c16:uniqueId val="{00000007-BFB9-4232-A047-5CABB806D56D}"/>
              </c:ext>
            </c:extLst>
          </c:dPt>
          <c:dPt>
            <c:idx val="4"/>
            <c:invertIfNegative val="0"/>
            <c:bubble3D val="0"/>
            <c:spPr>
              <a:pattFill prst="narVert">
                <a:fgClr>
                  <a:schemeClr val="accent4">
                    <a:lumMod val="60000"/>
                  </a:schemeClr>
                </a:fgClr>
                <a:bgClr>
                  <a:schemeClr val="accent4">
                    <a:lumMod val="60000"/>
                    <a:lumMod val="20000"/>
                    <a:lumOff val="80000"/>
                  </a:schemeClr>
                </a:bgClr>
              </a:pattFill>
              <a:ln>
                <a:noFill/>
              </a:ln>
              <a:effectLst>
                <a:innerShdw blurRad="114300">
                  <a:schemeClr val="accent4">
                    <a:lumMod val="60000"/>
                  </a:schemeClr>
                </a:innerShdw>
              </a:effectLst>
              <a:scene3d>
                <a:camera prst="orthographicFront"/>
                <a:lightRig rig="threePt" dir="t"/>
              </a:scene3d>
              <a:sp3d>
                <a:bevelT/>
              </a:sp3d>
            </c:spPr>
            <c:extLst>
              <c:ext xmlns:c16="http://schemas.microsoft.com/office/drawing/2014/chart" uri="{C3380CC4-5D6E-409C-BE32-E72D297353CC}">
                <c16:uniqueId val="{00000009-BFB9-4232-A047-5CABB806D56D}"/>
              </c:ext>
            </c:extLst>
          </c:dPt>
          <c:dPt>
            <c:idx val="5"/>
            <c:invertIfNegative val="0"/>
            <c:bubble3D val="0"/>
            <c:spPr>
              <a:pattFill prst="narVert">
                <a:fgClr>
                  <a:schemeClr val="accent6">
                    <a:lumMod val="60000"/>
                  </a:schemeClr>
                </a:fgClr>
                <a:bgClr>
                  <a:schemeClr val="accent6">
                    <a:lumMod val="60000"/>
                    <a:lumMod val="20000"/>
                    <a:lumOff val="80000"/>
                  </a:schemeClr>
                </a:bgClr>
              </a:pattFill>
              <a:ln>
                <a:noFill/>
              </a:ln>
              <a:effectLst>
                <a:innerShdw blurRad="114300">
                  <a:schemeClr val="accent6">
                    <a:lumMod val="60000"/>
                  </a:schemeClr>
                </a:innerShdw>
              </a:effectLst>
              <a:scene3d>
                <a:camera prst="orthographicFront"/>
                <a:lightRig rig="threePt" dir="t"/>
              </a:scene3d>
              <a:sp3d>
                <a:bevelT/>
              </a:sp3d>
            </c:spPr>
            <c:extLst>
              <c:ext xmlns:c16="http://schemas.microsoft.com/office/drawing/2014/chart" uri="{C3380CC4-5D6E-409C-BE32-E72D297353CC}">
                <c16:uniqueId val="{0000000B-BFB9-4232-A047-5CABB806D56D}"/>
              </c:ext>
            </c:extLst>
          </c:dPt>
          <c:dPt>
            <c:idx val="6"/>
            <c:invertIfNegative val="0"/>
            <c:bubble3D val="0"/>
            <c:spPr>
              <a:pattFill prst="narVert">
                <a:fgClr>
                  <a:schemeClr val="accent2">
                    <a:lumMod val="80000"/>
                    <a:lumOff val="20000"/>
                  </a:schemeClr>
                </a:fgClr>
                <a:bgClr>
                  <a:schemeClr val="accent2">
                    <a:lumMod val="80000"/>
                    <a:lumOff val="20000"/>
                    <a:lumMod val="20000"/>
                    <a:lumOff val="80000"/>
                  </a:schemeClr>
                </a:bgClr>
              </a:pattFill>
              <a:ln>
                <a:noFill/>
              </a:ln>
              <a:effectLst>
                <a:innerShdw blurRad="114300">
                  <a:schemeClr val="accent2">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0D-BFB9-4232-A047-5CABB806D56D}"/>
              </c:ext>
            </c:extLst>
          </c:dPt>
          <c:dPt>
            <c:idx val="7"/>
            <c:invertIfNegative val="0"/>
            <c:bubble3D val="0"/>
            <c:spPr>
              <a:pattFill prst="narVert">
                <a:fgClr>
                  <a:schemeClr val="accent4">
                    <a:lumMod val="80000"/>
                    <a:lumOff val="20000"/>
                  </a:schemeClr>
                </a:fgClr>
                <a:bgClr>
                  <a:schemeClr val="accent4">
                    <a:lumMod val="80000"/>
                    <a:lumOff val="20000"/>
                    <a:lumMod val="20000"/>
                    <a:lumOff val="80000"/>
                  </a:schemeClr>
                </a:bgClr>
              </a:pattFill>
              <a:ln>
                <a:noFill/>
              </a:ln>
              <a:effectLst>
                <a:innerShdw blurRad="114300">
                  <a:schemeClr val="accent4">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0F-BFB9-4232-A047-5CABB806D56D}"/>
              </c:ext>
            </c:extLst>
          </c:dPt>
          <c:dPt>
            <c:idx val="8"/>
            <c:invertIfNegative val="0"/>
            <c:bubble3D val="0"/>
            <c:spPr>
              <a:solidFill>
                <a:schemeClr val="accent4">
                  <a:lumMod val="75000"/>
                </a:schemeClr>
              </a:solidFill>
              <a:ln>
                <a:noFill/>
              </a:ln>
              <a:effectLst>
                <a:innerShdw blurRad="114300">
                  <a:schemeClr val="accent6">
                    <a:lumMod val="80000"/>
                    <a:lumOff val="20000"/>
                  </a:schemeClr>
                </a:innerShdw>
              </a:effectLst>
              <a:scene3d>
                <a:camera prst="orthographicFront"/>
                <a:lightRig rig="threePt" dir="t"/>
              </a:scene3d>
              <a:sp3d>
                <a:bevelT/>
              </a:sp3d>
            </c:spPr>
            <c:extLst>
              <c:ext xmlns:c16="http://schemas.microsoft.com/office/drawing/2014/chart" uri="{C3380CC4-5D6E-409C-BE32-E72D297353CC}">
                <c16:uniqueId val="{00000011-BFB9-4232-A047-5CABB806D56D}"/>
              </c:ext>
            </c:extLst>
          </c:dPt>
          <c:dPt>
            <c:idx val="9"/>
            <c:invertIfNegative val="0"/>
            <c:bubble3D val="0"/>
            <c:spPr>
              <a:solidFill>
                <a:schemeClr val="accent6">
                  <a:lumMod val="75000"/>
                </a:schemeClr>
              </a:solidFill>
              <a:ln>
                <a:noFill/>
              </a:ln>
              <a:effectLst>
                <a:innerShdw blurRad="114300">
                  <a:schemeClr val="accent2">
                    <a:lumMod val="80000"/>
                  </a:schemeClr>
                </a:innerShdw>
              </a:effectLst>
              <a:scene3d>
                <a:camera prst="orthographicFront"/>
                <a:lightRig rig="threePt" dir="t"/>
              </a:scene3d>
              <a:sp3d>
                <a:bevelT/>
              </a:sp3d>
            </c:spPr>
            <c:extLst>
              <c:ext xmlns:c16="http://schemas.microsoft.com/office/drawing/2014/chart" uri="{C3380CC4-5D6E-409C-BE32-E72D297353CC}">
                <c16:uniqueId val="{00000013-BFB9-4232-A047-5CABB806D56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Feminicidio!$B$155:$B$164</c:f>
              <c:strCache>
                <c:ptCount val="10"/>
                <c:pt idx="0">
                  <c:v>No tomó ninguna medida</c:v>
                </c:pt>
                <c:pt idx="1">
                  <c:v>Denunció el hecho</c:v>
                </c:pt>
                <c:pt idx="2">
                  <c:v>Buscó ayuda institucional (Estado/ONG)</c:v>
                </c:pt>
                <c:pt idx="3">
                  <c:v>Aceptó ingresar a hogar de refugio temporal</c:v>
                </c:pt>
                <c:pt idx="4">
                  <c:v>Decidió separarse</c:v>
                </c:pt>
                <c:pt idx="5">
                  <c:v>Decidió continuar con el Proceso Judicial</c:v>
                </c:pt>
                <c:pt idx="6">
                  <c:v>Acudió a casa de familiares/ Amistades</c:v>
                </c:pt>
                <c:pt idx="7">
                  <c:v>Solicito medidas de protección a la Autoridad Judicial</c:v>
                </c:pt>
                <c:pt idx="8">
                  <c:v>Otro</c:v>
                </c:pt>
                <c:pt idx="9">
                  <c:v>Se desconoce</c:v>
                </c:pt>
              </c:strCache>
            </c:strRef>
          </c:cat>
          <c:val>
            <c:numRef>
              <c:f>Feminicidio!$E$155:$E$164</c:f>
              <c:numCache>
                <c:formatCode>#,##0</c:formatCode>
                <c:ptCount val="10"/>
                <c:pt idx="0">
                  <c:v>34</c:v>
                </c:pt>
                <c:pt idx="1">
                  <c:v>3</c:v>
                </c:pt>
                <c:pt idx="2">
                  <c:v>0</c:v>
                </c:pt>
                <c:pt idx="3">
                  <c:v>0</c:v>
                </c:pt>
                <c:pt idx="4">
                  <c:v>1</c:v>
                </c:pt>
                <c:pt idx="5">
                  <c:v>0</c:v>
                </c:pt>
                <c:pt idx="6">
                  <c:v>0</c:v>
                </c:pt>
                <c:pt idx="7">
                  <c:v>0</c:v>
                </c:pt>
                <c:pt idx="8">
                  <c:v>3</c:v>
                </c:pt>
                <c:pt idx="9">
                  <c:v>13</c:v>
                </c:pt>
              </c:numCache>
            </c:numRef>
          </c:val>
          <c:extLst>
            <c:ext xmlns:c16="http://schemas.microsoft.com/office/drawing/2014/chart" uri="{C3380CC4-5D6E-409C-BE32-E72D297353CC}">
              <c16:uniqueId val="{00000014-BFB9-4232-A047-5CABB806D56D}"/>
            </c:ext>
          </c:extLst>
        </c:ser>
        <c:dLbls>
          <c:dLblPos val="outEnd"/>
          <c:showLegendKey val="0"/>
          <c:showVal val="1"/>
          <c:showCatName val="0"/>
          <c:showSerName val="0"/>
          <c:showPercent val="0"/>
          <c:showBubbleSize val="0"/>
        </c:dLbls>
        <c:gapWidth val="50"/>
        <c:overlap val="-30"/>
        <c:axId val="413014096"/>
        <c:axId val="413010960"/>
      </c:barChart>
      <c:catAx>
        <c:axId val="413014096"/>
        <c:scaling>
          <c:orientation val="maxMin"/>
        </c:scaling>
        <c:delete val="0"/>
        <c:axPos val="l"/>
        <c:numFmt formatCode="General" sourceLinked="0"/>
        <c:majorTickMark val="out"/>
        <c:minorTickMark val="none"/>
        <c:tickLblPos val="nextTo"/>
        <c:spPr>
          <a:noFill/>
          <a:ln w="15875" cap="flat" cmpd="dbl" algn="ctr">
            <a:solidFill>
              <a:schemeClr val="tx1">
                <a:lumMod val="50000"/>
                <a:lumOff val="50000"/>
              </a:schemeClr>
            </a:solidFill>
            <a:round/>
          </a:ln>
          <a:effectLst/>
        </c:spPr>
        <c:txPr>
          <a:bodyPr rot="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es-PE"/>
          </a:p>
        </c:txPr>
        <c:crossAx val="413010960"/>
        <c:crosses val="autoZero"/>
        <c:auto val="0"/>
        <c:lblAlgn val="ctr"/>
        <c:lblOffset val="100"/>
        <c:noMultiLvlLbl val="0"/>
      </c:catAx>
      <c:valAx>
        <c:axId val="413010960"/>
        <c:scaling>
          <c:orientation val="minMax"/>
        </c:scaling>
        <c:delete val="1"/>
        <c:axPos val="t"/>
        <c:numFmt formatCode="#,##0" sourceLinked="1"/>
        <c:majorTickMark val="none"/>
        <c:minorTickMark val="none"/>
        <c:tickLblPos val="nextTo"/>
        <c:crossAx val="413014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PE"/>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2.png"/><Relationship Id="rId7" Type="http://schemas.openxmlformats.org/officeDocument/2006/relationships/chart" Target="../charts/chart1.xml"/><Relationship Id="rId12" Type="http://schemas.openxmlformats.org/officeDocument/2006/relationships/image" Target="../media/image8.emf"/><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7.emf"/><Relationship Id="rId5" Type="http://schemas.openxmlformats.org/officeDocument/2006/relationships/image" Target="../media/image4.png"/><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225398</xdr:colOff>
      <xdr:row>123</xdr:row>
      <xdr:rowOff>268815</xdr:rowOff>
    </xdr:from>
    <xdr:to>
      <xdr:col>9</xdr:col>
      <xdr:colOff>480987</xdr:colOff>
      <xdr:row>127</xdr:row>
      <xdr:rowOff>78241</xdr:rowOff>
    </xdr:to>
    <xdr:sp macro="" textlink="">
      <xdr:nvSpPr>
        <xdr:cNvPr id="2" name="Flecha a la derecha con bandas 10">
          <a:extLst>
            <a:ext uri="{FF2B5EF4-FFF2-40B4-BE49-F238E27FC236}">
              <a16:creationId xmlns:a16="http://schemas.microsoft.com/office/drawing/2014/main" id="{9351B837-F4DA-4A82-9942-9697CD985A0F}"/>
            </a:ext>
          </a:extLst>
        </xdr:cNvPr>
        <xdr:cNvSpPr/>
      </xdr:nvSpPr>
      <xdr:spPr bwMode="auto">
        <a:xfrm>
          <a:off x="6149948" y="24071790"/>
          <a:ext cx="2046289" cy="752401"/>
        </a:xfrm>
        <a:prstGeom prst="stripedRightArrow">
          <a:avLst>
            <a:gd name="adj1" fmla="val 68045"/>
            <a:gd name="adj2" fmla="val 50000"/>
          </a:avLst>
        </a:prstGeom>
        <a:noFill/>
        <a:ln w="19050" cap="flat" cmpd="sng" algn="ctr">
          <a:solidFill>
            <a:schemeClr val="accent5">
              <a:lumMod val="50000"/>
            </a:schemeClr>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endParaRPr lang="es-PE" sz="1400" b="1">
            <a:solidFill>
              <a:srgbClr val="C00000"/>
            </a:solidFill>
          </a:endParaRPr>
        </a:p>
      </xdr:txBody>
    </xdr:sp>
    <xdr:clientData/>
  </xdr:twoCellAnchor>
  <xdr:twoCellAnchor>
    <xdr:from>
      <xdr:col>10</xdr:col>
      <xdr:colOff>115358</xdr:colOff>
      <xdr:row>122</xdr:row>
      <xdr:rowOff>132820</xdr:rowOff>
    </xdr:from>
    <xdr:to>
      <xdr:col>14</xdr:col>
      <xdr:colOff>541261</xdr:colOff>
      <xdr:row>124</xdr:row>
      <xdr:rowOff>4913</xdr:rowOff>
    </xdr:to>
    <xdr:sp macro="" textlink="">
      <xdr:nvSpPr>
        <xdr:cNvPr id="3" name="29 CuadroTexto">
          <a:extLst>
            <a:ext uri="{FF2B5EF4-FFF2-40B4-BE49-F238E27FC236}">
              <a16:creationId xmlns:a16="http://schemas.microsoft.com/office/drawing/2014/main" id="{2FA8CD11-9E61-4160-B631-0F054DEB9945}"/>
            </a:ext>
          </a:extLst>
        </xdr:cNvPr>
        <xdr:cNvSpPr txBox="1"/>
      </xdr:nvSpPr>
      <xdr:spPr>
        <a:xfrm>
          <a:off x="8725958" y="23745295"/>
          <a:ext cx="3845378"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PE" sz="1050" b="1" i="0" u="none">
              <a:solidFill>
                <a:schemeClr val="tx1"/>
              </a:solidFill>
              <a:latin typeface="Arial Narrow" panose="020B0606020202030204" pitchFamily="34" charset="0"/>
            </a:rPr>
            <a:t>Gráfico N° 2: Vínculo de </a:t>
          </a:r>
          <a:r>
            <a:rPr lang="es-PE" sz="1050" b="1" i="0" u="none" baseline="0">
              <a:solidFill>
                <a:schemeClr val="tx1"/>
              </a:solidFill>
              <a:latin typeface="Arial Narrow" panose="020B0606020202030204" pitchFamily="34" charset="0"/>
            </a:rPr>
            <a:t>pareja de la presunta persona feminicida con la víctima (porcentaje)</a:t>
          </a:r>
          <a:endParaRPr lang="es-PE" sz="1050" b="1" i="0" u="none">
            <a:solidFill>
              <a:schemeClr val="tx1"/>
            </a:solidFill>
            <a:latin typeface="Arial Narrow" panose="020B0606020202030204" pitchFamily="34" charset="0"/>
          </a:endParaRPr>
        </a:p>
      </xdr:txBody>
    </xdr:sp>
    <xdr:clientData/>
  </xdr:twoCellAnchor>
  <xdr:oneCellAnchor>
    <xdr:from>
      <xdr:col>5</xdr:col>
      <xdr:colOff>666750</xdr:colOff>
      <xdr:row>170</xdr:row>
      <xdr:rowOff>93131</xdr:rowOff>
    </xdr:from>
    <xdr:ext cx="889938" cy="1408518"/>
    <xdr:pic>
      <xdr:nvPicPr>
        <xdr:cNvPr id="4" name="Imagen 3">
          <a:extLst>
            <a:ext uri="{FF2B5EF4-FFF2-40B4-BE49-F238E27FC236}">
              <a16:creationId xmlns:a16="http://schemas.microsoft.com/office/drawing/2014/main" id="{FAE03053-3399-4BE7-850A-F6310B3CF424}"/>
            </a:ext>
          </a:extLst>
        </xdr:cNvPr>
        <xdr:cNvPicPr/>
      </xdr:nvPicPr>
      <xdr:blipFill>
        <a:blip xmlns:r="http://schemas.openxmlformats.org/officeDocument/2006/relationships" r:embed="rId1" cstate="print">
          <a:duotone>
            <a:schemeClr val="accent5">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5900"/>
                  </a14:imgEffect>
                  <a14:imgEffect>
                    <a14:saturation sat="400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4800600" y="33230606"/>
          <a:ext cx="889938" cy="1408518"/>
        </a:xfrm>
        <a:prstGeom prst="rect">
          <a:avLst/>
        </a:prstGeom>
        <a:noFill/>
      </xdr:spPr>
    </xdr:pic>
    <xdr:clientData/>
  </xdr:oneCellAnchor>
  <xdr:twoCellAnchor>
    <xdr:from>
      <xdr:col>9</xdr:col>
      <xdr:colOff>726470</xdr:colOff>
      <xdr:row>122</xdr:row>
      <xdr:rowOff>77293</xdr:rowOff>
    </xdr:from>
    <xdr:to>
      <xdr:col>14</xdr:col>
      <xdr:colOff>631219</xdr:colOff>
      <xdr:row>134</xdr:row>
      <xdr:rowOff>127000</xdr:rowOff>
    </xdr:to>
    <xdr:sp macro="" textlink="">
      <xdr:nvSpPr>
        <xdr:cNvPr id="5" name="Rectángulo 4">
          <a:extLst>
            <a:ext uri="{FF2B5EF4-FFF2-40B4-BE49-F238E27FC236}">
              <a16:creationId xmlns:a16="http://schemas.microsoft.com/office/drawing/2014/main" id="{65F1B312-101F-48C7-A581-0133ADC5FF94}"/>
            </a:ext>
          </a:extLst>
        </xdr:cNvPr>
        <xdr:cNvSpPr/>
      </xdr:nvSpPr>
      <xdr:spPr>
        <a:xfrm>
          <a:off x="8441720" y="23689768"/>
          <a:ext cx="4219574" cy="2650032"/>
        </a:xfrm>
        <a:prstGeom prst="rect">
          <a:avLst/>
        </a:prstGeom>
        <a:noFill/>
        <a:ln w="12700">
          <a:solidFill>
            <a:schemeClr val="accent5">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0</xdr:col>
      <xdr:colOff>58131</xdr:colOff>
      <xdr:row>3</xdr:row>
      <xdr:rowOff>9184</xdr:rowOff>
    </xdr:from>
    <xdr:to>
      <xdr:col>15</xdr:col>
      <xdr:colOff>35718</xdr:colOff>
      <xdr:row>7</xdr:row>
      <xdr:rowOff>190500</xdr:rowOff>
    </xdr:to>
    <xdr:sp macro="" textlink="">
      <xdr:nvSpPr>
        <xdr:cNvPr id="6" name="Rectángulo 5">
          <a:extLst>
            <a:ext uri="{FF2B5EF4-FFF2-40B4-BE49-F238E27FC236}">
              <a16:creationId xmlns:a16="http://schemas.microsoft.com/office/drawing/2014/main" id="{757972B8-F44E-4E57-953B-D8BC321F3D4D}"/>
            </a:ext>
          </a:extLst>
        </xdr:cNvPr>
        <xdr:cNvSpPr/>
      </xdr:nvSpPr>
      <xdr:spPr>
        <a:xfrm>
          <a:off x="58131" y="552109"/>
          <a:ext cx="12903012" cy="1295741"/>
        </a:xfrm>
        <a:prstGeom prst="rect">
          <a:avLst/>
        </a:prstGeom>
        <a:solidFill>
          <a:schemeClr val="bg2">
            <a:lumMod val="25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PE" sz="1800" b="1"/>
            <a:t>REPORTE ESTADÍSTICO</a:t>
          </a:r>
          <a:r>
            <a:rPr lang="es-PE" sz="1800" b="1" baseline="30000"/>
            <a:t>/1</a:t>
          </a:r>
          <a:r>
            <a:rPr lang="es-PE" sz="1800" b="1"/>
            <a:t> DE CASOS CON CARACTERÍSTICAS DE FEMINICIDIO</a:t>
          </a:r>
          <a:r>
            <a:rPr lang="es-PE" sz="1800" b="1" baseline="30000"/>
            <a:t> </a:t>
          </a:r>
          <a:r>
            <a:rPr lang="es-PE" sz="1800" b="1"/>
            <a:t>ATENDIDOS POR LOS SERVICIOS DEL PROGRAMA NACIONAL Warmi</a:t>
          </a:r>
          <a:r>
            <a:rPr lang="es-PE" sz="1800" b="1" baseline="0"/>
            <a:t> Ñan</a:t>
          </a:r>
        </a:p>
        <a:p>
          <a:pPr algn="ctr"/>
          <a:r>
            <a:rPr lang="es-PE" sz="1800" b="1"/>
            <a:t>Periodo: Enero - Mayo, 2026 (Preliminar)</a:t>
          </a:r>
        </a:p>
      </xdr:txBody>
    </xdr:sp>
    <xdr:clientData/>
  </xdr:twoCellAnchor>
  <xdr:twoCellAnchor>
    <xdr:from>
      <xdr:col>0</xdr:col>
      <xdr:colOff>23811</xdr:colOff>
      <xdr:row>12</xdr:row>
      <xdr:rowOff>11906</xdr:rowOff>
    </xdr:from>
    <xdr:to>
      <xdr:col>15</xdr:col>
      <xdr:colOff>83342</xdr:colOff>
      <xdr:row>12</xdr:row>
      <xdr:rowOff>304670</xdr:rowOff>
    </xdr:to>
    <xdr:grpSp>
      <xdr:nvGrpSpPr>
        <xdr:cNvPr id="7" name="Grupo 6">
          <a:extLst>
            <a:ext uri="{FF2B5EF4-FFF2-40B4-BE49-F238E27FC236}">
              <a16:creationId xmlns:a16="http://schemas.microsoft.com/office/drawing/2014/main" id="{A6843743-1DCC-40BA-B495-DBE693C4B2BC}"/>
            </a:ext>
          </a:extLst>
        </xdr:cNvPr>
        <xdr:cNvGrpSpPr/>
      </xdr:nvGrpSpPr>
      <xdr:grpSpPr>
        <a:xfrm>
          <a:off x="23811" y="2753449"/>
          <a:ext cx="12980401" cy="292764"/>
          <a:chOff x="134471" y="2110372"/>
          <a:chExt cx="10006542" cy="292351"/>
        </a:xfrm>
      </xdr:grpSpPr>
      <xdr:sp macro="" textlink="">
        <xdr:nvSpPr>
          <xdr:cNvPr id="8" name="Rectángulo 7">
            <a:extLst>
              <a:ext uri="{FF2B5EF4-FFF2-40B4-BE49-F238E27FC236}">
                <a16:creationId xmlns:a16="http://schemas.microsoft.com/office/drawing/2014/main" id="{2CED335F-1793-4DA6-A74F-9B0B62AEF7E4}"/>
              </a:ext>
            </a:extLst>
          </xdr:cNvPr>
          <xdr:cNvSpPr/>
        </xdr:nvSpPr>
        <xdr:spPr>
          <a:xfrm>
            <a:off x="1390548" y="2110372"/>
            <a:ext cx="8750465" cy="292350"/>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a:solidFill>
                  <a:schemeClr val="bg1"/>
                </a:solidFill>
              </a:rPr>
              <a:t>CARACTERÍSTICAS DE</a:t>
            </a:r>
            <a:r>
              <a:rPr lang="es-PE" sz="1400" b="1" baseline="0">
                <a:solidFill>
                  <a:schemeClr val="bg1"/>
                </a:solidFill>
              </a:rPr>
              <a:t>L CASO DE FEMINICIDIO</a:t>
            </a:r>
            <a:endParaRPr lang="es-PE" sz="1400" b="1">
              <a:solidFill>
                <a:schemeClr val="bg1"/>
              </a:solidFill>
            </a:endParaRPr>
          </a:p>
        </xdr:txBody>
      </xdr:sp>
      <xdr:sp macro="" textlink="">
        <xdr:nvSpPr>
          <xdr:cNvPr id="9" name="Rectángulo 8">
            <a:extLst>
              <a:ext uri="{FF2B5EF4-FFF2-40B4-BE49-F238E27FC236}">
                <a16:creationId xmlns:a16="http://schemas.microsoft.com/office/drawing/2014/main" id="{A7110EC0-31FB-421D-8AC5-B5C6A04F9115}"/>
              </a:ext>
            </a:extLst>
          </xdr:cNvPr>
          <xdr:cNvSpPr/>
        </xdr:nvSpPr>
        <xdr:spPr>
          <a:xfrm>
            <a:off x="134471" y="2110373"/>
            <a:ext cx="1328115" cy="292350"/>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A </a:t>
            </a:r>
          </a:p>
        </xdr:txBody>
      </xdr:sp>
    </xdr:grpSp>
    <xdr:clientData/>
  </xdr:twoCellAnchor>
  <xdr:twoCellAnchor>
    <xdr:from>
      <xdr:col>0</xdr:col>
      <xdr:colOff>0</xdr:colOff>
      <xdr:row>102</xdr:row>
      <xdr:rowOff>146256</xdr:rowOff>
    </xdr:from>
    <xdr:to>
      <xdr:col>16</xdr:col>
      <xdr:colOff>11906</xdr:colOff>
      <xdr:row>103</xdr:row>
      <xdr:rowOff>142879</xdr:rowOff>
    </xdr:to>
    <xdr:grpSp>
      <xdr:nvGrpSpPr>
        <xdr:cNvPr id="10" name="Grupo 9">
          <a:extLst>
            <a:ext uri="{FF2B5EF4-FFF2-40B4-BE49-F238E27FC236}">
              <a16:creationId xmlns:a16="http://schemas.microsoft.com/office/drawing/2014/main" id="{C1E34312-64D6-4A19-9BBD-4FC518E90AC4}"/>
            </a:ext>
          </a:extLst>
        </xdr:cNvPr>
        <xdr:cNvGrpSpPr/>
      </xdr:nvGrpSpPr>
      <xdr:grpSpPr>
        <a:xfrm>
          <a:off x="0" y="19751191"/>
          <a:ext cx="13032167" cy="319645"/>
          <a:chOff x="134471" y="2110373"/>
          <a:chExt cx="10006542" cy="295809"/>
        </a:xfrm>
      </xdr:grpSpPr>
      <xdr:sp macro="" textlink="">
        <xdr:nvSpPr>
          <xdr:cNvPr id="11" name="Rectángulo 10">
            <a:extLst>
              <a:ext uri="{FF2B5EF4-FFF2-40B4-BE49-F238E27FC236}">
                <a16:creationId xmlns:a16="http://schemas.microsoft.com/office/drawing/2014/main" id="{326C7554-1DCD-4597-8EEC-5248C2FD26CB}"/>
              </a:ext>
            </a:extLst>
          </xdr:cNvPr>
          <xdr:cNvSpPr/>
        </xdr:nvSpPr>
        <xdr:spPr>
          <a:xfrm>
            <a:off x="1390548" y="2110373"/>
            <a:ext cx="8750465" cy="29424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PERFIL DE LA VÍCTIMA DE FEMINICIDIO</a:t>
            </a:r>
            <a:endParaRPr lang="es-PE" sz="1400" b="1">
              <a:solidFill>
                <a:schemeClr val="bg1"/>
              </a:solidFill>
            </a:endParaRPr>
          </a:p>
        </xdr:txBody>
      </xdr:sp>
      <xdr:sp macro="" textlink="">
        <xdr:nvSpPr>
          <xdr:cNvPr id="12" name="Rectángulo 11">
            <a:extLst>
              <a:ext uri="{FF2B5EF4-FFF2-40B4-BE49-F238E27FC236}">
                <a16:creationId xmlns:a16="http://schemas.microsoft.com/office/drawing/2014/main" id="{F2BB5401-FC35-4ED9-92E1-01EC067F38E1}"/>
              </a:ext>
            </a:extLst>
          </xdr:cNvPr>
          <xdr:cNvSpPr/>
        </xdr:nvSpPr>
        <xdr:spPr>
          <a:xfrm>
            <a:off x="134471" y="2110374"/>
            <a:ext cx="1328115" cy="295808"/>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B </a:t>
            </a:r>
          </a:p>
        </xdr:txBody>
      </xdr:sp>
    </xdr:grpSp>
    <xdr:clientData/>
  </xdr:twoCellAnchor>
  <xdr:twoCellAnchor>
    <xdr:from>
      <xdr:col>0</xdr:col>
      <xdr:colOff>9525</xdr:colOff>
      <xdr:row>166</xdr:row>
      <xdr:rowOff>76208</xdr:rowOff>
    </xdr:from>
    <xdr:to>
      <xdr:col>16</xdr:col>
      <xdr:colOff>21431</xdr:colOff>
      <xdr:row>167</xdr:row>
      <xdr:rowOff>73817</xdr:rowOff>
    </xdr:to>
    <xdr:grpSp>
      <xdr:nvGrpSpPr>
        <xdr:cNvPr id="13" name="Grupo 12">
          <a:extLst>
            <a:ext uri="{FF2B5EF4-FFF2-40B4-BE49-F238E27FC236}">
              <a16:creationId xmlns:a16="http://schemas.microsoft.com/office/drawing/2014/main" id="{CEC83C90-508E-4392-9246-0965C5DF8F2D}"/>
            </a:ext>
          </a:extLst>
        </xdr:cNvPr>
        <xdr:cNvGrpSpPr/>
      </xdr:nvGrpSpPr>
      <xdr:grpSpPr>
        <a:xfrm>
          <a:off x="9525" y="32436360"/>
          <a:ext cx="13032167" cy="320631"/>
          <a:chOff x="134471" y="2110372"/>
          <a:chExt cx="10006542" cy="244668"/>
        </a:xfrm>
      </xdr:grpSpPr>
      <xdr:sp macro="" textlink="">
        <xdr:nvSpPr>
          <xdr:cNvPr id="14" name="Rectángulo 13">
            <a:extLst>
              <a:ext uri="{FF2B5EF4-FFF2-40B4-BE49-F238E27FC236}">
                <a16:creationId xmlns:a16="http://schemas.microsoft.com/office/drawing/2014/main" id="{C5153A2F-87A4-4110-85C6-543457FCA79B}"/>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PERFIL DE LA PRESUNTA PERSONA FEMINICIDA</a:t>
            </a:r>
            <a:endParaRPr lang="es-PE" sz="1400" b="1">
              <a:solidFill>
                <a:schemeClr val="bg1"/>
              </a:solidFill>
            </a:endParaRPr>
          </a:p>
        </xdr:txBody>
      </xdr:sp>
      <xdr:sp macro="" textlink="">
        <xdr:nvSpPr>
          <xdr:cNvPr id="15" name="Rectángulo 14">
            <a:extLst>
              <a:ext uri="{FF2B5EF4-FFF2-40B4-BE49-F238E27FC236}">
                <a16:creationId xmlns:a16="http://schemas.microsoft.com/office/drawing/2014/main" id="{7834B0D0-D83E-4813-B242-1C170FD16A23}"/>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C </a:t>
            </a:r>
          </a:p>
        </xdr:txBody>
      </xdr:sp>
    </xdr:grpSp>
    <xdr:clientData/>
  </xdr:twoCellAnchor>
  <xdr:twoCellAnchor>
    <xdr:from>
      <xdr:col>10</xdr:col>
      <xdr:colOff>42571</xdr:colOff>
      <xdr:row>34</xdr:row>
      <xdr:rowOff>66658</xdr:rowOff>
    </xdr:from>
    <xdr:to>
      <xdr:col>12</xdr:col>
      <xdr:colOff>773906</xdr:colOff>
      <xdr:row>36</xdr:row>
      <xdr:rowOff>107158</xdr:rowOff>
    </xdr:to>
    <xdr:sp macro="" textlink="">
      <xdr:nvSpPr>
        <xdr:cNvPr id="16" name="Rectángulo 15">
          <a:extLst>
            <a:ext uri="{FF2B5EF4-FFF2-40B4-BE49-F238E27FC236}">
              <a16:creationId xmlns:a16="http://schemas.microsoft.com/office/drawing/2014/main" id="{078D5D8E-D74C-44DB-93A0-998149B0ACD7}"/>
            </a:ext>
          </a:extLst>
        </xdr:cNvPr>
        <xdr:cNvSpPr/>
      </xdr:nvSpPr>
      <xdr:spPr>
        <a:xfrm>
          <a:off x="8653171" y="7000858"/>
          <a:ext cx="2360110" cy="440550"/>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según año</a:t>
          </a:r>
        </a:p>
      </xdr:txBody>
    </xdr:sp>
    <xdr:clientData/>
  </xdr:twoCellAnchor>
  <xdr:twoCellAnchor>
    <xdr:from>
      <xdr:col>9</xdr:col>
      <xdr:colOff>35719</xdr:colOff>
      <xdr:row>34</xdr:row>
      <xdr:rowOff>66656</xdr:rowOff>
    </xdr:from>
    <xdr:to>
      <xdr:col>10</xdr:col>
      <xdr:colOff>142173</xdr:colOff>
      <xdr:row>35</xdr:row>
      <xdr:rowOff>125908</xdr:rowOff>
    </xdr:to>
    <xdr:sp macro="" textlink="">
      <xdr:nvSpPr>
        <xdr:cNvPr id="17" name="Rectángulo 51">
          <a:extLst>
            <a:ext uri="{FF2B5EF4-FFF2-40B4-BE49-F238E27FC236}">
              <a16:creationId xmlns:a16="http://schemas.microsoft.com/office/drawing/2014/main" id="{5478D268-0D7A-4EE6-8D59-EC83E2233078}"/>
            </a:ext>
          </a:extLst>
        </xdr:cNvPr>
        <xdr:cNvSpPr/>
      </xdr:nvSpPr>
      <xdr:spPr>
        <a:xfrm>
          <a:off x="7750969" y="7000856"/>
          <a:ext cx="1001804" cy="25927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2</a:t>
          </a:r>
        </a:p>
      </xdr:txBody>
    </xdr:sp>
    <xdr:clientData/>
  </xdr:twoCellAnchor>
  <xdr:twoCellAnchor>
    <xdr:from>
      <xdr:col>11</xdr:col>
      <xdr:colOff>1702</xdr:colOff>
      <xdr:row>83</xdr:row>
      <xdr:rowOff>0</xdr:rowOff>
    </xdr:from>
    <xdr:to>
      <xdr:col>14</xdr:col>
      <xdr:colOff>11907</xdr:colOff>
      <xdr:row>84</xdr:row>
      <xdr:rowOff>130969</xdr:rowOff>
    </xdr:to>
    <xdr:grpSp>
      <xdr:nvGrpSpPr>
        <xdr:cNvPr id="18" name="Grupo 17">
          <a:extLst>
            <a:ext uri="{FF2B5EF4-FFF2-40B4-BE49-F238E27FC236}">
              <a16:creationId xmlns:a16="http://schemas.microsoft.com/office/drawing/2014/main" id="{5DF03221-8AEB-4D73-A5BC-578255829B43}"/>
            </a:ext>
          </a:extLst>
        </xdr:cNvPr>
        <xdr:cNvGrpSpPr/>
      </xdr:nvGrpSpPr>
      <xdr:grpSpPr>
        <a:xfrm>
          <a:off x="9344485" y="16159370"/>
          <a:ext cx="2693770" cy="321469"/>
          <a:chOff x="5126182" y="2676368"/>
          <a:chExt cx="2365880" cy="458630"/>
        </a:xfrm>
      </xdr:grpSpPr>
      <xdr:sp macro="" textlink="">
        <xdr:nvSpPr>
          <xdr:cNvPr id="19" name="Rectángulo 18">
            <a:extLst>
              <a:ext uri="{FF2B5EF4-FFF2-40B4-BE49-F238E27FC236}">
                <a16:creationId xmlns:a16="http://schemas.microsoft.com/office/drawing/2014/main" id="{6C46E223-5401-451E-9791-AEC82441B4A9}"/>
              </a:ext>
            </a:extLst>
          </xdr:cNvPr>
          <xdr:cNvSpPr/>
        </xdr:nvSpPr>
        <xdr:spPr>
          <a:xfrm>
            <a:off x="5932927" y="2676368"/>
            <a:ext cx="1559135" cy="458630"/>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Área de residencia de la</a:t>
            </a:r>
            <a:r>
              <a:rPr lang="es-PE" sz="1000" baseline="0">
                <a:solidFill>
                  <a:sysClr val="windowText" lastClr="000000"/>
                </a:solidFill>
                <a:latin typeface="Arial" panose="020B0604020202020204" pitchFamily="34" charset="0"/>
                <a:cs typeface="Arial" panose="020B0604020202020204" pitchFamily="34" charset="0"/>
              </a:rPr>
              <a:t> víctima</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20" name="Rectángulo 51">
            <a:extLst>
              <a:ext uri="{FF2B5EF4-FFF2-40B4-BE49-F238E27FC236}">
                <a16:creationId xmlns:a16="http://schemas.microsoft.com/office/drawing/2014/main" id="{53577CEF-B417-4750-A172-2480C94B09E9}"/>
              </a:ext>
            </a:extLst>
          </xdr:cNvPr>
          <xdr:cNvSpPr/>
        </xdr:nvSpPr>
        <xdr:spPr>
          <a:xfrm>
            <a:off x="5126182" y="2676369"/>
            <a:ext cx="916008" cy="34397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6</a:t>
            </a:r>
          </a:p>
        </xdr:txBody>
      </xdr:sp>
    </xdr:grpSp>
    <xdr:clientData/>
  </xdr:twoCellAnchor>
  <xdr:twoCellAnchor>
    <xdr:from>
      <xdr:col>1</xdr:col>
      <xdr:colOff>11906</xdr:colOff>
      <xdr:row>83</xdr:row>
      <xdr:rowOff>0</xdr:rowOff>
    </xdr:from>
    <xdr:to>
      <xdr:col>5</xdr:col>
      <xdr:colOff>4762</xdr:colOff>
      <xdr:row>84</xdr:row>
      <xdr:rowOff>123821</xdr:rowOff>
    </xdr:to>
    <xdr:grpSp>
      <xdr:nvGrpSpPr>
        <xdr:cNvPr id="21" name="Grupo 20">
          <a:extLst>
            <a:ext uri="{FF2B5EF4-FFF2-40B4-BE49-F238E27FC236}">
              <a16:creationId xmlns:a16="http://schemas.microsoft.com/office/drawing/2014/main" id="{90E99C63-C8C0-457F-88F3-1B53246A34E2}"/>
            </a:ext>
          </a:extLst>
        </xdr:cNvPr>
        <xdr:cNvGrpSpPr/>
      </xdr:nvGrpSpPr>
      <xdr:grpSpPr>
        <a:xfrm>
          <a:off x="136145" y="16159370"/>
          <a:ext cx="4001639" cy="314321"/>
          <a:chOff x="5126182" y="2676369"/>
          <a:chExt cx="2934959" cy="306066"/>
        </a:xfrm>
      </xdr:grpSpPr>
      <xdr:sp macro="" textlink="">
        <xdr:nvSpPr>
          <xdr:cNvPr id="22" name="Rectángulo 21">
            <a:extLst>
              <a:ext uri="{FF2B5EF4-FFF2-40B4-BE49-F238E27FC236}">
                <a16:creationId xmlns:a16="http://schemas.microsoft.com/office/drawing/2014/main" id="{624803CA-F8E2-483D-BE85-2E629627A911}"/>
              </a:ext>
            </a:extLst>
          </xdr:cNvPr>
          <xdr:cNvSpPr/>
        </xdr:nvSpPr>
        <xdr:spPr>
          <a:xfrm>
            <a:off x="5932926" y="2676370"/>
            <a:ext cx="2128215" cy="30606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Modalidad de la violencia</a:t>
            </a:r>
          </a:p>
        </xdr:txBody>
      </xdr:sp>
      <xdr:sp macro="" textlink="">
        <xdr:nvSpPr>
          <xdr:cNvPr id="23" name="Rectángulo 51">
            <a:extLst>
              <a:ext uri="{FF2B5EF4-FFF2-40B4-BE49-F238E27FC236}">
                <a16:creationId xmlns:a16="http://schemas.microsoft.com/office/drawing/2014/main" id="{C7A92BE1-198A-45F2-A7B8-23E89C85A6D4}"/>
              </a:ext>
            </a:extLst>
          </xdr:cNvPr>
          <xdr:cNvSpPr/>
        </xdr:nvSpPr>
        <xdr:spPr>
          <a:xfrm>
            <a:off x="5126182" y="2676369"/>
            <a:ext cx="916008" cy="24828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4</a:t>
            </a:r>
          </a:p>
        </xdr:txBody>
      </xdr:sp>
    </xdr:grpSp>
    <xdr:clientData/>
  </xdr:twoCellAnchor>
  <xdr:twoCellAnchor>
    <xdr:from>
      <xdr:col>5</xdr:col>
      <xdr:colOff>771526</xdr:colOff>
      <xdr:row>83</xdr:row>
      <xdr:rowOff>13229</xdr:rowOff>
    </xdr:from>
    <xdr:to>
      <xdr:col>10</xdr:col>
      <xdr:colOff>23811</xdr:colOff>
      <xdr:row>84</xdr:row>
      <xdr:rowOff>120386</xdr:rowOff>
    </xdr:to>
    <xdr:grpSp>
      <xdr:nvGrpSpPr>
        <xdr:cNvPr id="24" name="Grupo 23">
          <a:extLst>
            <a:ext uri="{FF2B5EF4-FFF2-40B4-BE49-F238E27FC236}">
              <a16:creationId xmlns:a16="http://schemas.microsoft.com/office/drawing/2014/main" id="{EBACCFF7-F251-42A0-9F43-E94DA32E3464}"/>
            </a:ext>
          </a:extLst>
        </xdr:cNvPr>
        <xdr:cNvGrpSpPr/>
      </xdr:nvGrpSpPr>
      <xdr:grpSpPr>
        <a:xfrm>
          <a:off x="4904548" y="16172599"/>
          <a:ext cx="3724893" cy="297657"/>
          <a:chOff x="5126182" y="2676369"/>
          <a:chExt cx="2468623" cy="364024"/>
        </a:xfrm>
      </xdr:grpSpPr>
      <xdr:sp macro="" textlink="">
        <xdr:nvSpPr>
          <xdr:cNvPr id="25" name="Rectángulo 24">
            <a:extLst>
              <a:ext uri="{FF2B5EF4-FFF2-40B4-BE49-F238E27FC236}">
                <a16:creationId xmlns:a16="http://schemas.microsoft.com/office/drawing/2014/main" id="{AD01D38A-9D1E-4F86-89E6-2BB45C8190B1}"/>
              </a:ext>
            </a:extLst>
          </xdr:cNvPr>
          <xdr:cNvSpPr/>
        </xdr:nvSpPr>
        <xdr:spPr>
          <a:xfrm>
            <a:off x="5932926" y="2676371"/>
            <a:ext cx="1661879" cy="364022"/>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5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latin typeface="Arial" panose="020B0604020202020204" pitchFamily="34" charset="0"/>
                <a:cs typeface="Arial" panose="020B0604020202020204" pitchFamily="34" charset="0"/>
              </a:rPr>
              <a:t>Lugar donde ocurrió el hecho de violencia</a:t>
            </a:r>
            <a:endParaRPr lang="es-PE" sz="1050">
              <a:solidFill>
                <a:sysClr val="windowText" lastClr="000000"/>
              </a:solidFill>
              <a:latin typeface="Arial" panose="020B0604020202020204" pitchFamily="34" charset="0"/>
              <a:cs typeface="Arial" panose="020B0604020202020204" pitchFamily="34" charset="0"/>
            </a:endParaRPr>
          </a:p>
        </xdr:txBody>
      </xdr:sp>
      <xdr:sp macro="" textlink="">
        <xdr:nvSpPr>
          <xdr:cNvPr id="26" name="Rectángulo 51">
            <a:extLst>
              <a:ext uri="{FF2B5EF4-FFF2-40B4-BE49-F238E27FC236}">
                <a16:creationId xmlns:a16="http://schemas.microsoft.com/office/drawing/2014/main" id="{4B382A8C-FDA9-4030-9C03-E27705ED3AE9}"/>
              </a:ext>
            </a:extLst>
          </xdr:cNvPr>
          <xdr:cNvSpPr/>
        </xdr:nvSpPr>
        <xdr:spPr>
          <a:xfrm>
            <a:off x="5126182" y="2676369"/>
            <a:ext cx="916008" cy="29833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5</a:t>
            </a:r>
          </a:p>
        </xdr:txBody>
      </xdr:sp>
    </xdr:grpSp>
    <xdr:clientData/>
  </xdr:twoCellAnchor>
  <xdr:twoCellAnchor>
    <xdr:from>
      <xdr:col>1</xdr:col>
      <xdr:colOff>0</xdr:colOff>
      <xdr:row>46</xdr:row>
      <xdr:rowOff>102400</xdr:rowOff>
    </xdr:from>
    <xdr:to>
      <xdr:col>6</xdr:col>
      <xdr:colOff>3440</xdr:colOff>
      <xdr:row>49</xdr:row>
      <xdr:rowOff>30305</xdr:rowOff>
    </xdr:to>
    <xdr:grpSp>
      <xdr:nvGrpSpPr>
        <xdr:cNvPr id="27" name="Grupo 26">
          <a:extLst>
            <a:ext uri="{FF2B5EF4-FFF2-40B4-BE49-F238E27FC236}">
              <a16:creationId xmlns:a16="http://schemas.microsoft.com/office/drawing/2014/main" id="{027015B9-6146-43BC-A4A2-040F858301CF}"/>
            </a:ext>
          </a:extLst>
        </xdr:cNvPr>
        <xdr:cNvGrpSpPr/>
      </xdr:nvGrpSpPr>
      <xdr:grpSpPr>
        <a:xfrm>
          <a:off x="124239" y="9470030"/>
          <a:ext cx="4906744" cy="474558"/>
          <a:chOff x="5126182" y="2676369"/>
          <a:chExt cx="3525241" cy="621479"/>
        </a:xfrm>
      </xdr:grpSpPr>
      <xdr:sp macro="" textlink="">
        <xdr:nvSpPr>
          <xdr:cNvPr id="28" name="Rectángulo 27">
            <a:extLst>
              <a:ext uri="{FF2B5EF4-FFF2-40B4-BE49-F238E27FC236}">
                <a16:creationId xmlns:a16="http://schemas.microsoft.com/office/drawing/2014/main" id="{58EB14F0-45A9-4D40-B356-8C7B3FCB1C00}"/>
              </a:ext>
            </a:extLst>
          </xdr:cNvPr>
          <xdr:cNvSpPr/>
        </xdr:nvSpPr>
        <xdr:spPr>
          <a:xfrm>
            <a:off x="5932925" y="2676369"/>
            <a:ext cx="2718498" cy="621479"/>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50">
                <a:solidFill>
                  <a:sysClr val="windowText" lastClr="000000"/>
                </a:solidFill>
                <a:latin typeface="Arial" panose="020B0604020202020204" pitchFamily="34" charset="0"/>
                <a:cs typeface="Arial" panose="020B0604020202020204" pitchFamily="34" charset="0"/>
              </a:rPr>
              <a:t> Ranking de los</a:t>
            </a:r>
            <a:r>
              <a:rPr lang="es-PE" sz="1050" baseline="0">
                <a:solidFill>
                  <a:sysClr val="windowText" lastClr="000000"/>
                </a:solidFill>
                <a:latin typeface="Arial" panose="020B0604020202020204" pitchFamily="34" charset="0"/>
                <a:cs typeface="Arial" panose="020B0604020202020204" pitchFamily="34" charset="0"/>
              </a:rPr>
              <a:t> </a:t>
            </a:r>
            <a:r>
              <a:rPr lang="es-PE" sz="1050">
                <a:solidFill>
                  <a:sysClr val="windowText" lastClr="000000"/>
                </a:solidFill>
                <a:latin typeface="Arial" panose="020B0604020202020204" pitchFamily="34" charset="0"/>
                <a:cs typeface="Arial" panose="020B0604020202020204" pitchFamily="34" charset="0"/>
              </a:rPr>
              <a:t>casos con características de feminicidio por año de ocurrencia según región</a:t>
            </a:r>
          </a:p>
        </xdr:txBody>
      </xdr:sp>
      <xdr:sp macro="" textlink="">
        <xdr:nvSpPr>
          <xdr:cNvPr id="29" name="Rectángulo 51">
            <a:extLst>
              <a:ext uri="{FF2B5EF4-FFF2-40B4-BE49-F238E27FC236}">
                <a16:creationId xmlns:a16="http://schemas.microsoft.com/office/drawing/2014/main" id="{1EDAA849-8776-4FD8-9FAC-71E06E5112E0}"/>
              </a:ext>
            </a:extLst>
          </xdr:cNvPr>
          <xdr:cNvSpPr/>
        </xdr:nvSpPr>
        <xdr:spPr>
          <a:xfrm>
            <a:off x="5126182" y="2676369"/>
            <a:ext cx="916008" cy="256754"/>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3</a:t>
            </a:r>
          </a:p>
        </xdr:txBody>
      </xdr:sp>
    </xdr:grpSp>
    <xdr:clientData/>
  </xdr:twoCellAnchor>
  <xdr:twoCellAnchor>
    <xdr:from>
      <xdr:col>1</xdr:col>
      <xdr:colOff>23814</xdr:colOff>
      <xdr:row>104</xdr:row>
      <xdr:rowOff>38093</xdr:rowOff>
    </xdr:from>
    <xdr:to>
      <xdr:col>5</xdr:col>
      <xdr:colOff>35719</xdr:colOff>
      <xdr:row>105</xdr:row>
      <xdr:rowOff>137580</xdr:rowOff>
    </xdr:to>
    <xdr:grpSp>
      <xdr:nvGrpSpPr>
        <xdr:cNvPr id="30" name="Grupo 29">
          <a:extLst>
            <a:ext uri="{FF2B5EF4-FFF2-40B4-BE49-F238E27FC236}">
              <a16:creationId xmlns:a16="http://schemas.microsoft.com/office/drawing/2014/main" id="{5963AAF2-E0FF-41B8-A162-871E7DAC8E4D}"/>
            </a:ext>
          </a:extLst>
        </xdr:cNvPr>
        <xdr:cNvGrpSpPr/>
      </xdr:nvGrpSpPr>
      <xdr:grpSpPr>
        <a:xfrm>
          <a:off x="148053" y="20156550"/>
          <a:ext cx="4020688" cy="289987"/>
          <a:chOff x="5188457" y="2710569"/>
          <a:chExt cx="2906169" cy="277296"/>
        </a:xfrm>
      </xdr:grpSpPr>
      <xdr:sp macro="" textlink="">
        <xdr:nvSpPr>
          <xdr:cNvPr id="31" name="Rectángulo 30">
            <a:extLst>
              <a:ext uri="{FF2B5EF4-FFF2-40B4-BE49-F238E27FC236}">
                <a16:creationId xmlns:a16="http://schemas.microsoft.com/office/drawing/2014/main" id="{7DF0D361-6EFB-4C02-A691-3E3ADBC3A985}"/>
              </a:ext>
            </a:extLst>
          </xdr:cNvPr>
          <xdr:cNvSpPr/>
        </xdr:nvSpPr>
        <xdr:spPr>
          <a:xfrm>
            <a:off x="5932928" y="2710570"/>
            <a:ext cx="2161698" cy="27729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r>
              <a:rPr lang="es-PE" sz="100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effectLst/>
                <a:latin typeface="Arial" panose="020B0604020202020204" pitchFamily="34" charset="0"/>
                <a:ea typeface="+mn-ea"/>
                <a:cs typeface="Arial" panose="020B0604020202020204" pitchFamily="34" charset="0"/>
              </a:rPr>
              <a:t>Grupo de edad de la víctima</a:t>
            </a:r>
            <a:endParaRPr lang="es-PE" sz="1000">
              <a:solidFill>
                <a:sysClr val="windowText" lastClr="000000"/>
              </a:solidFill>
              <a:effectLst/>
              <a:latin typeface="Arial" panose="020B0604020202020204" pitchFamily="34" charset="0"/>
              <a:cs typeface="Arial" panose="020B0604020202020204" pitchFamily="34" charset="0"/>
            </a:endParaRPr>
          </a:p>
        </xdr:txBody>
      </xdr:sp>
      <xdr:sp macro="" textlink="">
        <xdr:nvSpPr>
          <xdr:cNvPr id="32" name="Rectángulo 51">
            <a:extLst>
              <a:ext uri="{FF2B5EF4-FFF2-40B4-BE49-F238E27FC236}">
                <a16:creationId xmlns:a16="http://schemas.microsoft.com/office/drawing/2014/main" id="{AE4514F0-992D-46E9-BCA8-7743596F23D9}"/>
              </a:ext>
            </a:extLst>
          </xdr:cNvPr>
          <xdr:cNvSpPr/>
        </xdr:nvSpPr>
        <xdr:spPr>
          <a:xfrm>
            <a:off x="5188457" y="2710569"/>
            <a:ext cx="853734" cy="168507"/>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7</a:t>
            </a:r>
          </a:p>
        </xdr:txBody>
      </xdr:sp>
    </xdr:grpSp>
    <xdr:clientData/>
  </xdr:twoCellAnchor>
  <xdr:twoCellAnchor>
    <xdr:from>
      <xdr:col>10</xdr:col>
      <xdr:colOff>42860</xdr:colOff>
      <xdr:row>104</xdr:row>
      <xdr:rowOff>50028</xdr:rowOff>
    </xdr:from>
    <xdr:to>
      <xdr:col>13</xdr:col>
      <xdr:colOff>773905</xdr:colOff>
      <xdr:row>106</xdr:row>
      <xdr:rowOff>47627</xdr:rowOff>
    </xdr:to>
    <xdr:grpSp>
      <xdr:nvGrpSpPr>
        <xdr:cNvPr id="33" name="Grupo 32">
          <a:extLst>
            <a:ext uri="{FF2B5EF4-FFF2-40B4-BE49-F238E27FC236}">
              <a16:creationId xmlns:a16="http://schemas.microsoft.com/office/drawing/2014/main" id="{FD510FD5-4449-44A2-ABAD-CBB5BB222CA5}"/>
            </a:ext>
          </a:extLst>
        </xdr:cNvPr>
        <xdr:cNvGrpSpPr/>
      </xdr:nvGrpSpPr>
      <xdr:grpSpPr>
        <a:xfrm>
          <a:off x="8648490" y="20168485"/>
          <a:ext cx="3257241" cy="378599"/>
          <a:chOff x="5126182" y="2676369"/>
          <a:chExt cx="2628631" cy="338131"/>
        </a:xfrm>
      </xdr:grpSpPr>
      <xdr:sp macro="" textlink="">
        <xdr:nvSpPr>
          <xdr:cNvPr id="34" name="Rectángulo 33">
            <a:extLst>
              <a:ext uri="{FF2B5EF4-FFF2-40B4-BE49-F238E27FC236}">
                <a16:creationId xmlns:a16="http://schemas.microsoft.com/office/drawing/2014/main" id="{C1B911A7-ADE5-4ABF-99BC-E58308292FF3}"/>
              </a:ext>
            </a:extLst>
          </xdr:cNvPr>
          <xdr:cNvSpPr/>
        </xdr:nvSpPr>
        <xdr:spPr>
          <a:xfrm>
            <a:off x="5932927" y="2676372"/>
            <a:ext cx="1821886" cy="338128"/>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Víctimas que</a:t>
            </a:r>
            <a:r>
              <a:rPr lang="es-PE" sz="1000" baseline="0">
                <a:solidFill>
                  <a:sysClr val="windowText" lastClr="000000"/>
                </a:solidFill>
                <a:latin typeface="Arial" panose="020B0604020202020204" pitchFamily="34" charset="0"/>
                <a:cs typeface="Arial" panose="020B0604020202020204" pitchFamily="34" charset="0"/>
              </a:rPr>
              <a:t> se encontraban </a:t>
            </a:r>
            <a:r>
              <a:rPr lang="es-PE" sz="1000">
                <a:solidFill>
                  <a:sysClr val="windowText" lastClr="000000"/>
                </a:solidFill>
                <a:latin typeface="Arial" panose="020B0604020202020204" pitchFamily="34" charset="0"/>
                <a:cs typeface="Arial" panose="020B0604020202020204" pitchFamily="34" charset="0"/>
              </a:rPr>
              <a:t>en estado de gestación</a:t>
            </a:r>
          </a:p>
        </xdr:txBody>
      </xdr:sp>
      <xdr:sp macro="" textlink="">
        <xdr:nvSpPr>
          <xdr:cNvPr id="35" name="Rectángulo 51">
            <a:extLst>
              <a:ext uri="{FF2B5EF4-FFF2-40B4-BE49-F238E27FC236}">
                <a16:creationId xmlns:a16="http://schemas.microsoft.com/office/drawing/2014/main" id="{66BF7F8C-3EF8-4DE4-9D5D-C94A11CB8854}"/>
              </a:ext>
            </a:extLst>
          </xdr:cNvPr>
          <xdr:cNvSpPr/>
        </xdr:nvSpPr>
        <xdr:spPr>
          <a:xfrm>
            <a:off x="5126182" y="2676369"/>
            <a:ext cx="916008" cy="16771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8</a:t>
            </a:r>
          </a:p>
        </xdr:txBody>
      </xdr:sp>
    </xdr:grpSp>
    <xdr:clientData/>
  </xdr:twoCellAnchor>
  <xdr:twoCellAnchor>
    <xdr:from>
      <xdr:col>10</xdr:col>
      <xdr:colOff>7145</xdr:colOff>
      <xdr:row>111</xdr:row>
      <xdr:rowOff>95250</xdr:rowOff>
    </xdr:from>
    <xdr:to>
      <xdr:col>14</xdr:col>
      <xdr:colOff>4764</xdr:colOff>
      <xdr:row>113</xdr:row>
      <xdr:rowOff>173829</xdr:rowOff>
    </xdr:to>
    <xdr:grpSp>
      <xdr:nvGrpSpPr>
        <xdr:cNvPr id="36" name="Grupo 35">
          <a:extLst>
            <a:ext uri="{FF2B5EF4-FFF2-40B4-BE49-F238E27FC236}">
              <a16:creationId xmlns:a16="http://schemas.microsoft.com/office/drawing/2014/main" id="{CB1E9A8E-F19D-40C1-91FB-2A3BBE052968}"/>
            </a:ext>
          </a:extLst>
        </xdr:cNvPr>
        <xdr:cNvGrpSpPr/>
      </xdr:nvGrpSpPr>
      <xdr:grpSpPr>
        <a:xfrm>
          <a:off x="8612775" y="21671446"/>
          <a:ext cx="3418337" cy="459579"/>
          <a:chOff x="5126182" y="2676369"/>
          <a:chExt cx="2485144" cy="334295"/>
        </a:xfrm>
      </xdr:grpSpPr>
      <xdr:sp macro="" textlink="">
        <xdr:nvSpPr>
          <xdr:cNvPr id="37" name="Rectángulo 36">
            <a:extLst>
              <a:ext uri="{FF2B5EF4-FFF2-40B4-BE49-F238E27FC236}">
                <a16:creationId xmlns:a16="http://schemas.microsoft.com/office/drawing/2014/main" id="{2E9C402A-B509-4161-9040-4366EE381728}"/>
              </a:ext>
            </a:extLst>
          </xdr:cNvPr>
          <xdr:cNvSpPr/>
        </xdr:nvSpPr>
        <xdr:spPr>
          <a:xfrm>
            <a:off x="5917035" y="2676370"/>
            <a:ext cx="1694291" cy="33429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Víctimas según número de hijos/a</a:t>
            </a:r>
            <a:r>
              <a:rPr lang="es-PE" sz="1000" baseline="0">
                <a:solidFill>
                  <a:sysClr val="windowText" lastClr="000000"/>
                </a:solidFill>
                <a:latin typeface="Arial" panose="020B0604020202020204" pitchFamily="34" charset="0"/>
                <a:cs typeface="Arial" panose="020B0604020202020204" pitchFamily="34" charset="0"/>
              </a:rPr>
              <a:t>s</a:t>
            </a:r>
            <a:r>
              <a:rPr lang="es-PE" sz="1000">
                <a:solidFill>
                  <a:sysClr val="windowText" lastClr="000000"/>
                </a:solidFill>
                <a:latin typeface="Arial" panose="020B0604020202020204" pitchFamily="34" charset="0"/>
                <a:cs typeface="Arial" panose="020B0604020202020204" pitchFamily="34" charset="0"/>
              </a:rPr>
              <a:t> vivos/as menores de 18 años</a:t>
            </a:r>
          </a:p>
        </xdr:txBody>
      </xdr:sp>
      <xdr:sp macro="" textlink="">
        <xdr:nvSpPr>
          <xdr:cNvPr id="38" name="Rectángulo 51">
            <a:extLst>
              <a:ext uri="{FF2B5EF4-FFF2-40B4-BE49-F238E27FC236}">
                <a16:creationId xmlns:a16="http://schemas.microsoft.com/office/drawing/2014/main" id="{3205D6C1-8F03-443C-ADB3-0411A66FCF54}"/>
              </a:ext>
            </a:extLst>
          </xdr:cNvPr>
          <xdr:cNvSpPr/>
        </xdr:nvSpPr>
        <xdr:spPr>
          <a:xfrm>
            <a:off x="5126182" y="2676369"/>
            <a:ext cx="876098" cy="23430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9</a:t>
            </a:r>
          </a:p>
        </xdr:txBody>
      </xdr:sp>
    </xdr:grpSp>
    <xdr:clientData/>
  </xdr:twoCellAnchor>
  <xdr:twoCellAnchor>
    <xdr:from>
      <xdr:col>1</xdr:col>
      <xdr:colOff>0</xdr:colOff>
      <xdr:row>120</xdr:row>
      <xdr:rowOff>57155</xdr:rowOff>
    </xdr:from>
    <xdr:to>
      <xdr:col>5</xdr:col>
      <xdr:colOff>773907</xdr:colOff>
      <xdr:row>122</xdr:row>
      <xdr:rowOff>103114</xdr:rowOff>
    </xdr:to>
    <xdr:grpSp>
      <xdr:nvGrpSpPr>
        <xdr:cNvPr id="39" name="Grupo 38">
          <a:extLst>
            <a:ext uri="{FF2B5EF4-FFF2-40B4-BE49-F238E27FC236}">
              <a16:creationId xmlns:a16="http://schemas.microsoft.com/office/drawing/2014/main" id="{B5B8818A-CB58-4F59-AAC7-09E7A0B706B5}"/>
            </a:ext>
          </a:extLst>
        </xdr:cNvPr>
        <xdr:cNvGrpSpPr/>
      </xdr:nvGrpSpPr>
      <xdr:grpSpPr>
        <a:xfrm>
          <a:off x="124239" y="23347851"/>
          <a:ext cx="4782690" cy="426959"/>
          <a:chOff x="5179410" y="2676369"/>
          <a:chExt cx="2474347" cy="389573"/>
        </a:xfrm>
      </xdr:grpSpPr>
      <xdr:sp macro="" textlink="">
        <xdr:nvSpPr>
          <xdr:cNvPr id="40" name="Rectángulo 39">
            <a:extLst>
              <a:ext uri="{FF2B5EF4-FFF2-40B4-BE49-F238E27FC236}">
                <a16:creationId xmlns:a16="http://schemas.microsoft.com/office/drawing/2014/main" id="{51C2EC18-6F0A-4E6B-9345-F8D3352609C9}"/>
              </a:ext>
            </a:extLst>
          </xdr:cNvPr>
          <xdr:cNvSpPr/>
        </xdr:nvSpPr>
        <xdr:spPr>
          <a:xfrm>
            <a:off x="5837022" y="2687235"/>
            <a:ext cx="1816735" cy="37870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es-PE" sz="1000">
                <a:solidFill>
                  <a:sysClr val="windowText" lastClr="000000"/>
                </a:solidFill>
                <a:latin typeface="Arial" panose="020B0604020202020204" pitchFamily="34" charset="0"/>
                <a:cs typeface="Arial" panose="020B0604020202020204" pitchFamily="34" charset="0"/>
              </a:rPr>
              <a:t>  Vínculo relacional entre la </a:t>
            </a:r>
            <a:r>
              <a:rPr lang="es-PE" sz="1000">
                <a:solidFill>
                  <a:sysClr val="windowText" lastClr="000000"/>
                </a:solidFill>
                <a:effectLst/>
                <a:latin typeface="Arial" panose="020B0604020202020204" pitchFamily="34" charset="0"/>
                <a:ea typeface="+mn-ea"/>
                <a:cs typeface="Arial" panose="020B0604020202020204" pitchFamily="34" charset="0"/>
              </a:rPr>
              <a:t>presunta persona feminicida</a:t>
            </a:r>
            <a:r>
              <a:rPr lang="es-PE" sz="1000" baseline="0">
                <a:solidFill>
                  <a:sysClr val="windowText" lastClr="000000"/>
                </a:solidFill>
                <a:effectLst/>
                <a:latin typeface="Arial" panose="020B0604020202020204" pitchFamily="34" charset="0"/>
                <a:ea typeface="+mn-ea"/>
                <a:cs typeface="Arial" panose="020B0604020202020204" pitchFamily="34" charset="0"/>
              </a:rPr>
              <a:t> y la </a:t>
            </a:r>
            <a:r>
              <a:rPr lang="es-PE" sz="1000">
                <a:solidFill>
                  <a:sysClr val="windowText" lastClr="000000"/>
                </a:solidFill>
                <a:latin typeface="Arial" panose="020B0604020202020204" pitchFamily="34" charset="0"/>
                <a:cs typeface="Arial" panose="020B0604020202020204" pitchFamily="34" charset="0"/>
              </a:rPr>
              <a:t>víctima </a:t>
            </a:r>
          </a:p>
        </xdr:txBody>
      </xdr:sp>
      <xdr:sp macro="" textlink="">
        <xdr:nvSpPr>
          <xdr:cNvPr id="41" name="Rectángulo 51">
            <a:extLst>
              <a:ext uri="{FF2B5EF4-FFF2-40B4-BE49-F238E27FC236}">
                <a16:creationId xmlns:a16="http://schemas.microsoft.com/office/drawing/2014/main" id="{3CD92BA6-38BF-4E8F-BE6B-499D100DBC63}"/>
              </a:ext>
            </a:extLst>
          </xdr:cNvPr>
          <xdr:cNvSpPr/>
        </xdr:nvSpPr>
        <xdr:spPr>
          <a:xfrm>
            <a:off x="5179410" y="2676369"/>
            <a:ext cx="732872" cy="219442"/>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10</a:t>
            </a:r>
          </a:p>
        </xdr:txBody>
      </xdr:sp>
    </xdr:grpSp>
    <xdr:clientData/>
  </xdr:twoCellAnchor>
  <xdr:twoCellAnchor>
    <xdr:from>
      <xdr:col>10</xdr:col>
      <xdr:colOff>4760</xdr:colOff>
      <xdr:row>138</xdr:row>
      <xdr:rowOff>19050</xdr:rowOff>
    </xdr:from>
    <xdr:to>
      <xdr:col>14</xdr:col>
      <xdr:colOff>11904</xdr:colOff>
      <xdr:row>140</xdr:row>
      <xdr:rowOff>119063</xdr:rowOff>
    </xdr:to>
    <xdr:grpSp>
      <xdr:nvGrpSpPr>
        <xdr:cNvPr id="42" name="Grupo 41">
          <a:extLst>
            <a:ext uri="{FF2B5EF4-FFF2-40B4-BE49-F238E27FC236}">
              <a16:creationId xmlns:a16="http://schemas.microsoft.com/office/drawing/2014/main" id="{9E884DD9-2A64-442A-8753-163517ACE268}"/>
            </a:ext>
          </a:extLst>
        </xdr:cNvPr>
        <xdr:cNvGrpSpPr/>
      </xdr:nvGrpSpPr>
      <xdr:grpSpPr>
        <a:xfrm>
          <a:off x="8610390" y="27094898"/>
          <a:ext cx="3427862" cy="514143"/>
          <a:chOff x="5126182" y="2676369"/>
          <a:chExt cx="1379238" cy="464214"/>
        </a:xfrm>
      </xdr:grpSpPr>
      <xdr:sp macro="" textlink="">
        <xdr:nvSpPr>
          <xdr:cNvPr id="43" name="Rectángulo 42">
            <a:extLst>
              <a:ext uri="{FF2B5EF4-FFF2-40B4-BE49-F238E27FC236}">
                <a16:creationId xmlns:a16="http://schemas.microsoft.com/office/drawing/2014/main" id="{FEDDD8C0-4B96-40A3-959D-71AD054B1C2D}"/>
              </a:ext>
            </a:extLst>
          </xdr:cNvPr>
          <xdr:cNvSpPr/>
        </xdr:nvSpPr>
        <xdr:spPr>
          <a:xfrm>
            <a:off x="5551967" y="2676371"/>
            <a:ext cx="953453" cy="464212"/>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Grupo de vínculo relacional entre la presunta persona feminicida y la víctima</a:t>
            </a:r>
          </a:p>
        </xdr:txBody>
      </xdr:sp>
      <xdr:sp macro="" textlink="">
        <xdr:nvSpPr>
          <xdr:cNvPr id="44" name="Rectángulo 51">
            <a:extLst>
              <a:ext uri="{FF2B5EF4-FFF2-40B4-BE49-F238E27FC236}">
                <a16:creationId xmlns:a16="http://schemas.microsoft.com/office/drawing/2014/main" id="{170655C8-7622-45A4-A85C-B3975A32901B}"/>
              </a:ext>
            </a:extLst>
          </xdr:cNvPr>
          <xdr:cNvSpPr/>
        </xdr:nvSpPr>
        <xdr:spPr>
          <a:xfrm>
            <a:off x="5126182" y="2676369"/>
            <a:ext cx="472066" cy="19664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11</a:t>
            </a:r>
          </a:p>
        </xdr:txBody>
      </xdr:sp>
    </xdr:grpSp>
    <xdr:clientData/>
  </xdr:twoCellAnchor>
  <xdr:twoCellAnchor>
    <xdr:from>
      <xdr:col>5</xdr:col>
      <xdr:colOff>631031</xdr:colOff>
      <xdr:row>105</xdr:row>
      <xdr:rowOff>61771</xdr:rowOff>
    </xdr:from>
    <xdr:to>
      <xdr:col>9</xdr:col>
      <xdr:colOff>357186</xdr:colOff>
      <xdr:row>116</xdr:row>
      <xdr:rowOff>178593</xdr:rowOff>
    </xdr:to>
    <xdr:grpSp>
      <xdr:nvGrpSpPr>
        <xdr:cNvPr id="45" name="Grupo 44">
          <a:extLst>
            <a:ext uri="{FF2B5EF4-FFF2-40B4-BE49-F238E27FC236}">
              <a16:creationId xmlns:a16="http://schemas.microsoft.com/office/drawing/2014/main" id="{6E1AB7DC-DCFB-421C-8B02-106FAC15A49E}"/>
            </a:ext>
          </a:extLst>
        </xdr:cNvPr>
        <xdr:cNvGrpSpPr/>
      </xdr:nvGrpSpPr>
      <xdr:grpSpPr>
        <a:xfrm flipH="1">
          <a:off x="4764053" y="20370728"/>
          <a:ext cx="3304242" cy="2336561"/>
          <a:chOff x="3890519" y="17888777"/>
          <a:chExt cx="1885950" cy="2047875"/>
        </a:xfrm>
      </xdr:grpSpPr>
      <xdr:pic>
        <xdr:nvPicPr>
          <xdr:cNvPr id="46" name="Imagen 45">
            <a:extLst>
              <a:ext uri="{FF2B5EF4-FFF2-40B4-BE49-F238E27FC236}">
                <a16:creationId xmlns:a16="http://schemas.microsoft.com/office/drawing/2014/main" id="{EE2699EA-4C4A-408B-8CE7-27946C752297}"/>
              </a:ext>
            </a:extLst>
          </xdr:cNvPr>
          <xdr:cNvPicPr>
            <a:picLocks noChangeAspect="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5307158" y="18030589"/>
            <a:ext cx="223950" cy="287572"/>
          </a:xfrm>
          <a:prstGeom prst="rect">
            <a:avLst/>
          </a:prstGeom>
        </xdr:spPr>
      </xdr:pic>
      <xdr:pic>
        <xdr:nvPicPr>
          <xdr:cNvPr id="47" name="Imagen 46">
            <a:extLst>
              <a:ext uri="{FF2B5EF4-FFF2-40B4-BE49-F238E27FC236}">
                <a16:creationId xmlns:a16="http://schemas.microsoft.com/office/drawing/2014/main" id="{FFC6EACE-1D2F-443E-96C5-E74CD36CB9B8}"/>
              </a:ext>
            </a:extLst>
          </xdr:cNvPr>
          <xdr:cNvPicPr>
            <a:picLocks noChangeAspect="1"/>
          </xdr:cNvPicPr>
        </xdr:nvPicPr>
        <xdr:blipFill>
          <a:blip xmlns:r="http://schemas.openxmlformats.org/officeDocument/2006/relationships" r:embed="rId4"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4025287" y="18584217"/>
            <a:ext cx="265444" cy="491254"/>
          </a:xfrm>
          <a:prstGeom prst="rect">
            <a:avLst/>
          </a:prstGeom>
        </xdr:spPr>
      </xdr:pic>
      <xdr:pic>
        <xdr:nvPicPr>
          <xdr:cNvPr id="48" name="Imagen 47">
            <a:extLst>
              <a:ext uri="{FF2B5EF4-FFF2-40B4-BE49-F238E27FC236}">
                <a16:creationId xmlns:a16="http://schemas.microsoft.com/office/drawing/2014/main" id="{90CF4FEC-FD5A-4026-B09C-4624556A531F}"/>
              </a:ext>
            </a:extLst>
          </xdr:cNvPr>
          <xdr:cNvPicPr>
            <a:picLocks noChangeAspect="1"/>
          </xdr:cNvPicPr>
        </xdr:nvPicPr>
        <xdr:blipFill>
          <a:blip xmlns:r="http://schemas.openxmlformats.org/officeDocument/2006/relationships" r:embed="rId5" cstate="print">
            <a:duotone>
              <a:schemeClr val="accent5">
                <a:shade val="45000"/>
                <a:satMod val="135000"/>
              </a:schemeClr>
              <a:prstClr val="white"/>
            </a:duotone>
            <a:extLst>
              <a:ext uri="{28A0092B-C50C-407E-A947-70E740481C1C}">
                <a14:useLocalDpi xmlns:a14="http://schemas.microsoft.com/office/drawing/2010/main" val="0"/>
              </a:ext>
            </a:extLst>
          </a:blip>
          <a:srcRect/>
          <a:stretch/>
        </xdr:blipFill>
        <xdr:spPr>
          <a:xfrm>
            <a:off x="5260463" y="19154688"/>
            <a:ext cx="217013" cy="457200"/>
          </a:xfrm>
          <a:prstGeom prst="rect">
            <a:avLst/>
          </a:prstGeom>
        </xdr:spPr>
      </xdr:pic>
      <xdr:sp macro="" textlink="">
        <xdr:nvSpPr>
          <xdr:cNvPr id="49" name="Rectángulo: esquinas redondeadas 51">
            <a:extLst>
              <a:ext uri="{FF2B5EF4-FFF2-40B4-BE49-F238E27FC236}">
                <a16:creationId xmlns:a16="http://schemas.microsoft.com/office/drawing/2014/main" id="{B9811E4C-2EDA-47B0-BEA3-47D3D592D583}"/>
              </a:ext>
            </a:extLst>
          </xdr:cNvPr>
          <xdr:cNvSpPr/>
        </xdr:nvSpPr>
        <xdr:spPr>
          <a:xfrm>
            <a:off x="3890519" y="17888777"/>
            <a:ext cx="1885950" cy="2047875"/>
          </a:xfrm>
          <a:prstGeom prst="roundRect">
            <a:avLst/>
          </a:prstGeom>
          <a:noFill/>
          <a:ln w="28575"/>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s-PE" sz="1100"/>
          </a:p>
        </xdr:txBody>
      </xdr:sp>
    </xdr:grpSp>
    <xdr:clientData/>
  </xdr:twoCellAnchor>
  <xdr:twoCellAnchor>
    <xdr:from>
      <xdr:col>6</xdr:col>
      <xdr:colOff>330994</xdr:colOff>
      <xdr:row>123</xdr:row>
      <xdr:rowOff>278607</xdr:rowOff>
    </xdr:from>
    <xdr:to>
      <xdr:col>7</xdr:col>
      <xdr:colOff>116681</xdr:colOff>
      <xdr:row>127</xdr:row>
      <xdr:rowOff>177226</xdr:rowOff>
    </xdr:to>
    <xdr:pic>
      <xdr:nvPicPr>
        <xdr:cNvPr id="50" name="58 Imagen" descr="siluetas-de-parejas.jpg">
          <a:extLst>
            <a:ext uri="{FF2B5EF4-FFF2-40B4-BE49-F238E27FC236}">
              <a16:creationId xmlns:a16="http://schemas.microsoft.com/office/drawing/2014/main" id="{78A21A39-43F5-4F85-8F34-54C0D66C8ECC}"/>
            </a:ext>
          </a:extLst>
        </xdr:cNvPr>
        <xdr:cNvPicPr>
          <a:picLocks noChangeAspect="1"/>
        </xdr:cNvPicPr>
      </xdr:nvPicPr>
      <xdr:blipFill>
        <a:blip xmlns:r="http://schemas.openxmlformats.org/officeDocument/2006/relationships" r:embed="rId6" cstate="print">
          <a:duotone>
            <a:schemeClr val="accent5">
              <a:shade val="45000"/>
              <a:satMod val="135000"/>
            </a:schemeClr>
            <a:prstClr val="white"/>
          </a:duotone>
          <a:extLst>
            <a:ext uri="{28A0092B-C50C-407E-A947-70E740481C1C}">
              <a14:useLocalDpi xmlns:a14="http://schemas.microsoft.com/office/drawing/2010/main" val="0"/>
            </a:ext>
          </a:extLst>
        </a:blip>
        <a:srcRect r="70250" b="46716"/>
        <a:stretch>
          <a:fillRect/>
        </a:stretch>
      </xdr:blipFill>
      <xdr:spPr bwMode="auto">
        <a:xfrm>
          <a:off x="5360194" y="24081582"/>
          <a:ext cx="681037" cy="84159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150</xdr:row>
      <xdr:rowOff>28568</xdr:rowOff>
    </xdr:from>
    <xdr:to>
      <xdr:col>5</xdr:col>
      <xdr:colOff>11907</xdr:colOff>
      <xdr:row>152</xdr:row>
      <xdr:rowOff>119062</xdr:rowOff>
    </xdr:to>
    <xdr:grpSp>
      <xdr:nvGrpSpPr>
        <xdr:cNvPr id="51" name="Grupo 50">
          <a:extLst>
            <a:ext uri="{FF2B5EF4-FFF2-40B4-BE49-F238E27FC236}">
              <a16:creationId xmlns:a16="http://schemas.microsoft.com/office/drawing/2014/main" id="{D073FCF1-C66E-4C98-A7FB-283E8E809C09}"/>
            </a:ext>
          </a:extLst>
        </xdr:cNvPr>
        <xdr:cNvGrpSpPr/>
      </xdr:nvGrpSpPr>
      <xdr:grpSpPr>
        <a:xfrm>
          <a:off x="57150" y="29406981"/>
          <a:ext cx="4087779" cy="471494"/>
          <a:chOff x="5126182" y="2676369"/>
          <a:chExt cx="3088008" cy="376901"/>
        </a:xfrm>
      </xdr:grpSpPr>
      <xdr:sp macro="" textlink="">
        <xdr:nvSpPr>
          <xdr:cNvPr id="52" name="Rectángulo 51">
            <a:extLst>
              <a:ext uri="{FF2B5EF4-FFF2-40B4-BE49-F238E27FC236}">
                <a16:creationId xmlns:a16="http://schemas.microsoft.com/office/drawing/2014/main" id="{4B9BAADE-D917-41F8-AB9A-456441018C96}"/>
              </a:ext>
            </a:extLst>
          </xdr:cNvPr>
          <xdr:cNvSpPr/>
        </xdr:nvSpPr>
        <xdr:spPr>
          <a:xfrm>
            <a:off x="5932925" y="2676371"/>
            <a:ext cx="2281265" cy="376899"/>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Medidas que tomo la víctima previo a la ocurrencia del hecho</a:t>
            </a:r>
          </a:p>
        </xdr:txBody>
      </xdr:sp>
      <xdr:sp macro="" textlink="">
        <xdr:nvSpPr>
          <xdr:cNvPr id="53" name="Rectángulo 51">
            <a:extLst>
              <a:ext uri="{FF2B5EF4-FFF2-40B4-BE49-F238E27FC236}">
                <a16:creationId xmlns:a16="http://schemas.microsoft.com/office/drawing/2014/main" id="{DB93A691-E0A3-44F3-89C9-853D914FEAB8}"/>
              </a:ext>
            </a:extLst>
          </xdr:cNvPr>
          <xdr:cNvSpPr/>
        </xdr:nvSpPr>
        <xdr:spPr>
          <a:xfrm>
            <a:off x="5126182" y="2676369"/>
            <a:ext cx="916008" cy="20121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12</a:t>
            </a:r>
          </a:p>
        </xdr:txBody>
      </xdr:sp>
    </xdr:grpSp>
    <xdr:clientData/>
  </xdr:twoCellAnchor>
  <xdr:twoCellAnchor>
    <xdr:from>
      <xdr:col>1</xdr:col>
      <xdr:colOff>23810</xdr:colOff>
      <xdr:row>168</xdr:row>
      <xdr:rowOff>95252</xdr:rowOff>
    </xdr:from>
    <xdr:to>
      <xdr:col>5</xdr:col>
      <xdr:colOff>4761</xdr:colOff>
      <xdr:row>170</xdr:row>
      <xdr:rowOff>120723</xdr:rowOff>
    </xdr:to>
    <xdr:grpSp>
      <xdr:nvGrpSpPr>
        <xdr:cNvPr id="54" name="Grupo 53">
          <a:extLst>
            <a:ext uri="{FF2B5EF4-FFF2-40B4-BE49-F238E27FC236}">
              <a16:creationId xmlns:a16="http://schemas.microsoft.com/office/drawing/2014/main" id="{28860A8B-5F11-4F18-807A-A1571F101B9D}"/>
            </a:ext>
          </a:extLst>
        </xdr:cNvPr>
        <xdr:cNvGrpSpPr/>
      </xdr:nvGrpSpPr>
      <xdr:grpSpPr>
        <a:xfrm>
          <a:off x="148049" y="32886100"/>
          <a:ext cx="3989734" cy="406471"/>
          <a:chOff x="5221300" y="2676368"/>
          <a:chExt cx="2583135" cy="457540"/>
        </a:xfrm>
      </xdr:grpSpPr>
      <xdr:sp macro="" textlink="">
        <xdr:nvSpPr>
          <xdr:cNvPr id="55" name="Rectángulo 54">
            <a:extLst>
              <a:ext uri="{FF2B5EF4-FFF2-40B4-BE49-F238E27FC236}">
                <a16:creationId xmlns:a16="http://schemas.microsoft.com/office/drawing/2014/main" id="{20AA9B82-DF35-491B-940C-61156DD9391C}"/>
              </a:ext>
            </a:extLst>
          </xdr:cNvPr>
          <xdr:cNvSpPr/>
        </xdr:nvSpPr>
        <xdr:spPr>
          <a:xfrm>
            <a:off x="5874776" y="2678463"/>
            <a:ext cx="1929659" cy="45544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Grupo de edad de</a:t>
            </a:r>
            <a:r>
              <a:rPr lang="es-PE" sz="1000" baseline="0">
                <a:solidFill>
                  <a:sysClr val="windowText" lastClr="000000"/>
                </a:solidFill>
                <a:latin typeface="Arial" panose="020B0604020202020204" pitchFamily="34" charset="0"/>
                <a:cs typeface="Arial" panose="020B0604020202020204" pitchFamily="34" charset="0"/>
              </a:rPr>
              <a:t> la presunta persona</a:t>
            </a:r>
            <a:r>
              <a:rPr lang="es-PE" sz="1000">
                <a:solidFill>
                  <a:sysClr val="windowText" lastClr="000000"/>
                </a:solidFill>
                <a:latin typeface="Arial" panose="020B0604020202020204" pitchFamily="34" charset="0"/>
                <a:cs typeface="Arial" panose="020B0604020202020204" pitchFamily="34" charset="0"/>
              </a:rPr>
              <a:t> feminicida</a:t>
            </a:r>
          </a:p>
        </xdr:txBody>
      </xdr:sp>
      <xdr:sp macro="" textlink="">
        <xdr:nvSpPr>
          <xdr:cNvPr id="56" name="Rectángulo 51">
            <a:extLst>
              <a:ext uri="{FF2B5EF4-FFF2-40B4-BE49-F238E27FC236}">
                <a16:creationId xmlns:a16="http://schemas.microsoft.com/office/drawing/2014/main" id="{3C5191BC-CC8F-4993-98FA-650F97DB82E6}"/>
              </a:ext>
            </a:extLst>
          </xdr:cNvPr>
          <xdr:cNvSpPr/>
        </xdr:nvSpPr>
        <xdr:spPr>
          <a:xfrm>
            <a:off x="5221300" y="2676368"/>
            <a:ext cx="736705" cy="24112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13</a:t>
            </a:r>
          </a:p>
        </xdr:txBody>
      </xdr:sp>
    </xdr:grpSp>
    <xdr:clientData/>
  </xdr:twoCellAnchor>
  <xdr:twoCellAnchor>
    <xdr:from>
      <xdr:col>1</xdr:col>
      <xdr:colOff>11906</xdr:colOff>
      <xdr:row>179</xdr:row>
      <xdr:rowOff>114307</xdr:rowOff>
    </xdr:from>
    <xdr:to>
      <xdr:col>5</xdr:col>
      <xdr:colOff>4761</xdr:colOff>
      <xdr:row>181</xdr:row>
      <xdr:rowOff>119063</xdr:rowOff>
    </xdr:to>
    <xdr:grpSp>
      <xdr:nvGrpSpPr>
        <xdr:cNvPr id="57" name="Grupo 56">
          <a:extLst>
            <a:ext uri="{FF2B5EF4-FFF2-40B4-BE49-F238E27FC236}">
              <a16:creationId xmlns:a16="http://schemas.microsoft.com/office/drawing/2014/main" id="{9FC08B6B-48AC-4378-B5F6-40B213C6AD00}"/>
            </a:ext>
          </a:extLst>
        </xdr:cNvPr>
        <xdr:cNvGrpSpPr/>
      </xdr:nvGrpSpPr>
      <xdr:grpSpPr>
        <a:xfrm>
          <a:off x="136145" y="35182872"/>
          <a:ext cx="4001638" cy="385756"/>
          <a:chOff x="5126182" y="2676369"/>
          <a:chExt cx="3025916" cy="499257"/>
        </a:xfrm>
      </xdr:grpSpPr>
      <xdr:sp macro="" textlink="">
        <xdr:nvSpPr>
          <xdr:cNvPr id="58" name="Rectángulo 57">
            <a:extLst>
              <a:ext uri="{FF2B5EF4-FFF2-40B4-BE49-F238E27FC236}">
                <a16:creationId xmlns:a16="http://schemas.microsoft.com/office/drawing/2014/main" id="{364EC0B6-932F-4024-AF42-0AC600FD689F}"/>
              </a:ext>
            </a:extLst>
          </xdr:cNvPr>
          <xdr:cNvSpPr/>
        </xdr:nvSpPr>
        <xdr:spPr>
          <a:xfrm>
            <a:off x="5932925" y="2676372"/>
            <a:ext cx="2219173" cy="49925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Situación laboral de</a:t>
            </a:r>
            <a:r>
              <a:rPr lang="es-PE" sz="1000" baseline="0">
                <a:solidFill>
                  <a:sysClr val="windowText" lastClr="000000"/>
                </a:solidFill>
                <a:latin typeface="Arial" panose="020B0604020202020204" pitchFamily="34" charset="0"/>
                <a:cs typeface="Arial" panose="020B0604020202020204" pitchFamily="34" charset="0"/>
              </a:rPr>
              <a:t> la presunta persona feminicida</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59" name="Rectángulo 51">
            <a:extLst>
              <a:ext uri="{FF2B5EF4-FFF2-40B4-BE49-F238E27FC236}">
                <a16:creationId xmlns:a16="http://schemas.microsoft.com/office/drawing/2014/main" id="{A7D13D61-9039-40D7-BD6C-EC6414F8EBFE}"/>
              </a:ext>
            </a:extLst>
          </xdr:cNvPr>
          <xdr:cNvSpPr/>
        </xdr:nvSpPr>
        <xdr:spPr>
          <a:xfrm>
            <a:off x="5126182" y="2676369"/>
            <a:ext cx="916008" cy="283524"/>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15</a:t>
            </a:r>
          </a:p>
        </xdr:txBody>
      </xdr:sp>
    </xdr:grpSp>
    <xdr:clientData/>
  </xdr:twoCellAnchor>
  <xdr:twoCellAnchor>
    <xdr:from>
      <xdr:col>8</xdr:col>
      <xdr:colOff>764382</xdr:colOff>
      <xdr:row>168</xdr:row>
      <xdr:rowOff>102394</xdr:rowOff>
    </xdr:from>
    <xdr:to>
      <xdr:col>13</xdr:col>
      <xdr:colOff>11906</xdr:colOff>
      <xdr:row>170</xdr:row>
      <xdr:rowOff>119064</xdr:rowOff>
    </xdr:to>
    <xdr:grpSp>
      <xdr:nvGrpSpPr>
        <xdr:cNvPr id="60" name="Grupo 59">
          <a:extLst>
            <a:ext uri="{FF2B5EF4-FFF2-40B4-BE49-F238E27FC236}">
              <a16:creationId xmlns:a16="http://schemas.microsoft.com/office/drawing/2014/main" id="{BCB3FF28-F130-4E15-BFB0-0D87958991A0}"/>
            </a:ext>
          </a:extLst>
        </xdr:cNvPr>
        <xdr:cNvGrpSpPr/>
      </xdr:nvGrpSpPr>
      <xdr:grpSpPr>
        <a:xfrm>
          <a:off x="7580969" y="32893242"/>
          <a:ext cx="3562763" cy="397670"/>
          <a:chOff x="5126182" y="2676368"/>
          <a:chExt cx="2555676" cy="402677"/>
        </a:xfrm>
      </xdr:grpSpPr>
      <xdr:sp macro="" textlink="">
        <xdr:nvSpPr>
          <xdr:cNvPr id="61" name="Rectángulo 60">
            <a:extLst>
              <a:ext uri="{FF2B5EF4-FFF2-40B4-BE49-F238E27FC236}">
                <a16:creationId xmlns:a16="http://schemas.microsoft.com/office/drawing/2014/main" id="{86A4108A-B64F-478D-A17F-53F4A5522CD3}"/>
              </a:ext>
            </a:extLst>
          </xdr:cNvPr>
          <xdr:cNvSpPr/>
        </xdr:nvSpPr>
        <xdr:spPr>
          <a:xfrm>
            <a:off x="5932924" y="2676368"/>
            <a:ext cx="1748934" cy="40267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Efecto de acohol/drogas de</a:t>
            </a:r>
            <a:r>
              <a:rPr lang="es-PE" sz="1000" baseline="0">
                <a:solidFill>
                  <a:sysClr val="windowText" lastClr="000000"/>
                </a:solidFill>
                <a:latin typeface="Arial" panose="020B0604020202020204" pitchFamily="34" charset="0"/>
                <a:cs typeface="Arial" panose="020B0604020202020204" pitchFamily="34" charset="0"/>
              </a:rPr>
              <a:t> la presunta persona</a:t>
            </a:r>
            <a:r>
              <a:rPr lang="es-PE" sz="1000">
                <a:solidFill>
                  <a:sysClr val="windowText" lastClr="000000"/>
                </a:solidFill>
                <a:latin typeface="Arial" panose="020B0604020202020204" pitchFamily="34" charset="0"/>
                <a:cs typeface="Arial" panose="020B0604020202020204" pitchFamily="34" charset="0"/>
              </a:rPr>
              <a:t> feminicida </a:t>
            </a:r>
          </a:p>
        </xdr:txBody>
      </xdr:sp>
      <xdr:sp macro="" textlink="">
        <xdr:nvSpPr>
          <xdr:cNvPr id="62" name="Rectángulo 51">
            <a:extLst>
              <a:ext uri="{FF2B5EF4-FFF2-40B4-BE49-F238E27FC236}">
                <a16:creationId xmlns:a16="http://schemas.microsoft.com/office/drawing/2014/main" id="{2E825A75-8431-446D-8B95-562E09851650}"/>
              </a:ext>
            </a:extLst>
          </xdr:cNvPr>
          <xdr:cNvSpPr/>
        </xdr:nvSpPr>
        <xdr:spPr>
          <a:xfrm>
            <a:off x="5126182" y="2676368"/>
            <a:ext cx="916008" cy="255173"/>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14</a:t>
            </a:r>
          </a:p>
        </xdr:txBody>
      </xdr:sp>
    </xdr:grpSp>
    <xdr:clientData/>
  </xdr:twoCellAnchor>
  <xdr:twoCellAnchor>
    <xdr:from>
      <xdr:col>10</xdr:col>
      <xdr:colOff>249845</xdr:colOff>
      <xdr:row>124</xdr:row>
      <xdr:rowOff>51209</xdr:rowOff>
    </xdr:from>
    <xdr:to>
      <xdr:col>14</xdr:col>
      <xdr:colOff>409677</xdr:colOff>
      <xdr:row>133</xdr:row>
      <xdr:rowOff>143387</xdr:rowOff>
    </xdr:to>
    <xdr:graphicFrame macro="">
      <xdr:nvGraphicFramePr>
        <xdr:cNvPr id="63" name="Gráfico 62">
          <a:extLst>
            <a:ext uri="{FF2B5EF4-FFF2-40B4-BE49-F238E27FC236}">
              <a16:creationId xmlns:a16="http://schemas.microsoft.com/office/drawing/2014/main" id="{C2DE11FC-7458-4754-BC2E-BC5BF80F1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701386</xdr:colOff>
      <xdr:row>0</xdr:row>
      <xdr:rowOff>51025</xdr:rowOff>
    </xdr:from>
    <xdr:to>
      <xdr:col>14</xdr:col>
      <xdr:colOff>631031</xdr:colOff>
      <xdr:row>3</xdr:row>
      <xdr:rowOff>11904</xdr:rowOff>
    </xdr:to>
    <xdr:sp macro="" textlink="">
      <xdr:nvSpPr>
        <xdr:cNvPr id="64" name="Rectángulo 63">
          <a:extLst>
            <a:ext uri="{FF2B5EF4-FFF2-40B4-BE49-F238E27FC236}">
              <a16:creationId xmlns:a16="http://schemas.microsoft.com/office/drawing/2014/main" id="{CFE90CF4-6E1C-4FA0-94AA-0C3702D920FA}"/>
            </a:ext>
          </a:extLst>
        </xdr:cNvPr>
        <xdr:cNvSpPr/>
      </xdr:nvSpPr>
      <xdr:spPr>
        <a:xfrm>
          <a:off x="3939886" y="51025"/>
          <a:ext cx="8721220" cy="5038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PE" sz="1200" b="1">
              <a:solidFill>
                <a:sysClr val="windowText" lastClr="000000"/>
              </a:solidFill>
              <a:latin typeface="Arial" panose="020B0604020202020204" pitchFamily="34" charset="0"/>
              <a:cs typeface="Arial" panose="020B0604020202020204" pitchFamily="34" charset="0"/>
            </a:rPr>
            <a:t>Programa</a:t>
          </a:r>
          <a:r>
            <a:rPr lang="es-PE" sz="1200" b="1" baseline="0">
              <a:solidFill>
                <a:sysClr val="windowText" lastClr="000000"/>
              </a:solidFill>
              <a:latin typeface="Arial" panose="020B0604020202020204" pitchFamily="34" charset="0"/>
              <a:cs typeface="Arial" panose="020B0604020202020204" pitchFamily="34" charset="0"/>
            </a:rPr>
            <a:t> Nacional para la Prevención y Erradicación de la Violencia contra las Mujeres e Integrantes del Grupo Familiar - Warmi Ñan</a:t>
          </a:r>
          <a:endParaRPr lang="es-PE"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773906</xdr:colOff>
      <xdr:row>14</xdr:row>
      <xdr:rowOff>1</xdr:rowOff>
    </xdr:from>
    <xdr:to>
      <xdr:col>12</xdr:col>
      <xdr:colOff>23812</xdr:colOff>
      <xdr:row>16</xdr:row>
      <xdr:rowOff>102420</xdr:rowOff>
    </xdr:to>
    <xdr:grpSp>
      <xdr:nvGrpSpPr>
        <xdr:cNvPr id="65" name="Grupo 64">
          <a:extLst>
            <a:ext uri="{FF2B5EF4-FFF2-40B4-BE49-F238E27FC236}">
              <a16:creationId xmlns:a16="http://schemas.microsoft.com/office/drawing/2014/main" id="{367BC5DF-5C10-4C20-B557-7E1D267AFFEA}"/>
            </a:ext>
          </a:extLst>
        </xdr:cNvPr>
        <xdr:cNvGrpSpPr/>
      </xdr:nvGrpSpPr>
      <xdr:grpSpPr>
        <a:xfrm>
          <a:off x="7590493" y="3139110"/>
          <a:ext cx="2670623" cy="574527"/>
          <a:chOff x="5162050" y="2385041"/>
          <a:chExt cx="2585014" cy="561026"/>
        </a:xfrm>
      </xdr:grpSpPr>
      <xdr:sp macro="" textlink="">
        <xdr:nvSpPr>
          <xdr:cNvPr id="66" name="Rectángulo 65">
            <a:extLst>
              <a:ext uri="{FF2B5EF4-FFF2-40B4-BE49-F238E27FC236}">
                <a16:creationId xmlns:a16="http://schemas.microsoft.com/office/drawing/2014/main" id="{9B2064B3-B57A-48FE-ACAA-F8531DF58D51}"/>
              </a:ext>
            </a:extLst>
          </xdr:cNvPr>
          <xdr:cNvSpPr/>
        </xdr:nvSpPr>
        <xdr:spPr>
          <a:xfrm>
            <a:off x="6077326" y="2385041"/>
            <a:ext cx="1669738" cy="561026"/>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a:t>
            </a:r>
            <a:r>
              <a:rPr lang="es-PE" sz="1000" baseline="0">
                <a:solidFill>
                  <a:sysClr val="windowText" lastClr="000000"/>
                </a:solidFill>
                <a:latin typeface="Arial" panose="020B0604020202020204" pitchFamily="34" charset="0"/>
                <a:cs typeface="Arial" panose="020B0604020202020204" pitchFamily="34" charset="0"/>
              </a:rPr>
              <a:t>según mes</a:t>
            </a:r>
            <a:endParaRPr lang="es-PE" sz="1000">
              <a:solidFill>
                <a:sysClr val="windowText" lastClr="000000"/>
              </a:solidFill>
              <a:latin typeface="Arial" panose="020B0604020202020204" pitchFamily="34" charset="0"/>
              <a:cs typeface="Arial" panose="020B0604020202020204" pitchFamily="34" charset="0"/>
            </a:endParaRPr>
          </a:p>
        </xdr:txBody>
      </xdr:sp>
      <xdr:sp macro="" textlink="">
        <xdr:nvSpPr>
          <xdr:cNvPr id="67" name="Rectángulo 51">
            <a:extLst>
              <a:ext uri="{FF2B5EF4-FFF2-40B4-BE49-F238E27FC236}">
                <a16:creationId xmlns:a16="http://schemas.microsoft.com/office/drawing/2014/main" id="{4B599B98-CDE6-4D53-88B8-088693B05A67}"/>
              </a:ext>
            </a:extLst>
          </xdr:cNvPr>
          <xdr:cNvSpPr/>
        </xdr:nvSpPr>
        <xdr:spPr>
          <a:xfrm>
            <a:off x="5162050" y="2385390"/>
            <a:ext cx="1038074" cy="245716"/>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a:t>
            </a:r>
          </a:p>
        </xdr:txBody>
      </xdr:sp>
    </xdr:grpSp>
    <xdr:clientData/>
  </xdr:twoCellAnchor>
  <xdr:twoCellAnchor>
    <xdr:from>
      <xdr:col>6</xdr:col>
      <xdr:colOff>76540</xdr:colOff>
      <xdr:row>123</xdr:row>
      <xdr:rowOff>285751</xdr:rowOff>
    </xdr:from>
    <xdr:to>
      <xdr:col>6</xdr:col>
      <xdr:colOff>226219</xdr:colOff>
      <xdr:row>127</xdr:row>
      <xdr:rowOff>178595</xdr:rowOff>
    </xdr:to>
    <xdr:sp macro="" textlink="">
      <xdr:nvSpPr>
        <xdr:cNvPr id="68" name="Cerrar llave 67">
          <a:extLst>
            <a:ext uri="{FF2B5EF4-FFF2-40B4-BE49-F238E27FC236}">
              <a16:creationId xmlns:a16="http://schemas.microsoft.com/office/drawing/2014/main" id="{A735957E-9029-4890-88E7-5A212517A6FD}"/>
            </a:ext>
          </a:extLst>
        </xdr:cNvPr>
        <xdr:cNvSpPr/>
      </xdr:nvSpPr>
      <xdr:spPr>
        <a:xfrm>
          <a:off x="5105740" y="24088726"/>
          <a:ext cx="149679" cy="835819"/>
        </a:xfrm>
        <a:prstGeom prst="rightBrace">
          <a:avLst/>
        </a:prstGeom>
        <a:ln>
          <a:solidFill>
            <a:srgbClr val="002060"/>
          </a:solidFill>
        </a:ln>
      </xdr:spPr>
      <xdr:style>
        <a:lnRef idx="3">
          <a:schemeClr val="accent4"/>
        </a:lnRef>
        <a:fillRef idx="0">
          <a:schemeClr val="accent4"/>
        </a:fillRef>
        <a:effectRef idx="2">
          <a:schemeClr val="accent4"/>
        </a:effectRef>
        <a:fontRef idx="minor">
          <a:schemeClr val="tx1"/>
        </a:fontRef>
      </xdr:style>
      <xdr:txBody>
        <a:bodyPr vertOverflow="clip" horzOverflow="clip" rtlCol="0" anchor="t"/>
        <a:lstStyle/>
        <a:p>
          <a:pPr algn="l"/>
          <a:endParaRPr lang="es-PE" sz="1100"/>
        </a:p>
      </xdr:txBody>
    </xdr:sp>
    <xdr:clientData/>
  </xdr:twoCellAnchor>
  <xdr:twoCellAnchor>
    <xdr:from>
      <xdr:col>0</xdr:col>
      <xdr:colOff>11905</xdr:colOff>
      <xdr:row>188</xdr:row>
      <xdr:rowOff>11906</xdr:rowOff>
    </xdr:from>
    <xdr:to>
      <xdr:col>15</xdr:col>
      <xdr:colOff>83342</xdr:colOff>
      <xdr:row>189</xdr:row>
      <xdr:rowOff>11906</xdr:rowOff>
    </xdr:to>
    <xdr:grpSp>
      <xdr:nvGrpSpPr>
        <xdr:cNvPr id="69" name="Grupo 68">
          <a:extLst>
            <a:ext uri="{FF2B5EF4-FFF2-40B4-BE49-F238E27FC236}">
              <a16:creationId xmlns:a16="http://schemas.microsoft.com/office/drawing/2014/main" id="{3C596448-3B88-4F1F-8985-27402E6AC2B6}"/>
            </a:ext>
          </a:extLst>
        </xdr:cNvPr>
        <xdr:cNvGrpSpPr/>
      </xdr:nvGrpSpPr>
      <xdr:grpSpPr>
        <a:xfrm>
          <a:off x="11905" y="37043449"/>
          <a:ext cx="12992307" cy="323022"/>
          <a:chOff x="134471" y="2110372"/>
          <a:chExt cx="10006542" cy="244668"/>
        </a:xfrm>
      </xdr:grpSpPr>
      <xdr:sp macro="" textlink="">
        <xdr:nvSpPr>
          <xdr:cNvPr id="70" name="Rectángulo 69">
            <a:extLst>
              <a:ext uri="{FF2B5EF4-FFF2-40B4-BE49-F238E27FC236}">
                <a16:creationId xmlns:a16="http://schemas.microsoft.com/office/drawing/2014/main" id="{75D2D440-03D5-482B-A046-04FE47D9E837}"/>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VARIACIÓN PORCENTUAL</a:t>
            </a:r>
            <a:endParaRPr lang="es-PE" sz="1400" b="1">
              <a:solidFill>
                <a:schemeClr val="bg1"/>
              </a:solidFill>
            </a:endParaRPr>
          </a:p>
        </xdr:txBody>
      </xdr:sp>
      <xdr:sp macro="" textlink="">
        <xdr:nvSpPr>
          <xdr:cNvPr id="71" name="Rectángulo 70">
            <a:extLst>
              <a:ext uri="{FF2B5EF4-FFF2-40B4-BE49-F238E27FC236}">
                <a16:creationId xmlns:a16="http://schemas.microsoft.com/office/drawing/2014/main" id="{2884B103-992E-4FF1-A3DB-B6E04F6B91B0}"/>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D </a:t>
            </a:r>
          </a:p>
        </xdr:txBody>
      </xdr:sp>
    </xdr:grpSp>
    <xdr:clientData/>
  </xdr:twoCellAnchor>
  <xdr:twoCellAnchor>
    <xdr:from>
      <xdr:col>2</xdr:col>
      <xdr:colOff>76201</xdr:colOff>
      <xdr:row>189</xdr:row>
      <xdr:rowOff>180976</xdr:rowOff>
    </xdr:from>
    <xdr:to>
      <xdr:col>5</xdr:col>
      <xdr:colOff>762000</xdr:colOff>
      <xdr:row>192</xdr:row>
      <xdr:rowOff>127000</xdr:rowOff>
    </xdr:to>
    <xdr:sp macro="" textlink="">
      <xdr:nvSpPr>
        <xdr:cNvPr id="72" name="Rectángulo 71">
          <a:extLst>
            <a:ext uri="{FF2B5EF4-FFF2-40B4-BE49-F238E27FC236}">
              <a16:creationId xmlns:a16="http://schemas.microsoft.com/office/drawing/2014/main" id="{B7454EC8-BC1E-4E96-B107-D1A8AD9E0E17}"/>
            </a:ext>
          </a:extLst>
        </xdr:cNvPr>
        <xdr:cNvSpPr/>
      </xdr:nvSpPr>
      <xdr:spPr>
        <a:xfrm>
          <a:off x="1438276" y="37499926"/>
          <a:ext cx="3457574" cy="59372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a:t>
          </a:r>
          <a:r>
            <a:rPr lang="es-PE" sz="1000">
              <a:solidFill>
                <a:sysClr val="windowText" lastClr="000000"/>
              </a:solidFill>
              <a:latin typeface="Arial" panose="020B0604020202020204" pitchFamily="34" charset="0"/>
              <a:cs typeface="Arial" panose="020B0604020202020204" pitchFamily="34" charset="0"/>
            </a:rPr>
            <a:t>Variación porcentual de los casos con características de feminicidio del año 2026 en relación al año 2025</a:t>
          </a:r>
        </a:p>
      </xdr:txBody>
    </xdr:sp>
    <xdr:clientData/>
  </xdr:twoCellAnchor>
  <xdr:twoCellAnchor>
    <xdr:from>
      <xdr:col>1</xdr:col>
      <xdr:colOff>13607</xdr:colOff>
      <xdr:row>189</xdr:row>
      <xdr:rowOff>190500</xdr:rowOff>
    </xdr:from>
    <xdr:to>
      <xdr:col>2</xdr:col>
      <xdr:colOff>226219</xdr:colOff>
      <xdr:row>190</xdr:row>
      <xdr:rowOff>128323</xdr:rowOff>
    </xdr:to>
    <xdr:sp macro="" textlink="">
      <xdr:nvSpPr>
        <xdr:cNvPr id="73" name="Rectángulo 51">
          <a:extLst>
            <a:ext uri="{FF2B5EF4-FFF2-40B4-BE49-F238E27FC236}">
              <a16:creationId xmlns:a16="http://schemas.microsoft.com/office/drawing/2014/main" id="{175E1927-5080-4A09-A39D-54A8430BE0BE}"/>
            </a:ext>
          </a:extLst>
        </xdr:cNvPr>
        <xdr:cNvSpPr/>
      </xdr:nvSpPr>
      <xdr:spPr>
        <a:xfrm>
          <a:off x="137432" y="37509450"/>
          <a:ext cx="1450862" cy="204523"/>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16</a:t>
          </a:r>
        </a:p>
      </xdr:txBody>
    </xdr:sp>
    <xdr:clientData/>
  </xdr:twoCellAnchor>
  <xdr:twoCellAnchor>
    <xdr:from>
      <xdr:col>8</xdr:col>
      <xdr:colOff>249382</xdr:colOff>
      <xdr:row>195</xdr:row>
      <xdr:rowOff>105834</xdr:rowOff>
    </xdr:from>
    <xdr:to>
      <xdr:col>14</xdr:col>
      <xdr:colOff>458231</xdr:colOff>
      <xdr:row>207</xdr:row>
      <xdr:rowOff>101061</xdr:rowOff>
    </xdr:to>
    <xdr:sp macro="" textlink="">
      <xdr:nvSpPr>
        <xdr:cNvPr id="74" name="CuadroTexto 73">
          <a:extLst>
            <a:ext uri="{FF2B5EF4-FFF2-40B4-BE49-F238E27FC236}">
              <a16:creationId xmlns:a16="http://schemas.microsoft.com/office/drawing/2014/main" id="{B82DA0D9-3386-4FA4-8B8D-CDCCBF879BBB}"/>
            </a:ext>
          </a:extLst>
        </xdr:cNvPr>
        <xdr:cNvSpPr txBox="1"/>
      </xdr:nvSpPr>
      <xdr:spPr>
        <a:xfrm>
          <a:off x="7069282" y="38891634"/>
          <a:ext cx="5419024" cy="985827"/>
        </a:xfrm>
        <a:prstGeom prst="rect">
          <a:avLst/>
        </a:prstGeom>
        <a:solidFill>
          <a:schemeClr val="lt1"/>
        </a:solidFill>
        <a:ln w="28575" cmpd="sng">
          <a:solidFill>
            <a:srgbClr val="305496"/>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PE" sz="1100" b="0" i="1">
              <a:solidFill>
                <a:schemeClr val="dk1"/>
              </a:solidFill>
              <a:effectLst/>
              <a:latin typeface="+mn-lt"/>
              <a:ea typeface="+mn-ea"/>
              <a:cs typeface="+mn-cs"/>
            </a:rPr>
            <a:t>Respecto del número de casos con características de feminicidio, se observa una disminución de 22,4 puntos porcentuales en el periodo de </a:t>
          </a:r>
          <a:r>
            <a:rPr lang="es-PE" sz="1100" b="0" i="1"/>
            <a:t>enero a mayo de 2026 frente a lo registrado en el mismo periodo del año anterior.</a:t>
          </a:r>
        </a:p>
      </xdr:txBody>
    </xdr:sp>
    <xdr:clientData/>
  </xdr:twoCellAnchor>
  <xdr:twoCellAnchor>
    <xdr:from>
      <xdr:col>6</xdr:col>
      <xdr:colOff>112568</xdr:colOff>
      <xdr:row>197</xdr:row>
      <xdr:rowOff>31750</xdr:rowOff>
    </xdr:from>
    <xdr:to>
      <xdr:col>8</xdr:col>
      <xdr:colOff>25979</xdr:colOff>
      <xdr:row>207</xdr:row>
      <xdr:rowOff>39324</xdr:rowOff>
    </xdr:to>
    <xdr:sp macro="" textlink="">
      <xdr:nvSpPr>
        <xdr:cNvPr id="75" name="Flecha a la derecha con bandas 9">
          <a:extLst>
            <a:ext uri="{FF2B5EF4-FFF2-40B4-BE49-F238E27FC236}">
              <a16:creationId xmlns:a16="http://schemas.microsoft.com/office/drawing/2014/main" id="{A82C4D16-3D4B-4B56-BAFB-805EA9992A31}"/>
            </a:ext>
          </a:extLst>
        </xdr:cNvPr>
        <xdr:cNvSpPr/>
      </xdr:nvSpPr>
      <xdr:spPr bwMode="auto">
        <a:xfrm>
          <a:off x="5141768" y="39198550"/>
          <a:ext cx="1704111" cy="617174"/>
        </a:xfrm>
        <a:prstGeom prst="stripedRightArrow">
          <a:avLst>
            <a:gd name="adj1" fmla="val 68045"/>
            <a:gd name="adj2" fmla="val 50000"/>
          </a:avLst>
        </a:prstGeom>
        <a:solidFill>
          <a:schemeClr val="bg2">
            <a:lumMod val="75000"/>
          </a:schemeClr>
        </a:solidFill>
        <a:ln w="12700" cap="flat" cmpd="sng" algn="ctr">
          <a:solidFill>
            <a:srgbClr val="EAEAEA"/>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r>
            <a:rPr lang="es-PE" sz="1100" b="1"/>
            <a:t>Interpretación</a:t>
          </a:r>
          <a:endParaRPr lang="es-PE" sz="1100" b="1">
            <a:solidFill>
              <a:srgbClr val="C00000"/>
            </a:solidFill>
          </a:endParaRPr>
        </a:p>
      </xdr:txBody>
    </xdr:sp>
    <xdr:clientData/>
  </xdr:twoCellAnchor>
  <xdr:twoCellAnchor>
    <xdr:from>
      <xdr:col>7</xdr:col>
      <xdr:colOff>776557</xdr:colOff>
      <xdr:row>61</xdr:row>
      <xdr:rowOff>54375</xdr:rowOff>
    </xdr:from>
    <xdr:to>
      <xdr:col>13</xdr:col>
      <xdr:colOff>371745</xdr:colOff>
      <xdr:row>77</xdr:row>
      <xdr:rowOff>112242</xdr:rowOff>
    </xdr:to>
    <xdr:graphicFrame macro="">
      <xdr:nvGraphicFramePr>
        <xdr:cNvPr id="76" name="Gráfico 75">
          <a:extLst>
            <a:ext uri="{FF2B5EF4-FFF2-40B4-BE49-F238E27FC236}">
              <a16:creationId xmlns:a16="http://schemas.microsoft.com/office/drawing/2014/main" id="{CFAE1077-935D-476B-A339-32A954AA7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133145</xdr:colOff>
      <xdr:row>150</xdr:row>
      <xdr:rowOff>79113</xdr:rowOff>
    </xdr:from>
    <xdr:to>
      <xdr:col>14</xdr:col>
      <xdr:colOff>580232</xdr:colOff>
      <xdr:row>164</xdr:row>
      <xdr:rowOff>87923</xdr:rowOff>
    </xdr:to>
    <xdr:grpSp>
      <xdr:nvGrpSpPr>
        <xdr:cNvPr id="77" name="Grupo 76">
          <a:extLst>
            <a:ext uri="{FF2B5EF4-FFF2-40B4-BE49-F238E27FC236}">
              <a16:creationId xmlns:a16="http://schemas.microsoft.com/office/drawing/2014/main" id="{66DF170C-7BB2-4B89-A12F-C8E61A088E5E}"/>
            </a:ext>
          </a:extLst>
        </xdr:cNvPr>
        <xdr:cNvGrpSpPr/>
      </xdr:nvGrpSpPr>
      <xdr:grpSpPr>
        <a:xfrm>
          <a:off x="5160688" y="29457526"/>
          <a:ext cx="7445892" cy="2634397"/>
          <a:chOff x="10390185" y="6369844"/>
          <a:chExt cx="4798220" cy="3948906"/>
        </a:xfrm>
      </xdr:grpSpPr>
      <xdr:graphicFrame macro="">
        <xdr:nvGraphicFramePr>
          <xdr:cNvPr id="78" name="Chart 5">
            <a:extLst>
              <a:ext uri="{FF2B5EF4-FFF2-40B4-BE49-F238E27FC236}">
                <a16:creationId xmlns:a16="http://schemas.microsoft.com/office/drawing/2014/main" id="{AFECB27D-D560-41C1-AC42-C82618C393A3}"/>
              </a:ext>
            </a:extLst>
          </xdr:cNvPr>
          <xdr:cNvGraphicFramePr>
            <a:graphicFrameLocks/>
          </xdr:cNvGraphicFramePr>
        </xdr:nvGraphicFramePr>
        <xdr:xfrm>
          <a:off x="10390185" y="6369844"/>
          <a:ext cx="4798220" cy="3948906"/>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79" name="CuadroTexto 78">
            <a:extLst>
              <a:ext uri="{FF2B5EF4-FFF2-40B4-BE49-F238E27FC236}">
                <a16:creationId xmlns:a16="http://schemas.microsoft.com/office/drawing/2014/main" id="{A949EEEB-DEE2-446F-9FB1-895C353939CB}"/>
              </a:ext>
            </a:extLst>
          </xdr:cNvPr>
          <xdr:cNvSpPr txBox="1"/>
        </xdr:nvSpPr>
        <xdr:spPr>
          <a:xfrm>
            <a:off x="10938391" y="6388825"/>
            <a:ext cx="4063802" cy="455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s-PE" sz="1050" b="1" i="0" baseline="0">
                <a:solidFill>
                  <a:schemeClr val="dk1"/>
                </a:solidFill>
                <a:effectLst/>
                <a:latin typeface="Arial Narrow" panose="020B0606020202030204" pitchFamily="34" charset="0"/>
                <a:ea typeface="+mn-ea"/>
                <a:cs typeface="+mn-cs"/>
              </a:rPr>
              <a:t>Gráfico N° 3: Medidas que tomó la víctima previo a la ocurrencia del hecho</a:t>
            </a:r>
            <a:endParaRPr lang="es-PE" sz="1050">
              <a:effectLst/>
              <a:latin typeface="Arial Narrow" panose="020B0606020202030204" pitchFamily="34" charset="0"/>
            </a:endParaRPr>
          </a:p>
        </xdr:txBody>
      </xdr:sp>
    </xdr:grpSp>
    <xdr:clientData/>
  </xdr:twoCellAnchor>
  <xdr:twoCellAnchor>
    <xdr:from>
      <xdr:col>0</xdr:col>
      <xdr:colOff>76200</xdr:colOff>
      <xdr:row>8</xdr:row>
      <xdr:rowOff>47624</xdr:rowOff>
    </xdr:from>
    <xdr:to>
      <xdr:col>15</xdr:col>
      <xdr:colOff>28574</xdr:colOff>
      <xdr:row>10</xdr:row>
      <xdr:rowOff>256049</xdr:rowOff>
    </xdr:to>
    <xdr:sp macro="" textlink="">
      <xdr:nvSpPr>
        <xdr:cNvPr id="80" name="CuadroTexto 79">
          <a:extLst>
            <a:ext uri="{FF2B5EF4-FFF2-40B4-BE49-F238E27FC236}">
              <a16:creationId xmlns:a16="http://schemas.microsoft.com/office/drawing/2014/main" id="{4D8003DF-E4EF-48A9-96BC-80DBB28DA781}"/>
            </a:ext>
          </a:extLst>
        </xdr:cNvPr>
        <xdr:cNvSpPr txBox="1"/>
      </xdr:nvSpPr>
      <xdr:spPr>
        <a:xfrm>
          <a:off x="76200" y="1952624"/>
          <a:ext cx="12877799" cy="579900"/>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000" i="1">
              <a:latin typeface="Arial" panose="020B0604020202020204" pitchFamily="34" charset="0"/>
              <a:cs typeface="Arial" panose="020B0604020202020204" pitchFamily="34" charset="0"/>
            </a:rPr>
            <a:t>El Programa Nacional Warmi Ñan considera un caso con característica de feminicidio, a la muerte de una mujer por su condición de tal, ya sea en el contexto de violencia familiar, coacción, hostigamiento o acoso sexual; abuso de poder, confianza o de cualquier otra posición o relación que confiere autoridad a la persona agresora; y en cualquier forma de discriminación contra la mujer, independientemente de que exista o haya existido una relación conyugal o de convivencia con la persona agresora. </a:t>
          </a:r>
        </a:p>
      </xdr:txBody>
    </xdr:sp>
    <xdr:clientData/>
  </xdr:twoCellAnchor>
  <xdr:twoCellAnchor>
    <xdr:from>
      <xdr:col>0</xdr:col>
      <xdr:colOff>0</xdr:colOff>
      <xdr:row>208</xdr:row>
      <xdr:rowOff>168228</xdr:rowOff>
    </xdr:from>
    <xdr:to>
      <xdr:col>15</xdr:col>
      <xdr:colOff>71437</xdr:colOff>
      <xdr:row>210</xdr:row>
      <xdr:rowOff>106776</xdr:rowOff>
    </xdr:to>
    <xdr:grpSp>
      <xdr:nvGrpSpPr>
        <xdr:cNvPr id="81" name="Grupo 80">
          <a:extLst>
            <a:ext uri="{FF2B5EF4-FFF2-40B4-BE49-F238E27FC236}">
              <a16:creationId xmlns:a16="http://schemas.microsoft.com/office/drawing/2014/main" id="{89F4F956-D8CD-469B-90D8-3966962DF172}"/>
            </a:ext>
          </a:extLst>
        </xdr:cNvPr>
        <xdr:cNvGrpSpPr/>
      </xdr:nvGrpSpPr>
      <xdr:grpSpPr>
        <a:xfrm>
          <a:off x="0" y="40297467"/>
          <a:ext cx="12992307" cy="360961"/>
          <a:chOff x="134471" y="2110372"/>
          <a:chExt cx="10006542" cy="244668"/>
        </a:xfrm>
      </xdr:grpSpPr>
      <xdr:sp macro="" textlink="">
        <xdr:nvSpPr>
          <xdr:cNvPr id="82" name="Rectángulo 81">
            <a:extLst>
              <a:ext uri="{FF2B5EF4-FFF2-40B4-BE49-F238E27FC236}">
                <a16:creationId xmlns:a16="http://schemas.microsoft.com/office/drawing/2014/main" id="{67621F6B-40BC-41C8-A119-82E6D0DD4C3D}"/>
              </a:ext>
            </a:extLst>
          </xdr:cNvPr>
          <xdr:cNvSpPr/>
        </xdr:nvSpPr>
        <xdr:spPr>
          <a:xfrm>
            <a:off x="1390548" y="2110372"/>
            <a:ext cx="8750465" cy="244667"/>
          </a:xfrm>
          <a:prstGeom prst="rect">
            <a:avLst/>
          </a:prstGeom>
          <a:solidFill>
            <a:schemeClr val="bg2">
              <a:lumMod val="50000"/>
            </a:schemeClr>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chemeClr val="bg1"/>
                </a:solidFill>
              </a:rPr>
              <a:t> </a:t>
            </a:r>
            <a:r>
              <a:rPr lang="es-PE" sz="1400" b="1" baseline="0">
                <a:solidFill>
                  <a:schemeClr val="lt1"/>
                </a:solidFill>
                <a:effectLst/>
                <a:latin typeface="+mn-lt"/>
                <a:ea typeface="+mn-ea"/>
                <a:cs typeface="+mn-cs"/>
              </a:rPr>
              <a:t>CASOS CON CARACTERÍSTICAS DE FEMINICIDIO ATENDIDOS SEGÚN REGIÓN</a:t>
            </a:r>
            <a:endParaRPr lang="es-PE" sz="1400" b="1">
              <a:solidFill>
                <a:schemeClr val="bg1"/>
              </a:solidFill>
            </a:endParaRPr>
          </a:p>
        </xdr:txBody>
      </xdr:sp>
      <xdr:sp macro="" textlink="">
        <xdr:nvSpPr>
          <xdr:cNvPr id="83" name="Rectángulo 82">
            <a:extLst>
              <a:ext uri="{FF2B5EF4-FFF2-40B4-BE49-F238E27FC236}">
                <a16:creationId xmlns:a16="http://schemas.microsoft.com/office/drawing/2014/main" id="{664222A9-9BCC-4F02-BAFC-07DAF00AD535}"/>
              </a:ext>
            </a:extLst>
          </xdr:cNvPr>
          <xdr:cNvSpPr/>
        </xdr:nvSpPr>
        <xdr:spPr>
          <a:xfrm>
            <a:off x="134471" y="2110373"/>
            <a:ext cx="1328115" cy="244667"/>
          </a:xfrm>
          <a:prstGeom prst="rect">
            <a:avLst/>
          </a:prstGeom>
          <a:solidFill>
            <a:srgbClr val="E60008"/>
          </a:solidFill>
          <a:ln>
            <a:noFill/>
          </a:ln>
          <a:effectLst>
            <a:innerShdw blurRad="63500" dist="50800" dir="5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s-PE" sz="1600" b="1">
                <a:solidFill>
                  <a:sysClr val="windowText" lastClr="000000"/>
                </a:solidFill>
              </a:rPr>
              <a:t> </a:t>
            </a:r>
            <a:r>
              <a:rPr lang="es-PE" sz="1400" b="1">
                <a:solidFill>
                  <a:schemeClr val="bg1"/>
                </a:solidFill>
              </a:rPr>
              <a:t>SECCIÓN E </a:t>
            </a:r>
          </a:p>
        </xdr:txBody>
      </xdr:sp>
    </xdr:grpSp>
    <xdr:clientData/>
  </xdr:twoCellAnchor>
  <xdr:twoCellAnchor>
    <xdr:from>
      <xdr:col>2</xdr:col>
      <xdr:colOff>30447</xdr:colOff>
      <xdr:row>211</xdr:row>
      <xdr:rowOff>40970</xdr:rowOff>
    </xdr:from>
    <xdr:to>
      <xdr:col>8</xdr:col>
      <xdr:colOff>0</xdr:colOff>
      <xdr:row>212</xdr:row>
      <xdr:rowOff>143387</xdr:rowOff>
    </xdr:to>
    <xdr:sp macro="" textlink="">
      <xdr:nvSpPr>
        <xdr:cNvPr id="84" name="Rectángulo 83">
          <a:extLst>
            <a:ext uri="{FF2B5EF4-FFF2-40B4-BE49-F238E27FC236}">
              <a16:creationId xmlns:a16="http://schemas.microsoft.com/office/drawing/2014/main" id="{6674D6B2-2781-4411-ACC6-4FA3230B3229}"/>
            </a:ext>
          </a:extLst>
        </xdr:cNvPr>
        <xdr:cNvSpPr/>
      </xdr:nvSpPr>
      <xdr:spPr>
        <a:xfrm>
          <a:off x="1392522" y="40741295"/>
          <a:ext cx="5427378" cy="292917"/>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000">
              <a:solidFill>
                <a:sysClr val="windowText" lastClr="000000"/>
              </a:solidFill>
              <a:latin typeface="Arial" panose="020B0604020202020204" pitchFamily="34" charset="0"/>
              <a:cs typeface="Arial" panose="020B0604020202020204" pitchFamily="34" charset="0"/>
            </a:rPr>
            <a:t>  Casos con características de feminicidio según región,</a:t>
          </a:r>
          <a:r>
            <a:rPr lang="es-PE" sz="1000" baseline="0">
              <a:solidFill>
                <a:sysClr val="windowText" lastClr="000000"/>
              </a:solidFill>
              <a:latin typeface="Arial" panose="020B0604020202020204" pitchFamily="34" charset="0"/>
              <a:cs typeface="Arial" panose="020B0604020202020204" pitchFamily="34" charset="0"/>
            </a:rPr>
            <a:t> 2022 - 2026</a:t>
          </a:r>
          <a:endParaRPr lang="es-PE"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211</xdr:row>
      <xdr:rowOff>40968</xdr:rowOff>
    </xdr:from>
    <xdr:to>
      <xdr:col>2</xdr:col>
      <xdr:colOff>139242</xdr:colOff>
      <xdr:row>212</xdr:row>
      <xdr:rowOff>40968</xdr:rowOff>
    </xdr:to>
    <xdr:sp macro="" textlink="">
      <xdr:nvSpPr>
        <xdr:cNvPr id="85" name="Rectángulo 51">
          <a:extLst>
            <a:ext uri="{FF2B5EF4-FFF2-40B4-BE49-F238E27FC236}">
              <a16:creationId xmlns:a16="http://schemas.microsoft.com/office/drawing/2014/main" id="{D46CB710-279A-47AE-8B33-C52CAA069965}"/>
            </a:ext>
          </a:extLst>
        </xdr:cNvPr>
        <xdr:cNvSpPr/>
      </xdr:nvSpPr>
      <xdr:spPr>
        <a:xfrm>
          <a:off x="123825" y="40741293"/>
          <a:ext cx="1377492" cy="190500"/>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a:t>Cuadro N° 17</a:t>
          </a:r>
        </a:p>
      </xdr:txBody>
    </xdr:sp>
    <xdr:clientData/>
  </xdr:twoCellAnchor>
  <xdr:twoCellAnchor>
    <xdr:from>
      <xdr:col>8</xdr:col>
      <xdr:colOff>34637</xdr:colOff>
      <xdr:row>124</xdr:row>
      <xdr:rowOff>173182</xdr:rowOff>
    </xdr:from>
    <xdr:to>
      <xdr:col>8</xdr:col>
      <xdr:colOff>736023</xdr:colOff>
      <xdr:row>126</xdr:row>
      <xdr:rowOff>34636</xdr:rowOff>
    </xdr:to>
    <xdr:sp macro="" textlink="">
      <xdr:nvSpPr>
        <xdr:cNvPr id="86" name="Corchetes 85">
          <a:extLst>
            <a:ext uri="{FF2B5EF4-FFF2-40B4-BE49-F238E27FC236}">
              <a16:creationId xmlns:a16="http://schemas.microsoft.com/office/drawing/2014/main" id="{6429A38C-DE45-4269-9C51-6C34F25EBB00}"/>
            </a:ext>
          </a:extLst>
        </xdr:cNvPr>
        <xdr:cNvSpPr/>
      </xdr:nvSpPr>
      <xdr:spPr>
        <a:xfrm>
          <a:off x="6854537" y="24290482"/>
          <a:ext cx="701386" cy="280554"/>
        </a:xfrm>
        <a:prstGeom prst="bracketPair">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s-PE" sz="1100"/>
        </a:p>
      </xdr:txBody>
    </xdr:sp>
    <xdr:clientData/>
  </xdr:twoCellAnchor>
  <xdr:twoCellAnchor editAs="oneCell">
    <xdr:from>
      <xdr:col>0</xdr:col>
      <xdr:colOff>69275</xdr:colOff>
      <xdr:row>0</xdr:row>
      <xdr:rowOff>34639</xdr:rowOff>
    </xdr:from>
    <xdr:to>
      <xdr:col>4</xdr:col>
      <xdr:colOff>524743</xdr:colOff>
      <xdr:row>2</xdr:row>
      <xdr:rowOff>69507</xdr:rowOff>
    </xdr:to>
    <xdr:pic>
      <xdr:nvPicPr>
        <xdr:cNvPr id="87" name="Imagen 86" descr="C:\Users\WCHIPAYO\Downloads\Programa Nacional warmi ñan-01.png">
          <a:extLst>
            <a:ext uri="{FF2B5EF4-FFF2-40B4-BE49-F238E27FC236}">
              <a16:creationId xmlns:a16="http://schemas.microsoft.com/office/drawing/2014/main" id="{69AF2501-325C-4802-B1FE-0F7C992EFBD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275" y="34639"/>
          <a:ext cx="3693968" cy="43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158750</xdr:colOff>
      <xdr:row>15</xdr:row>
      <xdr:rowOff>179918</xdr:rowOff>
    </xdr:from>
    <xdr:to>
      <xdr:col>7</xdr:col>
      <xdr:colOff>243417</xdr:colOff>
      <xdr:row>45</xdr:row>
      <xdr:rowOff>5293</xdr:rowOff>
    </xdr:to>
    <xdr:pic>
      <xdr:nvPicPr>
        <xdr:cNvPr id="88" name="Imagen 87">
          <a:extLst>
            <a:ext uri="{FF2B5EF4-FFF2-40B4-BE49-F238E27FC236}">
              <a16:creationId xmlns:a16="http://schemas.microsoft.com/office/drawing/2014/main" id="{EC0B9B14-1A19-4901-81E3-EA75758DEE4B}"/>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6242" t="4030" r="10519" b="2356"/>
        <a:stretch/>
      </xdr:blipFill>
      <xdr:spPr bwMode="auto">
        <a:xfrm>
          <a:off x="1520825" y="3589868"/>
          <a:ext cx="4647142" cy="559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232833</xdr:colOff>
      <xdr:row>37</xdr:row>
      <xdr:rowOff>338667</xdr:rowOff>
    </xdr:from>
    <xdr:to>
      <xdr:col>3</xdr:col>
      <xdr:colOff>526416</xdr:colOff>
      <xdr:row>44</xdr:row>
      <xdr:rowOff>10583</xdr:rowOff>
    </xdr:to>
    <xdr:pic>
      <xdr:nvPicPr>
        <xdr:cNvPr id="89" name="Imagen 88">
          <a:extLst>
            <a:ext uri="{FF2B5EF4-FFF2-40B4-BE49-F238E27FC236}">
              <a16:creationId xmlns:a16="http://schemas.microsoft.com/office/drawing/2014/main" id="{5517A49F-7073-442E-8FD0-6D56A4A3766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6658" y="7872942"/>
          <a:ext cx="2512908" cy="1138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250;menes%20Estad&#237;sticos%20-%20May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os del CEMF"/>
      <sheetName val="Feminicidio"/>
      <sheetName val="Tentativa"/>
      <sheetName val="AP"/>
      <sheetName val="Linea 100"/>
      <sheetName val="CHAT 100"/>
      <sheetName val="SAU"/>
      <sheetName val="SAR - Casos"/>
      <sheetName val="SAR - Acciones"/>
      <sheetName val="CAI"/>
      <sheetName val="REVIESFO"/>
      <sheetName val="EE"/>
      <sheetName val="SAM"/>
      <sheetName val="HRT"/>
    </sheetNames>
    <sheetDataSet>
      <sheetData sheetId="0"/>
      <sheetData sheetId="1">
        <row r="39">
          <cell r="J39">
            <v>2009</v>
          </cell>
          <cell r="L39">
            <v>139</v>
          </cell>
        </row>
        <row r="40">
          <cell r="J40">
            <v>2010</v>
          </cell>
          <cell r="L40">
            <v>121</v>
          </cell>
        </row>
        <row r="41">
          <cell r="J41">
            <v>2011</v>
          </cell>
          <cell r="L41">
            <v>93</v>
          </cell>
        </row>
        <row r="42">
          <cell r="J42">
            <v>2012</v>
          </cell>
          <cell r="L42">
            <v>83</v>
          </cell>
        </row>
        <row r="43">
          <cell r="J43">
            <v>2013</v>
          </cell>
          <cell r="L43">
            <v>131</v>
          </cell>
        </row>
        <row r="44">
          <cell r="J44">
            <v>2014</v>
          </cell>
          <cell r="L44">
            <v>96</v>
          </cell>
        </row>
        <row r="45">
          <cell r="J45">
            <v>2015</v>
          </cell>
          <cell r="L45">
            <v>95</v>
          </cell>
        </row>
        <row r="46">
          <cell r="J46">
            <v>2016</v>
          </cell>
          <cell r="L46">
            <v>124</v>
          </cell>
        </row>
        <row r="47">
          <cell r="J47">
            <v>2017</v>
          </cell>
          <cell r="L47">
            <v>121</v>
          </cell>
        </row>
        <row r="48">
          <cell r="J48">
            <v>2018</v>
          </cell>
          <cell r="L48">
            <v>149</v>
          </cell>
        </row>
        <row r="49">
          <cell r="J49">
            <v>2019</v>
          </cell>
          <cell r="L49">
            <v>166</v>
          </cell>
        </row>
        <row r="50">
          <cell r="J50">
            <v>2020</v>
          </cell>
          <cell r="L50">
            <v>131</v>
          </cell>
        </row>
        <row r="51">
          <cell r="J51">
            <v>2021</v>
          </cell>
          <cell r="L51">
            <v>136</v>
          </cell>
        </row>
        <row r="52">
          <cell r="J52">
            <v>2022</v>
          </cell>
          <cell r="L52">
            <v>130</v>
          </cell>
        </row>
        <row r="53">
          <cell r="J53">
            <v>2023</v>
          </cell>
          <cell r="L53">
            <v>170</v>
          </cell>
        </row>
        <row r="54">
          <cell r="J54">
            <v>2024</v>
          </cell>
          <cell r="L54">
            <v>162</v>
          </cell>
        </row>
        <row r="55">
          <cell r="J55">
            <v>2025</v>
          </cell>
          <cell r="L55">
            <v>134</v>
          </cell>
        </row>
        <row r="56">
          <cell r="J56" t="str">
            <v>2026 2/</v>
          </cell>
          <cell r="L56">
            <v>52</v>
          </cell>
        </row>
        <row r="125">
          <cell r="B125" t="str">
            <v>Esposo</v>
          </cell>
          <cell r="E125">
            <v>2</v>
          </cell>
        </row>
        <row r="126">
          <cell r="B126" t="str">
            <v>Conviviente</v>
          </cell>
          <cell r="E126">
            <v>11</v>
          </cell>
        </row>
        <row r="127">
          <cell r="B127" t="str">
            <v>Enamorado</v>
          </cell>
          <cell r="E127">
            <v>9</v>
          </cell>
        </row>
        <row r="128">
          <cell r="B128" t="str">
            <v>Otra relación de pareja sexo-afectiva</v>
          </cell>
          <cell r="E128">
            <v>1</v>
          </cell>
        </row>
        <row r="155">
          <cell r="B155" t="str">
            <v>No tomó ninguna medida</v>
          </cell>
          <cell r="E155">
            <v>34</v>
          </cell>
        </row>
        <row r="156">
          <cell r="B156" t="str">
            <v>Denunció el hecho</v>
          </cell>
          <cell r="E156">
            <v>3</v>
          </cell>
        </row>
        <row r="157">
          <cell r="B157" t="str">
            <v>Buscó ayuda institucional (Estado/ONG)</v>
          </cell>
          <cell r="E157">
            <v>0</v>
          </cell>
        </row>
        <row r="158">
          <cell r="B158" t="str">
            <v>Aceptó ingresar a hogar de refugio temporal</v>
          </cell>
          <cell r="E158">
            <v>0</v>
          </cell>
        </row>
        <row r="159">
          <cell r="B159" t="str">
            <v>Decidió separarse</v>
          </cell>
          <cell r="E159">
            <v>1</v>
          </cell>
        </row>
        <row r="160">
          <cell r="B160" t="str">
            <v>Decidió continuar con el Proceso Judicial</v>
          </cell>
          <cell r="E160">
            <v>0</v>
          </cell>
        </row>
        <row r="161">
          <cell r="B161" t="str">
            <v>Acudió a casa de familiares/ Amistades</v>
          </cell>
          <cell r="E161">
            <v>0</v>
          </cell>
        </row>
        <row r="162">
          <cell r="B162" t="str">
            <v>Solicito medidas de protección a la Autoridad Judicial</v>
          </cell>
          <cell r="E162">
            <v>0</v>
          </cell>
        </row>
        <row r="163">
          <cell r="B163" t="str">
            <v>Otro</v>
          </cell>
          <cell r="E163">
            <v>3</v>
          </cell>
        </row>
        <row r="164">
          <cell r="B164" t="str">
            <v>Se desconoce</v>
          </cell>
          <cell r="E164">
            <v>13</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6C80-7B18-4689-81B1-59BE8024B3AE}">
  <sheetPr>
    <tabColor theme="1" tint="0.249977111117893"/>
    <pageSetUpPr fitToPage="1"/>
  </sheetPr>
  <dimension ref="A1:Y246"/>
  <sheetViews>
    <sheetView showGridLines="0" tabSelected="1" view="pageBreakPreview" zoomScale="115" zoomScaleNormal="90" zoomScaleSheetLayoutView="115" workbookViewId="0">
      <selection activeCell="A400" sqref="A400"/>
    </sheetView>
  </sheetViews>
  <sheetFormatPr baseColWidth="10" defaultRowHeight="15" x14ac:dyDescent="0.25"/>
  <cols>
    <col min="1" max="1" width="1.85546875" customWidth="1"/>
    <col min="2" max="2" width="18.5703125" customWidth="1"/>
    <col min="3" max="3" width="14.7109375" customWidth="1"/>
    <col min="4" max="4" width="13.42578125" customWidth="1"/>
    <col min="5" max="6" width="13.42578125" style="1" customWidth="1"/>
    <col min="7" max="10" width="13.42578125" customWidth="1"/>
    <col min="11" max="11" width="11" customWidth="1"/>
    <col min="12" max="15" width="13.42578125" customWidth="1"/>
    <col min="16" max="16" width="1.42578125" customWidth="1"/>
  </cols>
  <sheetData>
    <row r="1" spans="2:17" ht="15.75" customHeight="1" x14ac:dyDescent="0.25"/>
    <row r="2" spans="2:17" ht="15.75" customHeight="1" x14ac:dyDescent="0.25"/>
    <row r="3" spans="2:17" ht="11.25" customHeight="1" x14ac:dyDescent="0.25"/>
    <row r="4" spans="2:17" ht="7.5" customHeight="1" x14ac:dyDescent="0.25"/>
    <row r="5" spans="2:17" ht="25.5" customHeight="1" x14ac:dyDescent="0.25">
      <c r="B5" s="2"/>
      <c r="C5" s="2"/>
      <c r="D5" s="2"/>
      <c r="E5" s="2"/>
      <c r="F5" s="2"/>
      <c r="G5" s="2"/>
      <c r="H5" s="2"/>
      <c r="I5" s="2"/>
      <c r="J5" s="2"/>
      <c r="K5" s="2"/>
      <c r="L5" s="2"/>
      <c r="M5" s="2"/>
      <c r="N5" s="2"/>
      <c r="O5" s="2"/>
    </row>
    <row r="6" spans="2:17" ht="29.25" customHeight="1" x14ac:dyDescent="0.25">
      <c r="B6" s="2"/>
      <c r="C6" s="2"/>
      <c r="D6" s="2"/>
      <c r="E6" s="2"/>
      <c r="F6" s="2"/>
      <c r="G6" s="2"/>
      <c r="H6" s="2"/>
      <c r="I6" s="2"/>
      <c r="J6" s="2"/>
      <c r="K6" s="2"/>
      <c r="L6" s="2"/>
      <c r="M6" s="2"/>
      <c r="N6" s="2"/>
      <c r="O6" s="2"/>
    </row>
    <row r="7" spans="2:17" ht="25.5" customHeight="1" x14ac:dyDescent="0.25">
      <c r="B7" s="3"/>
      <c r="C7" s="3"/>
      <c r="D7" s="3"/>
      <c r="E7" s="3"/>
      <c r="F7" s="3"/>
      <c r="G7" s="3"/>
      <c r="H7" s="3"/>
      <c r="I7" s="3"/>
      <c r="J7" s="3"/>
      <c r="K7" s="3"/>
      <c r="L7" s="3"/>
      <c r="M7" s="3"/>
      <c r="N7" s="3"/>
      <c r="O7" s="3"/>
    </row>
    <row r="8" spans="2:17" s="5" customFormat="1" ht="19.5" customHeight="1" x14ac:dyDescent="0.25">
      <c r="B8" s="4"/>
      <c r="C8" s="4"/>
      <c r="D8" s="4"/>
      <c r="E8" s="4"/>
      <c r="F8" s="4"/>
      <c r="G8" s="4"/>
      <c r="H8" s="4"/>
      <c r="I8" s="4"/>
      <c r="J8" s="4"/>
      <c r="K8" s="4"/>
      <c r="L8" s="4"/>
      <c r="M8" s="4"/>
      <c r="N8" s="4"/>
      <c r="O8" s="4"/>
    </row>
    <row r="10" spans="2:17" ht="15" customHeight="1" x14ac:dyDescent="0.25">
      <c r="B10" s="6"/>
      <c r="C10" s="6"/>
      <c r="D10" s="6"/>
      <c r="E10" s="6"/>
      <c r="F10" s="6"/>
      <c r="G10" s="6"/>
      <c r="H10" s="6"/>
      <c r="I10" s="6"/>
      <c r="J10" s="6"/>
      <c r="K10" s="6"/>
      <c r="L10" s="6"/>
      <c r="M10" s="6"/>
      <c r="N10" s="6"/>
      <c r="O10" s="6"/>
    </row>
    <row r="11" spans="2:17" ht="27" customHeight="1" x14ac:dyDescent="0.25">
      <c r="B11" s="6"/>
      <c r="C11" s="6"/>
      <c r="D11" s="6"/>
      <c r="E11" s="6"/>
      <c r="F11" s="6"/>
      <c r="G11" s="6"/>
      <c r="H11" s="6"/>
      <c r="I11" s="6"/>
      <c r="J11" s="6"/>
      <c r="K11" s="6"/>
      <c r="L11" s="6"/>
      <c r="M11" s="6"/>
      <c r="N11" s="6"/>
      <c r="O11" s="6"/>
    </row>
    <row r="12" spans="2:17" ht="9" customHeight="1" x14ac:dyDescent="0.25"/>
    <row r="13" spans="2:17" s="10" customFormat="1" ht="25.5" customHeight="1" x14ac:dyDescent="0.25">
      <c r="B13" s="7"/>
      <c r="C13" s="8"/>
      <c r="D13" s="8"/>
      <c r="E13" s="9"/>
      <c r="F13" s="9"/>
      <c r="G13" s="8"/>
      <c r="H13" s="8"/>
      <c r="I13" s="8"/>
      <c r="J13" s="8"/>
      <c r="K13" s="8"/>
      <c r="L13" s="8"/>
      <c r="M13" s="8"/>
      <c r="N13" s="8"/>
      <c r="O13" s="8"/>
    </row>
    <row r="14" spans="2:17" ht="6" customHeight="1" x14ac:dyDescent="0.25"/>
    <row r="15" spans="2:17" ht="21.75" customHeight="1" x14ac:dyDescent="0.25">
      <c r="B15" s="11" t="s">
        <v>0</v>
      </c>
      <c r="C15" s="11"/>
      <c r="D15" s="11"/>
      <c r="E15" s="11"/>
      <c r="F15" s="11"/>
      <c r="G15" s="11"/>
      <c r="H15" s="11"/>
      <c r="I15" s="11"/>
      <c r="J15" s="12"/>
      <c r="K15" s="12"/>
      <c r="L15" s="12"/>
      <c r="M15" s="12"/>
      <c r="N15" s="12"/>
      <c r="P15" s="13"/>
      <c r="Q15" s="13"/>
    </row>
    <row r="16" spans="2:17" ht="15.75" customHeight="1" x14ac:dyDescent="0.25">
      <c r="B16" s="11"/>
      <c r="C16" s="11"/>
      <c r="D16" s="11"/>
      <c r="E16" s="11"/>
      <c r="F16" s="11"/>
      <c r="G16" s="11"/>
      <c r="H16" s="11"/>
      <c r="I16" s="11"/>
      <c r="J16" s="12"/>
      <c r="K16" s="12"/>
      <c r="L16" s="12"/>
      <c r="M16" s="12"/>
      <c r="N16" s="12"/>
      <c r="O16" s="14"/>
      <c r="P16" s="13"/>
      <c r="Q16" s="13"/>
    </row>
    <row r="17" spans="2:21" ht="12" customHeight="1" x14ac:dyDescent="0.25">
      <c r="B17" s="15"/>
      <c r="C17" s="14"/>
      <c r="D17" s="14"/>
      <c r="E17" s="16"/>
      <c r="F17" s="16"/>
      <c r="G17" s="16"/>
      <c r="H17" s="16"/>
      <c r="I17" s="16"/>
      <c r="J17" s="17"/>
      <c r="K17" s="17"/>
      <c r="L17" s="17"/>
      <c r="M17" s="17"/>
      <c r="N17" s="17"/>
      <c r="O17" s="18"/>
      <c r="P17" s="13"/>
      <c r="Q17" s="13"/>
    </row>
    <row r="18" spans="2:21" ht="22.15" customHeight="1" x14ac:dyDescent="0.25">
      <c r="B18" s="15"/>
      <c r="C18" s="14"/>
      <c r="D18" s="14"/>
      <c r="E18" s="16"/>
      <c r="F18" s="16"/>
      <c r="G18" s="16"/>
      <c r="H18" s="16"/>
      <c r="I18" s="16"/>
      <c r="J18" s="19" t="s">
        <v>1</v>
      </c>
      <c r="K18" s="19"/>
      <c r="L18" s="20" t="s">
        <v>2</v>
      </c>
      <c r="P18" s="13"/>
      <c r="Q18" s="13"/>
    </row>
    <row r="19" spans="2:21" ht="15" customHeight="1" x14ac:dyDescent="0.25">
      <c r="B19" s="15"/>
      <c r="C19" s="14"/>
      <c r="D19" s="14"/>
      <c r="E19" s="16"/>
      <c r="F19" s="16"/>
      <c r="G19" s="16"/>
      <c r="H19" s="16"/>
      <c r="I19" s="16"/>
      <c r="J19" s="21" t="s">
        <v>3</v>
      </c>
      <c r="K19" s="21"/>
      <c r="L19" s="22">
        <v>7</v>
      </c>
      <c r="P19" s="13"/>
      <c r="Q19" s="13"/>
    </row>
    <row r="20" spans="2:21" ht="15" customHeight="1" x14ac:dyDescent="0.25">
      <c r="C20" s="14"/>
      <c r="D20" s="14"/>
      <c r="E20" s="16"/>
      <c r="F20" s="16"/>
      <c r="G20" s="16"/>
      <c r="H20" s="16"/>
      <c r="I20" s="16"/>
      <c r="J20" s="21" t="s">
        <v>4</v>
      </c>
      <c r="K20" s="21"/>
      <c r="L20" s="23">
        <v>11</v>
      </c>
      <c r="P20" s="24"/>
      <c r="Q20" s="24"/>
      <c r="R20" s="24"/>
      <c r="S20" s="24"/>
      <c r="T20" s="24"/>
      <c r="U20" s="24"/>
    </row>
    <row r="21" spans="2:21" ht="15" customHeight="1" x14ac:dyDescent="0.25">
      <c r="B21" s="14"/>
      <c r="C21" s="14"/>
      <c r="D21" s="14"/>
      <c r="E21" s="16"/>
      <c r="F21" s="16"/>
      <c r="G21" s="16"/>
      <c r="H21" s="16"/>
      <c r="I21" s="16"/>
      <c r="J21" s="21" t="s">
        <v>5</v>
      </c>
      <c r="K21" s="21"/>
      <c r="L21" s="23">
        <v>11</v>
      </c>
      <c r="P21" s="18"/>
      <c r="Q21" s="18"/>
    </row>
    <row r="22" spans="2:21" ht="15" customHeight="1" x14ac:dyDescent="0.25">
      <c r="B22" s="14"/>
      <c r="C22" s="14"/>
      <c r="D22" s="14"/>
      <c r="E22" s="16"/>
      <c r="F22" s="16"/>
      <c r="G22" s="16"/>
      <c r="H22" s="16"/>
      <c r="I22" s="16"/>
      <c r="J22" s="21" t="s">
        <v>6</v>
      </c>
      <c r="K22" s="21"/>
      <c r="L22" s="23">
        <v>12</v>
      </c>
      <c r="P22" s="18"/>
      <c r="Q22" s="18"/>
    </row>
    <row r="23" spans="2:21" ht="15" customHeight="1" thickBot="1" x14ac:dyDescent="0.3">
      <c r="B23" s="14"/>
      <c r="C23" s="14"/>
      <c r="D23" s="14"/>
      <c r="E23" s="16"/>
      <c r="F23" s="16"/>
      <c r="G23" s="16"/>
      <c r="H23" s="16"/>
      <c r="I23" s="16"/>
      <c r="J23" s="21" t="s">
        <v>7</v>
      </c>
      <c r="K23" s="21"/>
      <c r="L23" s="23">
        <v>11</v>
      </c>
      <c r="P23" s="18"/>
      <c r="Q23" s="18"/>
    </row>
    <row r="24" spans="2:21" ht="15" hidden="1" customHeight="1" x14ac:dyDescent="0.25">
      <c r="B24" s="14"/>
      <c r="C24" s="14"/>
      <c r="D24" s="14"/>
      <c r="E24" s="16"/>
      <c r="F24" s="16"/>
      <c r="G24" s="16"/>
      <c r="H24" s="16"/>
      <c r="I24" s="16"/>
      <c r="J24" s="21" t="s">
        <v>8</v>
      </c>
      <c r="K24" s="21"/>
      <c r="L24" s="23"/>
      <c r="P24" s="18"/>
      <c r="Q24" s="18"/>
    </row>
    <row r="25" spans="2:21" ht="15" hidden="1" customHeight="1" x14ac:dyDescent="0.25">
      <c r="B25" s="14"/>
      <c r="C25" s="14"/>
      <c r="D25" s="14"/>
      <c r="E25" s="16"/>
      <c r="F25" s="16"/>
      <c r="G25" s="16"/>
      <c r="H25" s="16"/>
      <c r="I25" s="16"/>
      <c r="J25" s="21" t="s">
        <v>9</v>
      </c>
      <c r="K25" s="21"/>
      <c r="L25" s="23"/>
      <c r="P25" s="18"/>
      <c r="Q25" s="18"/>
    </row>
    <row r="26" spans="2:21" ht="15" hidden="1" customHeight="1" x14ac:dyDescent="0.25">
      <c r="B26" s="14"/>
      <c r="C26" s="14"/>
      <c r="D26" s="14"/>
      <c r="E26" s="16"/>
      <c r="F26" s="16"/>
      <c r="G26" s="16"/>
      <c r="H26" s="16"/>
      <c r="I26" s="16"/>
      <c r="J26" s="21" t="s">
        <v>10</v>
      </c>
      <c r="K26" s="21"/>
      <c r="L26" s="23"/>
      <c r="P26" s="18"/>
      <c r="Q26" s="18"/>
    </row>
    <row r="27" spans="2:21" ht="15" hidden="1" customHeight="1" x14ac:dyDescent="0.25">
      <c r="B27" s="14"/>
      <c r="C27" s="14"/>
      <c r="D27" s="14"/>
      <c r="E27" s="16"/>
      <c r="F27" s="16"/>
      <c r="G27" s="16"/>
      <c r="H27" s="16"/>
      <c r="I27" s="16"/>
      <c r="J27" s="21" t="s">
        <v>11</v>
      </c>
      <c r="K27" s="21"/>
      <c r="L27" s="23"/>
      <c r="P27" s="18"/>
      <c r="Q27" s="18"/>
    </row>
    <row r="28" spans="2:21" ht="15" hidden="1" customHeight="1" x14ac:dyDescent="0.25">
      <c r="B28" s="14"/>
      <c r="C28" s="14"/>
      <c r="D28" s="14"/>
      <c r="E28" s="16"/>
      <c r="F28" s="16"/>
      <c r="G28" s="16"/>
      <c r="H28" s="16"/>
      <c r="I28" s="16"/>
      <c r="J28" s="21" t="s">
        <v>12</v>
      </c>
      <c r="K28" s="21"/>
      <c r="L28" s="23"/>
      <c r="P28" s="18"/>
      <c r="Q28" s="18"/>
    </row>
    <row r="29" spans="2:21" ht="15" hidden="1" customHeight="1" x14ac:dyDescent="0.25">
      <c r="B29" s="14"/>
      <c r="C29" s="14"/>
      <c r="D29" s="14"/>
      <c r="E29" s="16"/>
      <c r="F29" s="16"/>
      <c r="G29" s="16"/>
      <c r="H29" s="16"/>
      <c r="I29" s="16"/>
      <c r="J29" s="21" t="s">
        <v>13</v>
      </c>
      <c r="K29" s="21"/>
      <c r="L29" s="23"/>
      <c r="P29" s="18"/>
      <c r="Q29" s="18"/>
    </row>
    <row r="30" spans="2:21" ht="17.25" hidden="1" customHeight="1" thickBot="1" x14ac:dyDescent="0.3">
      <c r="B30" s="14"/>
      <c r="C30" s="14"/>
      <c r="D30" s="14"/>
      <c r="E30" s="16"/>
      <c r="F30" s="16"/>
      <c r="G30" s="16"/>
      <c r="H30" s="16"/>
      <c r="I30" s="16"/>
      <c r="J30" s="21" t="s">
        <v>14</v>
      </c>
      <c r="K30" s="21"/>
      <c r="L30" s="23"/>
      <c r="P30" s="18"/>
      <c r="Q30" s="18"/>
    </row>
    <row r="31" spans="2:21" ht="15" customHeight="1" x14ac:dyDescent="0.25">
      <c r="B31" s="14"/>
      <c r="C31" s="14"/>
      <c r="D31" s="14"/>
      <c r="E31" s="16"/>
      <c r="F31" s="16"/>
      <c r="G31" s="16"/>
      <c r="H31" s="16"/>
      <c r="I31" s="16"/>
      <c r="J31" s="25" t="s">
        <v>2</v>
      </c>
      <c r="K31" s="25"/>
      <c r="L31" s="26">
        <f>SUM(L19:L30)</f>
        <v>52</v>
      </c>
      <c r="P31" s="18"/>
      <c r="Q31" s="18"/>
    </row>
    <row r="32" spans="2:21" ht="15.75" customHeight="1" x14ac:dyDescent="0.25">
      <c r="B32" s="14"/>
      <c r="C32" s="14"/>
      <c r="D32" s="14"/>
      <c r="E32" s="16"/>
      <c r="F32" s="16"/>
      <c r="G32" s="16"/>
      <c r="H32" s="16"/>
      <c r="I32" s="16"/>
      <c r="P32" s="18"/>
      <c r="Q32" s="18"/>
    </row>
    <row r="33" spans="2:19" ht="63.75" customHeight="1" x14ac:dyDescent="0.25">
      <c r="B33" s="14"/>
      <c r="C33" s="14"/>
      <c r="D33" s="14"/>
      <c r="E33" s="16"/>
      <c r="F33" s="16"/>
      <c r="G33" s="16"/>
      <c r="H33" s="16"/>
      <c r="I33" s="16"/>
      <c r="P33" s="18"/>
      <c r="Q33" s="18"/>
    </row>
    <row r="34" spans="2:19" ht="58.5" customHeight="1" x14ac:dyDescent="0.25">
      <c r="B34" s="14"/>
      <c r="C34" s="14"/>
      <c r="D34" s="14"/>
      <c r="E34" s="16"/>
      <c r="F34" s="16"/>
      <c r="G34" s="16"/>
      <c r="H34" s="16"/>
      <c r="I34" s="16"/>
      <c r="P34" s="18"/>
      <c r="Q34" s="18"/>
    </row>
    <row r="35" spans="2:19" ht="15.75" customHeight="1" x14ac:dyDescent="0.25">
      <c r="B35" s="14"/>
      <c r="C35" s="14"/>
      <c r="D35" s="14"/>
      <c r="E35" s="16"/>
      <c r="F35" s="16"/>
      <c r="G35" s="16"/>
      <c r="H35" s="16"/>
      <c r="I35" s="16"/>
      <c r="P35" s="18"/>
      <c r="Q35" s="18"/>
    </row>
    <row r="36" spans="2:19" ht="15.75" customHeight="1" x14ac:dyDescent="0.25">
      <c r="B36" s="14"/>
      <c r="C36" s="14"/>
      <c r="D36" s="14"/>
      <c r="E36" s="16"/>
      <c r="F36" s="16"/>
      <c r="G36" s="16"/>
      <c r="H36" s="16"/>
      <c r="I36" s="16"/>
      <c r="P36" s="18"/>
      <c r="Q36" s="18"/>
    </row>
    <row r="37" spans="2:19" ht="15.75" customHeight="1" x14ac:dyDescent="0.25">
      <c r="B37" s="14"/>
      <c r="C37" s="14"/>
      <c r="D37" s="14"/>
      <c r="E37" s="16"/>
      <c r="F37" s="16"/>
      <c r="G37" s="16"/>
      <c r="H37" s="16"/>
      <c r="I37" s="16"/>
      <c r="P37" s="18"/>
      <c r="Q37" s="18"/>
    </row>
    <row r="38" spans="2:19" ht="30" customHeight="1" x14ac:dyDescent="0.25">
      <c r="B38" s="14"/>
      <c r="C38" s="14"/>
      <c r="D38" s="14"/>
      <c r="E38" s="16"/>
      <c r="F38" s="16"/>
      <c r="G38" s="16"/>
      <c r="H38" s="16"/>
      <c r="I38" s="16"/>
      <c r="J38" s="27" t="s">
        <v>15</v>
      </c>
      <c r="K38" s="27"/>
      <c r="L38" s="28" t="s">
        <v>2</v>
      </c>
      <c r="M38" s="29" t="s">
        <v>16</v>
      </c>
      <c r="P38" s="18"/>
      <c r="Q38" s="18"/>
      <c r="S38" s="30"/>
    </row>
    <row r="39" spans="2:19" ht="14.25" customHeight="1" x14ac:dyDescent="0.25">
      <c r="E39" s="16"/>
      <c r="F39" s="16"/>
      <c r="G39" s="16"/>
      <c r="H39" s="16"/>
      <c r="I39" s="16"/>
      <c r="J39" s="31">
        <v>2009</v>
      </c>
      <c r="K39" s="31"/>
      <c r="L39" s="32">
        <v>139</v>
      </c>
      <c r="M39" s="33" t="s">
        <v>17</v>
      </c>
      <c r="P39" s="18"/>
      <c r="Q39" s="18"/>
      <c r="S39" s="30"/>
    </row>
    <row r="40" spans="2:19" ht="14.25" customHeight="1" x14ac:dyDescent="0.25">
      <c r="E40" s="16"/>
      <c r="F40" s="16"/>
      <c r="G40" s="16"/>
      <c r="H40" s="16"/>
      <c r="I40" s="16"/>
      <c r="J40" s="34">
        <v>2010</v>
      </c>
      <c r="K40" s="34"/>
      <c r="L40" s="32">
        <v>121</v>
      </c>
      <c r="M40" s="33">
        <f>(L40/L39)-1</f>
        <v>-0.12949640287769781</v>
      </c>
      <c r="P40" s="18"/>
      <c r="Q40" s="18"/>
      <c r="S40" s="30"/>
    </row>
    <row r="41" spans="2:19" ht="14.25" customHeight="1" x14ac:dyDescent="0.25">
      <c r="B41" s="35"/>
      <c r="C41" s="35"/>
      <c r="E41" s="16"/>
      <c r="F41" s="16"/>
      <c r="G41" s="16"/>
      <c r="H41" s="16"/>
      <c r="I41" s="16"/>
      <c r="J41" s="34">
        <v>2011</v>
      </c>
      <c r="K41" s="34"/>
      <c r="L41" s="32">
        <v>93</v>
      </c>
      <c r="M41" s="33">
        <f t="shared" ref="M41:M54" si="0">(L41/L40)-1</f>
        <v>-0.23140495867768596</v>
      </c>
      <c r="P41" s="18"/>
      <c r="Q41" s="18"/>
      <c r="S41" s="30"/>
    </row>
    <row r="42" spans="2:19" ht="14.25" customHeight="1" x14ac:dyDescent="0.25">
      <c r="B42" s="36"/>
      <c r="C42" s="37"/>
      <c r="E42" s="16"/>
      <c r="F42" s="16"/>
      <c r="G42" s="16"/>
      <c r="H42" s="16"/>
      <c r="I42" s="16"/>
      <c r="J42" s="34">
        <v>2012</v>
      </c>
      <c r="K42" s="34"/>
      <c r="L42" s="32">
        <v>83</v>
      </c>
      <c r="M42" s="33">
        <f t="shared" si="0"/>
        <v>-0.10752688172043012</v>
      </c>
      <c r="S42" s="30"/>
    </row>
    <row r="43" spans="2:19" ht="14.25" customHeight="1" x14ac:dyDescent="0.25">
      <c r="B43" s="36"/>
      <c r="C43" s="38"/>
      <c r="E43" s="16"/>
      <c r="F43" s="16"/>
      <c r="G43" s="16"/>
      <c r="H43" s="16"/>
      <c r="I43" s="16"/>
      <c r="J43" s="34">
        <v>2013</v>
      </c>
      <c r="K43" s="34"/>
      <c r="L43" s="32">
        <v>131</v>
      </c>
      <c r="M43" s="33">
        <f t="shared" si="0"/>
        <v>0.57831325301204828</v>
      </c>
      <c r="P43" s="18"/>
      <c r="Q43" s="18"/>
      <c r="S43" s="30"/>
    </row>
    <row r="44" spans="2:19" ht="14.25" customHeight="1" x14ac:dyDescent="0.25">
      <c r="B44" s="36"/>
      <c r="C44" s="38"/>
      <c r="E44" s="16"/>
      <c r="F44" s="16"/>
      <c r="G44" s="16"/>
      <c r="H44" s="16"/>
      <c r="I44" s="16"/>
      <c r="J44" s="34">
        <v>2014</v>
      </c>
      <c r="K44" s="34"/>
      <c r="L44" s="32">
        <v>96</v>
      </c>
      <c r="M44" s="33">
        <f t="shared" si="0"/>
        <v>-0.26717557251908397</v>
      </c>
      <c r="P44" s="18"/>
      <c r="Q44" s="18"/>
      <c r="S44" s="30"/>
    </row>
    <row r="45" spans="2:19" ht="14.25" customHeight="1" x14ac:dyDescent="0.25">
      <c r="B45" s="36"/>
      <c r="C45" s="38"/>
      <c r="G45" s="16"/>
      <c r="H45" s="16"/>
      <c r="I45" s="16"/>
      <c r="J45" s="34">
        <v>2015</v>
      </c>
      <c r="K45" s="34"/>
      <c r="L45" s="32">
        <v>95</v>
      </c>
      <c r="M45" s="33">
        <f t="shared" si="0"/>
        <v>-1.041666666666663E-2</v>
      </c>
      <c r="P45" s="18"/>
      <c r="Q45" s="18"/>
      <c r="S45" s="30"/>
    </row>
    <row r="46" spans="2:19" ht="14.25" customHeight="1" x14ac:dyDescent="0.25">
      <c r="B46" s="36"/>
      <c r="C46" s="38"/>
      <c r="E46" s="16"/>
      <c r="F46" s="16"/>
      <c r="G46" s="16"/>
      <c r="H46" s="16"/>
      <c r="I46" s="16"/>
      <c r="J46" s="34">
        <v>2016</v>
      </c>
      <c r="K46" s="34"/>
      <c r="L46" s="32">
        <v>124</v>
      </c>
      <c r="M46" s="33">
        <f t="shared" si="0"/>
        <v>0.3052631578947369</v>
      </c>
      <c r="P46" s="18"/>
      <c r="Q46" s="18"/>
      <c r="S46" s="30"/>
    </row>
    <row r="47" spans="2:19" ht="14.25" customHeight="1" x14ac:dyDescent="0.25">
      <c r="E47" s="16"/>
      <c r="F47" s="16"/>
      <c r="G47" s="16"/>
      <c r="H47" s="16"/>
      <c r="I47" s="16"/>
      <c r="J47" s="34">
        <v>2017</v>
      </c>
      <c r="K47" s="34"/>
      <c r="L47" s="32">
        <v>121</v>
      </c>
      <c r="M47" s="33">
        <f t="shared" si="0"/>
        <v>-2.4193548387096753E-2</v>
      </c>
      <c r="P47" s="18"/>
      <c r="Q47" s="18"/>
      <c r="S47" s="30"/>
    </row>
    <row r="48" spans="2:19" ht="14.25" customHeight="1" x14ac:dyDescent="0.25">
      <c r="E48" s="16"/>
      <c r="F48" s="16"/>
      <c r="G48" s="16"/>
      <c r="H48" s="16"/>
      <c r="I48" s="16"/>
      <c r="J48" s="34">
        <v>2018</v>
      </c>
      <c r="K48" s="34"/>
      <c r="L48" s="32">
        <v>149</v>
      </c>
      <c r="M48" s="33">
        <f t="shared" si="0"/>
        <v>0.23140495867768585</v>
      </c>
      <c r="P48" s="18"/>
      <c r="Q48" s="18"/>
      <c r="S48" s="30"/>
    </row>
    <row r="49" spans="2:19" ht="14.25" customHeight="1" x14ac:dyDescent="0.25">
      <c r="E49" s="16"/>
      <c r="F49" s="16"/>
      <c r="G49" s="16"/>
      <c r="H49" s="16"/>
      <c r="I49" s="16"/>
      <c r="J49" s="34">
        <v>2019</v>
      </c>
      <c r="K49" s="34"/>
      <c r="L49" s="32">
        <v>166</v>
      </c>
      <c r="M49" s="33">
        <f t="shared" si="0"/>
        <v>0.11409395973154357</v>
      </c>
      <c r="P49" s="18"/>
      <c r="Q49" s="18"/>
      <c r="S49" s="30"/>
    </row>
    <row r="50" spans="2:19" ht="14.25" customHeight="1" x14ac:dyDescent="0.25">
      <c r="E50" s="16"/>
      <c r="F50" s="16"/>
      <c r="G50" s="16"/>
      <c r="H50" s="16"/>
      <c r="I50" s="16"/>
      <c r="J50" s="34">
        <v>2020</v>
      </c>
      <c r="K50" s="34"/>
      <c r="L50" s="32">
        <v>131</v>
      </c>
      <c r="M50" s="33">
        <f t="shared" si="0"/>
        <v>-0.21084337349397586</v>
      </c>
      <c r="P50" s="18"/>
      <c r="Q50" s="18"/>
      <c r="S50" s="30"/>
    </row>
    <row r="51" spans="2:19" ht="14.25" customHeight="1" x14ac:dyDescent="0.25">
      <c r="B51" s="27" t="s">
        <v>18</v>
      </c>
      <c r="C51" s="27"/>
      <c r="D51" s="39" t="s">
        <v>2</v>
      </c>
      <c r="E51" s="40" t="s">
        <v>19</v>
      </c>
      <c r="F51" s="40" t="s">
        <v>20</v>
      </c>
      <c r="G51" s="16"/>
      <c r="H51" s="16"/>
      <c r="I51" s="16"/>
      <c r="J51" s="34">
        <v>2021</v>
      </c>
      <c r="K51" s="34"/>
      <c r="L51" s="32">
        <v>136</v>
      </c>
      <c r="M51" s="33">
        <f t="shared" si="0"/>
        <v>3.8167938931297662E-2</v>
      </c>
      <c r="P51" s="18"/>
      <c r="Q51" s="18"/>
      <c r="S51" s="30"/>
    </row>
    <row r="52" spans="2:19" ht="14.25" customHeight="1" x14ac:dyDescent="0.25">
      <c r="B52" s="27"/>
      <c r="C52" s="27"/>
      <c r="D52" s="39"/>
      <c r="E52" s="40"/>
      <c r="F52" s="40"/>
      <c r="G52" s="16"/>
      <c r="H52" s="16"/>
      <c r="I52" s="16"/>
      <c r="J52" s="34">
        <v>2022</v>
      </c>
      <c r="K52" s="34"/>
      <c r="L52" s="32">
        <v>130</v>
      </c>
      <c r="M52" s="33">
        <f t="shared" si="0"/>
        <v>-4.4117647058823484E-2</v>
      </c>
      <c r="P52" s="18"/>
      <c r="Q52" s="18"/>
      <c r="S52" s="30"/>
    </row>
    <row r="53" spans="2:19" ht="14.25" customHeight="1" x14ac:dyDescent="0.25">
      <c r="B53" s="41" t="s">
        <v>21</v>
      </c>
      <c r="C53" s="41"/>
      <c r="D53" s="42">
        <f t="shared" ref="D53:D55" si="1">SUM(E53:F53)</f>
        <v>572</v>
      </c>
      <c r="E53" s="43">
        <v>560</v>
      </c>
      <c r="F53" s="43">
        <v>12</v>
      </c>
      <c r="G53" s="16"/>
      <c r="H53" s="16"/>
      <c r="I53" s="16"/>
      <c r="J53" s="34">
        <v>2023</v>
      </c>
      <c r="K53" s="34"/>
      <c r="L53" s="32">
        <v>170</v>
      </c>
      <c r="M53" s="33">
        <f t="shared" si="0"/>
        <v>0.30769230769230771</v>
      </c>
      <c r="P53" s="18"/>
      <c r="Q53" s="18"/>
      <c r="S53" s="30"/>
    </row>
    <row r="54" spans="2:19" ht="14.25" customHeight="1" x14ac:dyDescent="0.25">
      <c r="B54" s="41" t="s">
        <v>22</v>
      </c>
      <c r="C54" s="41"/>
      <c r="D54" s="42">
        <f t="shared" si="1"/>
        <v>166</v>
      </c>
      <c r="E54" s="43">
        <v>164</v>
      </c>
      <c r="F54" s="43">
        <v>2</v>
      </c>
      <c r="G54" s="16"/>
      <c r="H54" s="16"/>
      <c r="I54" s="16"/>
      <c r="J54" s="34">
        <v>2024</v>
      </c>
      <c r="K54" s="34"/>
      <c r="L54" s="32">
        <v>162</v>
      </c>
      <c r="M54" s="33">
        <f t="shared" si="0"/>
        <v>-4.705882352941182E-2</v>
      </c>
      <c r="P54" s="18"/>
      <c r="Q54" s="18"/>
      <c r="S54" s="30"/>
    </row>
    <row r="55" spans="2:19" ht="14.25" customHeight="1" x14ac:dyDescent="0.25">
      <c r="B55" s="41" t="s">
        <v>23</v>
      </c>
      <c r="C55" s="41"/>
      <c r="D55" s="42">
        <f t="shared" si="1"/>
        <v>128</v>
      </c>
      <c r="E55" s="44">
        <v>127</v>
      </c>
      <c r="F55" s="43">
        <v>1</v>
      </c>
      <c r="G55" s="16"/>
      <c r="H55" s="16"/>
      <c r="I55" s="16"/>
      <c r="J55" s="34">
        <v>2025</v>
      </c>
      <c r="K55" s="34"/>
      <c r="L55" s="32">
        <v>134</v>
      </c>
      <c r="M55" s="33">
        <f>(L55/L54)-1</f>
        <v>-0.1728395061728395</v>
      </c>
      <c r="P55" s="18"/>
      <c r="Q55" s="18"/>
      <c r="S55" s="30"/>
    </row>
    <row r="56" spans="2:19" ht="14.25" customHeight="1" thickBot="1" x14ac:dyDescent="0.3">
      <c r="B56" s="41" t="s">
        <v>24</v>
      </c>
      <c r="C56" s="41"/>
      <c r="D56" s="45">
        <f>SUM(E56:F56)</f>
        <v>122</v>
      </c>
      <c r="E56" s="44">
        <v>121</v>
      </c>
      <c r="F56" s="43">
        <v>1</v>
      </c>
      <c r="G56" s="16"/>
      <c r="H56" s="16"/>
      <c r="I56" s="16"/>
      <c r="J56" s="34" t="s">
        <v>25</v>
      </c>
      <c r="K56" s="34"/>
      <c r="L56" s="32">
        <f>+L31</f>
        <v>52</v>
      </c>
      <c r="M56" s="33">
        <f>(L56/L55)-1</f>
        <v>-0.61194029850746268</v>
      </c>
      <c r="P56" s="18"/>
      <c r="Q56" s="18"/>
      <c r="S56" s="30"/>
    </row>
    <row r="57" spans="2:19" ht="14.25" customHeight="1" x14ac:dyDescent="0.25">
      <c r="B57" s="41" t="s">
        <v>26</v>
      </c>
      <c r="C57" s="41"/>
      <c r="D57" s="45">
        <f>SUM(E57:F57)</f>
        <v>120</v>
      </c>
      <c r="E57" s="44">
        <v>119</v>
      </c>
      <c r="F57" s="43">
        <v>1</v>
      </c>
      <c r="G57" s="16"/>
      <c r="H57" s="16"/>
      <c r="I57" s="16"/>
      <c r="J57" s="46" t="s">
        <v>2</v>
      </c>
      <c r="K57" s="46"/>
      <c r="L57" s="47">
        <f>SUM(L39:L56)</f>
        <v>2233</v>
      </c>
      <c r="M57" s="48"/>
      <c r="P57" s="18"/>
      <c r="Q57" s="18"/>
      <c r="S57" s="30"/>
    </row>
    <row r="58" spans="2:19" ht="14.25" customHeight="1" x14ac:dyDescent="0.25">
      <c r="B58" s="41" t="s">
        <v>27</v>
      </c>
      <c r="C58" s="41"/>
      <c r="D58" s="45">
        <f>SUM(E58:F58)</f>
        <v>105</v>
      </c>
      <c r="E58" s="44">
        <v>103</v>
      </c>
      <c r="F58" s="43">
        <v>2</v>
      </c>
      <c r="G58" s="16"/>
      <c r="H58" s="16"/>
      <c r="I58" s="16"/>
      <c r="J58" s="49" t="s">
        <v>28</v>
      </c>
      <c r="K58" s="50"/>
      <c r="L58" s="50"/>
      <c r="M58" s="50"/>
      <c r="P58" s="18"/>
      <c r="Q58" s="18"/>
      <c r="S58" s="30"/>
    </row>
    <row r="59" spans="2:19" ht="14.25" customHeight="1" x14ac:dyDescent="0.25">
      <c r="B59" s="41" t="s">
        <v>29</v>
      </c>
      <c r="C59" s="41"/>
      <c r="D59" s="45">
        <f t="shared" ref="D59:D61" si="2">SUM(E59:F59)</f>
        <v>97</v>
      </c>
      <c r="E59" s="44">
        <v>95</v>
      </c>
      <c r="F59" s="43">
        <v>2</v>
      </c>
      <c r="G59" s="16"/>
      <c r="H59" s="16"/>
      <c r="I59" s="16"/>
      <c r="J59" s="51" t="s">
        <v>30</v>
      </c>
      <c r="K59" s="51"/>
      <c r="L59" s="51"/>
      <c r="M59" s="51"/>
      <c r="P59" s="18"/>
      <c r="Q59" s="18"/>
      <c r="S59" s="30"/>
    </row>
    <row r="60" spans="2:19" ht="14.25" customHeight="1" x14ac:dyDescent="0.25">
      <c r="B60" s="41" t="s">
        <v>31</v>
      </c>
      <c r="C60" s="41"/>
      <c r="D60" s="45">
        <f t="shared" si="2"/>
        <v>90</v>
      </c>
      <c r="E60" s="44">
        <v>89</v>
      </c>
      <c r="F60" s="43">
        <v>1</v>
      </c>
      <c r="G60" s="16"/>
      <c r="H60" s="16"/>
      <c r="I60" s="16"/>
      <c r="P60" s="18"/>
      <c r="Q60" s="18"/>
      <c r="S60" s="30"/>
    </row>
    <row r="61" spans="2:19" ht="14.25" customHeight="1" x14ac:dyDescent="0.25">
      <c r="B61" s="41" t="s">
        <v>32</v>
      </c>
      <c r="C61" s="41"/>
      <c r="D61" s="45">
        <f t="shared" si="2"/>
        <v>85</v>
      </c>
      <c r="E61" s="44">
        <v>83</v>
      </c>
      <c r="F61" s="43">
        <v>2</v>
      </c>
      <c r="G61" s="16"/>
      <c r="H61" s="16"/>
      <c r="I61" s="16"/>
      <c r="P61" s="18"/>
      <c r="Q61" s="18"/>
    </row>
    <row r="62" spans="2:19" ht="14.25" customHeight="1" x14ac:dyDescent="0.25">
      <c r="B62" s="41" t="s">
        <v>33</v>
      </c>
      <c r="C62" s="41"/>
      <c r="D62" s="45">
        <f>SUM(E62:F62)</f>
        <v>77</v>
      </c>
      <c r="E62" s="52">
        <v>67</v>
      </c>
      <c r="F62" s="43">
        <v>10</v>
      </c>
      <c r="G62" s="16"/>
      <c r="H62" s="16"/>
      <c r="I62" s="16"/>
      <c r="P62" s="18"/>
      <c r="Q62" s="18"/>
    </row>
    <row r="63" spans="2:19" ht="14.25" customHeight="1" x14ac:dyDescent="0.25">
      <c r="B63" s="41" t="s">
        <v>34</v>
      </c>
      <c r="C63" s="41"/>
      <c r="D63" s="45">
        <f>SUM(E63:F63)</f>
        <v>69</v>
      </c>
      <c r="E63" s="52">
        <v>67</v>
      </c>
      <c r="F63" s="43">
        <v>2</v>
      </c>
      <c r="G63" s="16"/>
      <c r="H63" s="16"/>
      <c r="I63" s="16"/>
      <c r="P63" s="18"/>
      <c r="Q63" s="18"/>
    </row>
    <row r="64" spans="2:19" ht="14.25" customHeight="1" x14ac:dyDescent="0.25">
      <c r="B64" s="41" t="s">
        <v>35</v>
      </c>
      <c r="C64" s="41"/>
      <c r="D64" s="45">
        <f t="shared" ref="D64:D70" si="3">SUM(E64:F64)</f>
        <v>65</v>
      </c>
      <c r="E64" s="52">
        <v>64</v>
      </c>
      <c r="F64" s="43">
        <v>1</v>
      </c>
      <c r="G64" s="16"/>
      <c r="H64" s="16"/>
      <c r="I64" s="16"/>
      <c r="P64" s="18"/>
      <c r="Q64" s="18"/>
    </row>
    <row r="65" spans="2:19" ht="14.25" customHeight="1" x14ac:dyDescent="0.25">
      <c r="B65" s="41" t="s">
        <v>36</v>
      </c>
      <c r="C65" s="41"/>
      <c r="D65" s="45">
        <f>SUM(E65:F65)</f>
        <v>63</v>
      </c>
      <c r="E65" s="52">
        <v>57</v>
      </c>
      <c r="F65" s="43">
        <v>6</v>
      </c>
      <c r="G65" s="16"/>
      <c r="H65" s="16"/>
      <c r="I65" s="16"/>
      <c r="P65" s="18"/>
      <c r="Q65" s="18"/>
      <c r="S65" s="30"/>
    </row>
    <row r="66" spans="2:19" ht="14.25" customHeight="1" x14ac:dyDescent="0.25">
      <c r="B66" s="41" t="s">
        <v>37</v>
      </c>
      <c r="C66" s="41"/>
      <c r="D66" s="45">
        <f>SUM(E66:F66)</f>
        <v>60</v>
      </c>
      <c r="E66" s="52">
        <v>58</v>
      </c>
      <c r="F66" s="43">
        <v>2</v>
      </c>
      <c r="G66" s="16"/>
      <c r="H66" s="16"/>
      <c r="I66" s="16"/>
      <c r="P66" s="18"/>
      <c r="Q66" s="18"/>
      <c r="S66" s="30"/>
    </row>
    <row r="67" spans="2:19" ht="14.25" customHeight="1" x14ac:dyDescent="0.25">
      <c r="B67" s="41" t="s">
        <v>38</v>
      </c>
      <c r="C67" s="41"/>
      <c r="D67" s="45">
        <f t="shared" si="3"/>
        <v>56</v>
      </c>
      <c r="E67" s="52">
        <v>56</v>
      </c>
      <c r="F67" s="43">
        <v>0</v>
      </c>
      <c r="G67" s="16"/>
      <c r="H67" s="16"/>
      <c r="I67" s="16"/>
      <c r="P67" s="18"/>
      <c r="Q67" s="18"/>
      <c r="S67" s="30"/>
    </row>
    <row r="68" spans="2:19" ht="14.25" customHeight="1" x14ac:dyDescent="0.25">
      <c r="B68" s="41" t="s">
        <v>39</v>
      </c>
      <c r="C68" s="41"/>
      <c r="D68" s="45">
        <f t="shared" si="3"/>
        <v>50</v>
      </c>
      <c r="E68" s="52">
        <v>49</v>
      </c>
      <c r="F68" s="43">
        <v>1</v>
      </c>
      <c r="G68" s="16"/>
      <c r="H68" s="16"/>
      <c r="I68" s="16"/>
      <c r="P68" s="18"/>
      <c r="Q68" s="18"/>
      <c r="S68" s="30"/>
    </row>
    <row r="69" spans="2:19" ht="14.25" customHeight="1" x14ac:dyDescent="0.25">
      <c r="B69" s="41" t="s">
        <v>40</v>
      </c>
      <c r="C69" s="41"/>
      <c r="D69" s="45">
        <f t="shared" si="3"/>
        <v>45</v>
      </c>
      <c r="E69" s="52">
        <v>44</v>
      </c>
      <c r="F69" s="43">
        <v>1</v>
      </c>
      <c r="G69" s="16"/>
      <c r="H69" s="16"/>
      <c r="I69" s="16"/>
      <c r="P69" s="18"/>
      <c r="Q69" s="18"/>
      <c r="S69" s="30"/>
    </row>
    <row r="70" spans="2:19" ht="14.25" customHeight="1" x14ac:dyDescent="0.25">
      <c r="B70" s="41" t="s">
        <v>41</v>
      </c>
      <c r="C70" s="41"/>
      <c r="D70" s="45">
        <f t="shared" si="3"/>
        <v>40</v>
      </c>
      <c r="E70" s="52">
        <v>40</v>
      </c>
      <c r="F70" s="43">
        <v>0</v>
      </c>
      <c r="G70" s="16"/>
      <c r="H70" s="16"/>
      <c r="I70" s="16"/>
      <c r="J70" s="53"/>
      <c r="P70" s="18"/>
      <c r="Q70" s="18"/>
      <c r="S70" s="30"/>
    </row>
    <row r="71" spans="2:19" ht="14.25" customHeight="1" x14ac:dyDescent="0.25">
      <c r="B71" s="41" t="s">
        <v>42</v>
      </c>
      <c r="C71" s="41"/>
      <c r="D71" s="45">
        <f>SUM(E71:F71)</f>
        <v>36</v>
      </c>
      <c r="E71" s="52">
        <v>36</v>
      </c>
      <c r="F71" s="43">
        <v>0</v>
      </c>
      <c r="G71" s="16"/>
      <c r="H71" s="16"/>
      <c r="I71" s="16"/>
      <c r="J71" s="53"/>
      <c r="P71" s="18"/>
      <c r="Q71" s="18"/>
      <c r="S71" s="30"/>
    </row>
    <row r="72" spans="2:19" ht="14.25" customHeight="1" x14ac:dyDescent="0.25">
      <c r="B72" s="41" t="s">
        <v>43</v>
      </c>
      <c r="C72" s="41"/>
      <c r="D72" s="45">
        <f>SUM(E72:F72)</f>
        <v>35</v>
      </c>
      <c r="E72" s="52">
        <v>35</v>
      </c>
      <c r="F72" s="43">
        <v>0</v>
      </c>
      <c r="G72" s="16"/>
      <c r="H72" s="16"/>
      <c r="I72" s="16"/>
      <c r="J72" s="53"/>
      <c r="P72" s="18"/>
      <c r="Q72" s="18"/>
      <c r="S72" s="30"/>
    </row>
    <row r="73" spans="2:19" ht="14.25" customHeight="1" x14ac:dyDescent="0.25">
      <c r="B73" s="41" t="s">
        <v>44</v>
      </c>
      <c r="C73" s="41"/>
      <c r="D73" s="45">
        <f>SUM(E73:F73)</f>
        <v>35</v>
      </c>
      <c r="E73" s="52">
        <v>34</v>
      </c>
      <c r="F73" s="43">
        <v>1</v>
      </c>
      <c r="G73" s="16"/>
      <c r="H73" s="16"/>
      <c r="I73" s="16"/>
      <c r="J73" s="53"/>
      <c r="P73" s="18"/>
      <c r="Q73" s="18"/>
      <c r="S73" s="30"/>
    </row>
    <row r="74" spans="2:19" ht="14.25" customHeight="1" x14ac:dyDescent="0.25">
      <c r="B74" s="41" t="s">
        <v>45</v>
      </c>
      <c r="C74" s="41"/>
      <c r="D74" s="45">
        <f>SUM(E74:F74)</f>
        <v>35</v>
      </c>
      <c r="E74" s="52">
        <v>33</v>
      </c>
      <c r="F74" s="43">
        <v>2</v>
      </c>
      <c r="G74" s="16"/>
      <c r="H74" s="16"/>
      <c r="I74" s="16"/>
      <c r="J74" s="53"/>
      <c r="P74" s="18"/>
      <c r="Q74" s="18"/>
      <c r="S74" s="30"/>
    </row>
    <row r="75" spans="2:19" ht="14.25" customHeight="1" x14ac:dyDescent="0.25">
      <c r="B75" s="41" t="s">
        <v>46</v>
      </c>
      <c r="C75" s="41"/>
      <c r="D75" s="45">
        <f>SUM(E75:F75)</f>
        <v>29</v>
      </c>
      <c r="E75" s="52">
        <v>29</v>
      </c>
      <c r="F75" s="43">
        <v>0</v>
      </c>
      <c r="G75" s="16"/>
      <c r="H75" s="16"/>
      <c r="I75" s="16"/>
      <c r="J75" s="53"/>
      <c r="P75" s="18"/>
      <c r="Q75" s="18"/>
      <c r="S75" s="30"/>
    </row>
    <row r="76" spans="2:19" ht="14.25" customHeight="1" x14ac:dyDescent="0.25">
      <c r="B76" s="41" t="s">
        <v>47</v>
      </c>
      <c r="C76" s="41"/>
      <c r="D76" s="45">
        <f t="shared" ref="D76" si="4">SUM(E76:F76)</f>
        <v>22</v>
      </c>
      <c r="E76" s="52">
        <v>21</v>
      </c>
      <c r="F76" s="43">
        <v>1</v>
      </c>
      <c r="G76" s="16"/>
      <c r="H76" s="16"/>
      <c r="I76" s="16"/>
      <c r="J76" s="53"/>
      <c r="P76" s="18"/>
      <c r="Q76" s="18"/>
      <c r="S76" s="30"/>
    </row>
    <row r="77" spans="2:19" ht="14.25" customHeight="1" x14ac:dyDescent="0.25">
      <c r="B77" s="41" t="s">
        <v>48</v>
      </c>
      <c r="C77" s="41"/>
      <c r="D77" s="45">
        <f>SUM(E77:F77)</f>
        <v>16</v>
      </c>
      <c r="E77" s="52">
        <v>15</v>
      </c>
      <c r="F77" s="43">
        <v>1</v>
      </c>
      <c r="G77" s="16"/>
      <c r="H77" s="16"/>
      <c r="I77" s="16"/>
      <c r="J77" s="53"/>
      <c r="P77" s="18"/>
      <c r="Q77" s="18"/>
      <c r="S77" s="30"/>
    </row>
    <row r="78" spans="2:19" ht="14.25" customHeight="1" thickBot="1" x14ac:dyDescent="0.3">
      <c r="B78" s="41" t="s">
        <v>49</v>
      </c>
      <c r="C78" s="41"/>
      <c r="D78" s="45">
        <f>SUM(E78:F78)</f>
        <v>15</v>
      </c>
      <c r="E78" s="52">
        <v>15</v>
      </c>
      <c r="F78" s="43">
        <v>0</v>
      </c>
      <c r="G78" s="16"/>
      <c r="H78" s="16"/>
      <c r="I78" s="16"/>
      <c r="P78" s="18"/>
      <c r="Q78" s="18"/>
      <c r="S78" s="30"/>
    </row>
    <row r="79" spans="2:19" ht="14.25" customHeight="1" x14ac:dyDescent="0.25">
      <c r="B79" s="54" t="s">
        <v>2</v>
      </c>
      <c r="C79" s="54"/>
      <c r="D79" s="26">
        <f>SUM(D53:D78)</f>
        <v>2233</v>
      </c>
      <c r="E79" s="26">
        <f>SUM(E53:E78)</f>
        <v>2181</v>
      </c>
      <c r="F79" s="26">
        <f>SUM(F53:F78)</f>
        <v>52</v>
      </c>
      <c r="G79" s="16"/>
      <c r="H79" s="16"/>
      <c r="I79" s="16"/>
      <c r="P79" s="18"/>
      <c r="Q79" s="18"/>
      <c r="S79" s="30"/>
    </row>
    <row r="80" spans="2:19" ht="10.9" customHeight="1" x14ac:dyDescent="0.25">
      <c r="B80" s="53"/>
      <c r="E80"/>
      <c r="F80"/>
      <c r="G80" s="16"/>
      <c r="H80" s="16"/>
      <c r="I80" s="16"/>
      <c r="P80" s="18"/>
      <c r="Q80" s="18"/>
      <c r="S80" s="30"/>
    </row>
    <row r="81" spans="1:19" ht="7.9" customHeight="1" x14ac:dyDescent="0.25">
      <c r="G81" s="16"/>
      <c r="H81" s="16"/>
      <c r="I81" s="16"/>
      <c r="P81" s="18"/>
      <c r="Q81" s="18"/>
      <c r="S81" s="30"/>
    </row>
    <row r="82" spans="1:19" ht="30" customHeight="1" x14ac:dyDescent="0.25">
      <c r="A82" s="55" t="s">
        <v>50</v>
      </c>
      <c r="B82" s="55"/>
      <c r="C82" s="55"/>
      <c r="D82" s="55"/>
      <c r="E82" s="55"/>
      <c r="F82" s="55"/>
      <c r="G82" s="55"/>
      <c r="H82" s="55"/>
      <c r="I82" s="55"/>
      <c r="J82" s="55"/>
      <c r="K82" s="55"/>
      <c r="L82" s="55"/>
      <c r="M82" s="55"/>
      <c r="N82" s="55"/>
      <c r="O82" s="55"/>
      <c r="P82" s="55"/>
      <c r="Q82" s="18"/>
      <c r="S82" s="30"/>
    </row>
    <row r="83" spans="1:19" ht="12.75" customHeight="1" x14ac:dyDescent="0.25">
      <c r="B83" s="14"/>
      <c r="C83" s="14"/>
      <c r="D83" s="14"/>
      <c r="E83" s="16"/>
      <c r="F83" s="16"/>
      <c r="G83" s="56"/>
      <c r="H83" s="56"/>
      <c r="I83" s="56"/>
      <c r="J83" s="14"/>
      <c r="L83" s="57"/>
      <c r="M83" s="14"/>
      <c r="N83" s="14"/>
      <c r="O83" s="14"/>
      <c r="P83" s="14"/>
      <c r="Q83" s="14"/>
      <c r="R83" s="14"/>
      <c r="S83" s="14"/>
    </row>
    <row r="84" spans="1:19" ht="15.4" customHeight="1" x14ac:dyDescent="0.25">
      <c r="B84" s="12"/>
      <c r="C84" s="12"/>
      <c r="D84" s="12"/>
      <c r="E84" s="12"/>
      <c r="F84" s="12"/>
      <c r="G84" s="16"/>
    </row>
    <row r="85" spans="1:19" ht="15.4" customHeight="1" x14ac:dyDescent="0.25">
      <c r="B85" s="12"/>
      <c r="C85" s="12"/>
      <c r="D85" s="12"/>
      <c r="E85" s="12"/>
      <c r="F85" s="12"/>
      <c r="G85" s="16"/>
      <c r="H85" s="12"/>
      <c r="I85" s="12"/>
      <c r="J85" s="12"/>
      <c r="K85" s="12"/>
    </row>
    <row r="86" spans="1:19" ht="12.95" customHeight="1" x14ac:dyDescent="0.25">
      <c r="B86" s="58" t="s">
        <v>51</v>
      </c>
      <c r="C86" s="58"/>
      <c r="D86" s="59" t="s">
        <v>2</v>
      </c>
      <c r="E86" s="60" t="s">
        <v>52</v>
      </c>
      <c r="F86" s="12"/>
      <c r="G86" s="58" t="s">
        <v>53</v>
      </c>
      <c r="H86" s="58"/>
      <c r="I86" s="59" t="s">
        <v>2</v>
      </c>
      <c r="J86" s="60" t="s">
        <v>52</v>
      </c>
      <c r="L86" s="27" t="s">
        <v>54</v>
      </c>
      <c r="M86" s="61" t="s">
        <v>2</v>
      </c>
      <c r="N86" s="62" t="s">
        <v>52</v>
      </c>
    </row>
    <row r="87" spans="1:19" ht="8.4499999999999993" customHeight="1" x14ac:dyDescent="0.25">
      <c r="B87" s="58"/>
      <c r="C87" s="58"/>
      <c r="D87" s="59"/>
      <c r="E87" s="60"/>
      <c r="F87" s="12"/>
      <c r="G87" s="58"/>
      <c r="H87" s="58"/>
      <c r="I87" s="59"/>
      <c r="J87" s="60"/>
      <c r="L87" s="27"/>
      <c r="M87" s="61"/>
      <c r="N87" s="62"/>
    </row>
    <row r="88" spans="1:19" ht="15" customHeight="1" x14ac:dyDescent="0.25">
      <c r="A88" s="63"/>
      <c r="B88" s="64" t="s">
        <v>55</v>
      </c>
      <c r="C88" s="64"/>
      <c r="D88" s="22">
        <v>11</v>
      </c>
      <c r="E88" s="33">
        <f t="shared" ref="E88:E100" si="5">D88/$D$101</f>
        <v>0.21153846153846154</v>
      </c>
      <c r="F88" s="12"/>
      <c r="G88" s="65" t="s">
        <v>56</v>
      </c>
      <c r="H88" s="65"/>
      <c r="I88" s="66">
        <v>12</v>
      </c>
      <c r="J88" s="33">
        <f t="shared" ref="J88:J98" si="6">I88/$I$99</f>
        <v>0.23076923076923078</v>
      </c>
      <c r="L88" s="64" t="s">
        <v>57</v>
      </c>
      <c r="M88" s="66">
        <v>33</v>
      </c>
      <c r="N88" s="33">
        <f>M88/$M$90</f>
        <v>0.63461538461538458</v>
      </c>
    </row>
    <row r="89" spans="1:19" ht="15" customHeight="1" thickBot="1" x14ac:dyDescent="0.3">
      <c r="A89" s="63"/>
      <c r="B89" s="67" t="s">
        <v>58</v>
      </c>
      <c r="C89" s="67"/>
      <c r="D89" s="22">
        <v>0</v>
      </c>
      <c r="E89" s="68">
        <f t="shared" si="5"/>
        <v>0</v>
      </c>
      <c r="F89" s="12"/>
      <c r="G89" s="69" t="s">
        <v>59</v>
      </c>
      <c r="H89" s="69"/>
      <c r="I89" s="70">
        <v>7</v>
      </c>
      <c r="J89" s="68">
        <f t="shared" si="6"/>
        <v>0.13461538461538461</v>
      </c>
      <c r="L89" s="71" t="s">
        <v>60</v>
      </c>
      <c r="M89" s="72">
        <v>19</v>
      </c>
      <c r="N89" s="73">
        <f>M89/$M$90</f>
        <v>0.36538461538461536</v>
      </c>
    </row>
    <row r="90" spans="1:19" ht="15" customHeight="1" x14ac:dyDescent="0.25">
      <c r="A90" s="63"/>
      <c r="B90" s="67" t="s">
        <v>61</v>
      </c>
      <c r="C90" s="67"/>
      <c r="D90" s="22">
        <v>1</v>
      </c>
      <c r="E90" s="68">
        <f t="shared" si="5"/>
        <v>1.9230769230769232E-2</v>
      </c>
      <c r="F90" s="12"/>
      <c r="G90" s="69" t="s">
        <v>62</v>
      </c>
      <c r="H90" s="69"/>
      <c r="I90" s="70">
        <v>4</v>
      </c>
      <c r="J90" s="68">
        <f t="shared" si="6"/>
        <v>7.6923076923076927E-2</v>
      </c>
      <c r="L90" s="74" t="s">
        <v>2</v>
      </c>
      <c r="M90" s="26">
        <f>SUM(M88:M89)</f>
        <v>52</v>
      </c>
      <c r="N90" s="48">
        <f>M90/$M$90</f>
        <v>1</v>
      </c>
    </row>
    <row r="91" spans="1:19" ht="15" customHeight="1" x14ac:dyDescent="0.25">
      <c r="A91" s="63"/>
      <c r="B91" s="71" t="s">
        <v>63</v>
      </c>
      <c r="D91" s="22">
        <v>5</v>
      </c>
      <c r="E91" s="68">
        <f t="shared" si="5"/>
        <v>9.6153846153846159E-2</v>
      </c>
      <c r="F91" s="12"/>
      <c r="G91" s="69" t="s">
        <v>64</v>
      </c>
      <c r="H91" s="69"/>
      <c r="I91" s="70">
        <v>1</v>
      </c>
      <c r="J91" s="68">
        <f t="shared" si="6"/>
        <v>1.9230769230769232E-2</v>
      </c>
    </row>
    <row r="92" spans="1:19" ht="15" customHeight="1" x14ac:dyDescent="0.25">
      <c r="A92" s="63"/>
      <c r="B92" s="67" t="s">
        <v>65</v>
      </c>
      <c r="C92" s="67"/>
      <c r="D92" s="22">
        <v>1</v>
      </c>
      <c r="E92" s="68">
        <f t="shared" si="5"/>
        <v>1.9230769230769232E-2</v>
      </c>
      <c r="F92" s="12"/>
      <c r="G92" s="75" t="s">
        <v>66</v>
      </c>
      <c r="H92" s="75"/>
      <c r="I92" s="70">
        <v>1</v>
      </c>
      <c r="J92" s="68">
        <f t="shared" si="6"/>
        <v>1.9230769230769232E-2</v>
      </c>
    </row>
    <row r="93" spans="1:19" ht="15" customHeight="1" x14ac:dyDescent="0.25">
      <c r="A93" s="63"/>
      <c r="B93" s="67" t="s">
        <v>67</v>
      </c>
      <c r="C93" s="67"/>
      <c r="D93" s="22">
        <v>0</v>
      </c>
      <c r="E93" s="68">
        <f t="shared" si="5"/>
        <v>0</v>
      </c>
      <c r="F93" s="12"/>
      <c r="G93" s="69" t="s">
        <v>68</v>
      </c>
      <c r="H93" s="69"/>
      <c r="I93" s="70">
        <v>5</v>
      </c>
      <c r="J93" s="68">
        <f t="shared" si="6"/>
        <v>9.6153846153846159E-2</v>
      </c>
    </row>
    <row r="94" spans="1:19" ht="15" customHeight="1" x14ac:dyDescent="0.25">
      <c r="A94" s="63"/>
      <c r="B94" s="67" t="s">
        <v>69</v>
      </c>
      <c r="C94" s="67"/>
      <c r="D94" s="22">
        <v>0</v>
      </c>
      <c r="E94" s="68">
        <f t="shared" si="5"/>
        <v>0</v>
      </c>
      <c r="F94" s="12"/>
      <c r="G94" s="69" t="s">
        <v>70</v>
      </c>
      <c r="H94" s="69"/>
      <c r="I94" s="70">
        <v>0</v>
      </c>
      <c r="J94" s="68">
        <f t="shared" si="6"/>
        <v>0</v>
      </c>
    </row>
    <row r="95" spans="1:19" ht="15" customHeight="1" x14ac:dyDescent="0.25">
      <c r="A95" s="63"/>
      <c r="B95" s="67" t="s">
        <v>71</v>
      </c>
      <c r="C95" s="67"/>
      <c r="D95" s="22">
        <v>0</v>
      </c>
      <c r="E95" s="68">
        <f t="shared" si="5"/>
        <v>0</v>
      </c>
      <c r="F95" s="12"/>
      <c r="G95" s="69" t="s">
        <v>72</v>
      </c>
      <c r="H95" s="69"/>
      <c r="I95" s="70">
        <v>2</v>
      </c>
      <c r="J95" s="68">
        <f t="shared" si="6"/>
        <v>3.8461538461538464E-2</v>
      </c>
    </row>
    <row r="96" spans="1:19" ht="15" customHeight="1" x14ac:dyDescent="0.25">
      <c r="A96" s="63"/>
      <c r="B96" s="67" t="s">
        <v>73</v>
      </c>
      <c r="C96" s="67"/>
      <c r="D96" s="22">
        <v>12</v>
      </c>
      <c r="E96" s="68">
        <f t="shared" si="5"/>
        <v>0.23076923076923078</v>
      </c>
      <c r="F96" s="12"/>
      <c r="G96" s="69" t="s">
        <v>74</v>
      </c>
      <c r="H96" s="69"/>
      <c r="I96" s="70">
        <v>4</v>
      </c>
      <c r="J96" s="68">
        <f t="shared" si="6"/>
        <v>7.6923076923076927E-2</v>
      </c>
    </row>
    <row r="97" spans="2:15" ht="15" customHeight="1" x14ac:dyDescent="0.25">
      <c r="B97" s="67" t="s">
        <v>75</v>
      </c>
      <c r="C97" s="67"/>
      <c r="D97" s="22">
        <v>2</v>
      </c>
      <c r="E97" s="68">
        <f t="shared" si="5"/>
        <v>3.8461538461538464E-2</v>
      </c>
      <c r="F97" s="12"/>
      <c r="G97" s="69" t="s">
        <v>76</v>
      </c>
      <c r="H97" s="69"/>
      <c r="I97" s="70">
        <v>7</v>
      </c>
      <c r="J97" s="68">
        <f t="shared" si="6"/>
        <v>0.13461538461538461</v>
      </c>
    </row>
    <row r="98" spans="2:15" ht="15" customHeight="1" thickBot="1" x14ac:dyDescent="0.3">
      <c r="B98" s="67" t="s">
        <v>77</v>
      </c>
      <c r="C98" s="76"/>
      <c r="D98" s="22">
        <v>5</v>
      </c>
      <c r="E98" s="68">
        <f t="shared" si="5"/>
        <v>9.6153846153846159E-2</v>
      </c>
      <c r="F98" s="12"/>
      <c r="G98" s="77" t="s">
        <v>78</v>
      </c>
      <c r="H98" s="77"/>
      <c r="I98" s="78">
        <v>9</v>
      </c>
      <c r="J98" s="79">
        <f t="shared" si="6"/>
        <v>0.17307692307692307</v>
      </c>
    </row>
    <row r="99" spans="2:15" ht="15" customHeight="1" x14ac:dyDescent="0.25">
      <c r="B99" s="67" t="s">
        <v>79</v>
      </c>
      <c r="C99" s="67"/>
      <c r="D99" s="22">
        <v>6</v>
      </c>
      <c r="E99" s="68">
        <f t="shared" si="5"/>
        <v>0.11538461538461539</v>
      </c>
      <c r="F99" s="12"/>
      <c r="G99" s="46" t="s">
        <v>2</v>
      </c>
      <c r="H99" s="46"/>
      <c r="I99" s="80">
        <f>SUM(I88:I98)</f>
        <v>52</v>
      </c>
      <c r="J99" s="48">
        <v>1</v>
      </c>
    </row>
    <row r="100" spans="2:15" ht="15" customHeight="1" thickBot="1" x14ac:dyDescent="0.3">
      <c r="B100" s="71" t="s">
        <v>80</v>
      </c>
      <c r="C100" s="71"/>
      <c r="D100" s="81">
        <v>9</v>
      </c>
      <c r="E100" s="68">
        <f t="shared" si="5"/>
        <v>0.17307692307692307</v>
      </c>
      <c r="F100" s="82"/>
    </row>
    <row r="101" spans="2:15" ht="15.6" customHeight="1" x14ac:dyDescent="0.25">
      <c r="B101" s="74" t="s">
        <v>2</v>
      </c>
      <c r="C101" s="74"/>
      <c r="D101" s="26">
        <f>SUM(D88:D100)</f>
        <v>52</v>
      </c>
      <c r="E101" s="48">
        <v>1</v>
      </c>
      <c r="G101" s="83"/>
      <c r="H101" s="83"/>
      <c r="I101" s="83"/>
      <c r="J101" s="83"/>
    </row>
    <row r="102" spans="2:15" ht="9.75" customHeight="1" x14ac:dyDescent="0.25">
      <c r="B102" s="83"/>
      <c r="C102" s="83"/>
      <c r="D102" s="83"/>
      <c r="E102" s="83"/>
      <c r="G102" s="84"/>
      <c r="H102" s="84"/>
      <c r="I102" s="84"/>
      <c r="J102" s="84"/>
    </row>
    <row r="103" spans="2:15" ht="25.5" customHeight="1" x14ac:dyDescent="0.25">
      <c r="B103" s="7"/>
      <c r="C103" s="85"/>
      <c r="D103" s="85"/>
      <c r="E103" s="86"/>
      <c r="F103" s="86"/>
      <c r="G103" s="14"/>
      <c r="H103" s="85"/>
      <c r="I103" s="85"/>
      <c r="J103" s="85"/>
      <c r="K103" s="85"/>
      <c r="L103" s="85"/>
      <c r="M103" s="85"/>
      <c r="N103" s="85"/>
      <c r="O103" s="85"/>
    </row>
    <row r="104" spans="2:15" ht="15.4" customHeight="1" x14ac:dyDescent="0.25">
      <c r="B104" s="7"/>
      <c r="C104" s="85"/>
      <c r="D104" s="85"/>
      <c r="E104" s="86"/>
      <c r="F104" s="86"/>
      <c r="G104" s="14"/>
      <c r="H104" s="85"/>
      <c r="I104" s="85"/>
      <c r="J104" s="85"/>
      <c r="K104" s="85"/>
      <c r="L104" s="85"/>
      <c r="M104" s="85"/>
      <c r="N104" s="85"/>
      <c r="O104" s="85"/>
    </row>
    <row r="105" spans="2:15" ht="15.4" customHeight="1" x14ac:dyDescent="0.25">
      <c r="B105" s="87"/>
      <c r="C105" s="87"/>
      <c r="D105" s="87"/>
      <c r="E105" s="87"/>
      <c r="F105" s="88"/>
      <c r="G105" s="85"/>
      <c r="H105" s="12"/>
      <c r="I105" s="14"/>
      <c r="J105" s="14"/>
      <c r="K105" s="89"/>
      <c r="L105" s="89"/>
      <c r="M105" s="89"/>
      <c r="N105" s="89"/>
      <c r="O105" s="14"/>
    </row>
    <row r="106" spans="2:15" ht="15.4" customHeight="1" x14ac:dyDescent="0.25">
      <c r="B106" s="87"/>
      <c r="C106" s="87"/>
      <c r="D106" s="87"/>
      <c r="E106" s="87"/>
      <c r="F106" s="88"/>
      <c r="G106" s="85"/>
      <c r="H106" s="12"/>
      <c r="I106" s="14"/>
      <c r="J106" s="14"/>
      <c r="K106" s="89"/>
      <c r="L106" s="89"/>
      <c r="M106" s="89"/>
      <c r="N106" s="89"/>
      <c r="O106" s="14"/>
    </row>
    <row r="107" spans="2:15" ht="9.75" customHeight="1" x14ac:dyDescent="0.25">
      <c r="B107" s="90" t="s">
        <v>81</v>
      </c>
      <c r="C107" s="90"/>
      <c r="D107" s="91" t="s">
        <v>2</v>
      </c>
      <c r="E107" s="92" t="s">
        <v>52</v>
      </c>
      <c r="H107" s="93" t="s">
        <v>82</v>
      </c>
      <c r="I107" s="14"/>
      <c r="J107" s="14"/>
      <c r="K107" s="94"/>
      <c r="L107" s="94"/>
      <c r="M107" s="94"/>
      <c r="N107" s="94"/>
      <c r="O107" s="14"/>
    </row>
    <row r="108" spans="2:15" ht="30" customHeight="1" x14ac:dyDescent="0.25">
      <c r="B108" s="90"/>
      <c r="C108" s="90"/>
      <c r="D108" s="91"/>
      <c r="E108" s="92"/>
      <c r="H108" s="95">
        <f>SUM(E109:E112)</f>
        <v>0.11538461538461539</v>
      </c>
      <c r="I108" s="14"/>
      <c r="K108" s="90" t="s">
        <v>83</v>
      </c>
      <c r="L108" s="90"/>
      <c r="M108" s="96" t="s">
        <v>2</v>
      </c>
      <c r="N108" s="97" t="s">
        <v>52</v>
      </c>
      <c r="O108" s="14"/>
    </row>
    <row r="109" spans="2:15" ht="15.4" customHeight="1" x14ac:dyDescent="0.25">
      <c r="B109" s="65" t="s">
        <v>84</v>
      </c>
      <c r="C109" s="65"/>
      <c r="D109" s="66">
        <v>0</v>
      </c>
      <c r="E109" s="33">
        <f>D109/$D$116</f>
        <v>0</v>
      </c>
      <c r="H109" s="98"/>
      <c r="I109" s="14"/>
      <c r="K109" s="99" t="s">
        <v>85</v>
      </c>
      <c r="L109" s="99"/>
      <c r="M109" s="66">
        <v>51</v>
      </c>
      <c r="N109" s="100">
        <f>M109/$M$111</f>
        <v>0.98076923076923073</v>
      </c>
      <c r="O109" s="14"/>
    </row>
    <row r="110" spans="2:15" ht="15.4" customHeight="1" thickBot="1" x14ac:dyDescent="0.3">
      <c r="B110" s="69" t="s">
        <v>86</v>
      </c>
      <c r="C110" s="69"/>
      <c r="D110" s="66">
        <v>0</v>
      </c>
      <c r="E110" s="68">
        <f t="shared" ref="E110:E116" si="7">D110/$D$116</f>
        <v>0</v>
      </c>
      <c r="I110" s="98" t="s">
        <v>87</v>
      </c>
      <c r="K110" s="101" t="s">
        <v>88</v>
      </c>
      <c r="L110" s="101"/>
      <c r="M110" s="78">
        <v>1</v>
      </c>
      <c r="N110" s="102">
        <f>M110/$M$111</f>
        <v>1.9230769230769232E-2</v>
      </c>
      <c r="O110" s="14"/>
    </row>
    <row r="111" spans="2:15" ht="15.4" customHeight="1" x14ac:dyDescent="0.25">
      <c r="B111" s="69" t="s">
        <v>89</v>
      </c>
      <c r="C111" s="69"/>
      <c r="D111" s="66">
        <v>5</v>
      </c>
      <c r="E111" s="68">
        <f t="shared" si="7"/>
        <v>9.6153846153846159E-2</v>
      </c>
      <c r="I111" s="95">
        <f>SUM(E113:E114)</f>
        <v>0.82692307692307687</v>
      </c>
      <c r="K111" s="103" t="s">
        <v>2</v>
      </c>
      <c r="L111" s="103"/>
      <c r="M111" s="26">
        <f>SUM(M109:M110)</f>
        <v>52</v>
      </c>
      <c r="N111" s="48">
        <v>1</v>
      </c>
      <c r="O111" s="14"/>
    </row>
    <row r="112" spans="2:15" ht="15.4" customHeight="1" x14ac:dyDescent="0.25">
      <c r="B112" s="69" t="s">
        <v>90</v>
      </c>
      <c r="C112" s="69"/>
      <c r="D112" s="66">
        <v>1</v>
      </c>
      <c r="E112" s="68">
        <f>D112/$D$116</f>
        <v>1.9230769230769232E-2</v>
      </c>
      <c r="H112" s="98"/>
      <c r="I112" s="14"/>
      <c r="J112" s="14"/>
      <c r="O112" s="14"/>
    </row>
    <row r="113" spans="2:16" ht="15.4" customHeight="1" x14ac:dyDescent="0.25">
      <c r="B113" s="69" t="s">
        <v>91</v>
      </c>
      <c r="C113" s="69"/>
      <c r="D113" s="66">
        <v>28</v>
      </c>
      <c r="E113" s="68">
        <f>D113/$D$116</f>
        <v>0.53846153846153844</v>
      </c>
      <c r="I113" s="14"/>
      <c r="J113" s="14"/>
      <c r="K113" s="104"/>
      <c r="L113" s="14"/>
      <c r="M113" s="14"/>
      <c r="N113" s="14"/>
      <c r="O113" s="14"/>
    </row>
    <row r="114" spans="2:16" ht="15.4" customHeight="1" x14ac:dyDescent="0.25">
      <c r="B114" s="69" t="s">
        <v>92</v>
      </c>
      <c r="C114" s="69"/>
      <c r="D114" s="66">
        <v>15</v>
      </c>
      <c r="E114" s="68">
        <f t="shared" si="7"/>
        <v>0.28846153846153844</v>
      </c>
      <c r="H114" s="98" t="s">
        <v>93</v>
      </c>
      <c r="J114" s="14"/>
      <c r="K114" s="105"/>
      <c r="L114" s="106"/>
      <c r="M114" s="14"/>
      <c r="N114" s="14"/>
      <c r="O114" s="14"/>
    </row>
    <row r="115" spans="2:16" ht="15.4" customHeight="1" thickBot="1" x14ac:dyDescent="0.3">
      <c r="B115" s="77" t="s">
        <v>94</v>
      </c>
      <c r="C115" s="77"/>
      <c r="D115" s="66">
        <v>3</v>
      </c>
      <c r="E115" s="79">
        <f t="shared" si="7"/>
        <v>5.7692307692307696E-2</v>
      </c>
      <c r="H115" s="95">
        <f>E115</f>
        <v>5.7692307692307696E-2</v>
      </c>
      <c r="K115" s="107" t="s">
        <v>95</v>
      </c>
      <c r="L115" s="107"/>
      <c r="M115" s="91" t="s">
        <v>2</v>
      </c>
      <c r="N115" s="92" t="s">
        <v>52</v>
      </c>
      <c r="O115" s="14"/>
      <c r="P115" s="108"/>
    </row>
    <row r="116" spans="2:16" ht="15.4" customHeight="1" x14ac:dyDescent="0.25">
      <c r="B116" s="103" t="s">
        <v>2</v>
      </c>
      <c r="C116" s="103"/>
      <c r="D116" s="26">
        <f>SUM(D109:D115)</f>
        <v>52</v>
      </c>
      <c r="E116" s="48">
        <f t="shared" si="7"/>
        <v>1</v>
      </c>
      <c r="H116" s="14"/>
      <c r="I116" s="14"/>
      <c r="K116" s="107"/>
      <c r="L116" s="107"/>
      <c r="M116" s="91"/>
      <c r="N116" s="92"/>
      <c r="O116" s="14"/>
    </row>
    <row r="117" spans="2:16" ht="15.4" customHeight="1" x14ac:dyDescent="0.25">
      <c r="B117" s="14"/>
      <c r="C117" s="14"/>
      <c r="D117" s="14"/>
      <c r="E117" s="16"/>
      <c r="H117" s="14"/>
      <c r="I117" s="14"/>
      <c r="K117" s="109" t="s">
        <v>96</v>
      </c>
      <c r="L117" s="109"/>
      <c r="M117" s="78">
        <v>23</v>
      </c>
      <c r="N117" s="110">
        <f>M117/$M$120</f>
        <v>0.44230769230769229</v>
      </c>
      <c r="O117" s="14"/>
    </row>
    <row r="118" spans="2:16" ht="15.4" customHeight="1" x14ac:dyDescent="0.25">
      <c r="B118" s="14"/>
      <c r="C118" s="14"/>
      <c r="D118" s="14"/>
      <c r="E118" s="16"/>
      <c r="H118" s="14"/>
      <c r="I118" s="14"/>
      <c r="K118" s="111" t="s">
        <v>97</v>
      </c>
      <c r="L118" s="111"/>
      <c r="M118" s="70">
        <v>27</v>
      </c>
      <c r="N118" s="112">
        <f>M118/$M$120</f>
        <v>0.51923076923076927</v>
      </c>
      <c r="O118" s="14"/>
    </row>
    <row r="119" spans="2:16" ht="15.4" customHeight="1" thickBot="1" x14ac:dyDescent="0.3">
      <c r="B119" s="14"/>
      <c r="C119" s="14"/>
      <c r="D119" s="14"/>
      <c r="E119" s="16"/>
      <c r="F119" s="16"/>
      <c r="G119" s="14"/>
      <c r="H119" s="14"/>
      <c r="I119" s="14"/>
      <c r="K119" s="113" t="s">
        <v>98</v>
      </c>
      <c r="L119" s="113"/>
      <c r="M119" s="78">
        <v>2</v>
      </c>
      <c r="N119" s="110">
        <f>M119/$M$120</f>
        <v>3.8461538461538464E-2</v>
      </c>
      <c r="O119" s="14"/>
    </row>
    <row r="120" spans="2:16" ht="15.4" customHeight="1" x14ac:dyDescent="0.25">
      <c r="B120" s="14"/>
      <c r="C120" s="14"/>
      <c r="D120" s="14"/>
      <c r="E120" s="16"/>
      <c r="F120" s="16"/>
      <c r="G120" s="14"/>
      <c r="H120" s="14"/>
      <c r="I120" s="14"/>
      <c r="K120" s="103" t="s">
        <v>2</v>
      </c>
      <c r="L120" s="103"/>
      <c r="M120" s="26">
        <f>SUM(M117:M119)</f>
        <v>52</v>
      </c>
      <c r="N120" s="48">
        <v>1</v>
      </c>
      <c r="O120" s="14"/>
    </row>
    <row r="121" spans="2:16" ht="15.4" customHeight="1" x14ac:dyDescent="0.25">
      <c r="C121" s="106"/>
      <c r="D121" s="106"/>
      <c r="E121" s="106"/>
      <c r="F121" s="106"/>
      <c r="G121" s="14"/>
      <c r="H121" s="14"/>
      <c r="I121" s="14"/>
      <c r="J121" s="14"/>
      <c r="O121" s="14"/>
    </row>
    <row r="122" spans="2:16" ht="15.4" customHeight="1" x14ac:dyDescent="0.25">
      <c r="B122" s="87"/>
      <c r="C122" s="87"/>
      <c r="D122" s="87"/>
      <c r="E122" s="87"/>
      <c r="F122" s="87"/>
      <c r="G122" s="14"/>
      <c r="H122" s="14"/>
      <c r="I122" s="14"/>
      <c r="J122" s="14"/>
      <c r="O122" s="14"/>
    </row>
    <row r="123" spans="2:16" ht="15.4" customHeight="1" x14ac:dyDescent="0.25">
      <c r="B123" s="87"/>
      <c r="C123" s="87"/>
      <c r="D123" s="87"/>
      <c r="E123" s="87"/>
      <c r="F123" s="87"/>
      <c r="G123" s="14"/>
      <c r="H123" s="14"/>
      <c r="I123" s="14"/>
      <c r="J123" s="14"/>
      <c r="K123" s="114"/>
      <c r="L123" s="115"/>
      <c r="M123" s="116"/>
      <c r="N123" s="116"/>
      <c r="O123" s="14"/>
    </row>
    <row r="124" spans="2:16" ht="24.95" customHeight="1" x14ac:dyDescent="0.25">
      <c r="B124" s="27" t="s">
        <v>99</v>
      </c>
      <c r="C124" s="27"/>
      <c r="D124" s="27"/>
      <c r="E124" s="96" t="s">
        <v>2</v>
      </c>
      <c r="F124" s="97" t="s">
        <v>52</v>
      </c>
      <c r="G124" s="14"/>
      <c r="H124" s="86"/>
      <c r="I124" s="86"/>
      <c r="J124" s="14"/>
      <c r="K124" s="104"/>
      <c r="L124" s="14"/>
      <c r="M124" s="14"/>
      <c r="N124" s="14"/>
      <c r="O124" s="14"/>
    </row>
    <row r="125" spans="2:16" ht="16.5" customHeight="1" x14ac:dyDescent="0.25">
      <c r="B125" s="117" t="s">
        <v>100</v>
      </c>
      <c r="C125" s="117"/>
      <c r="D125" s="117"/>
      <c r="E125" s="118">
        <v>2</v>
      </c>
      <c r="F125" s="119">
        <f t="shared" ref="F125:F144" si="8">E125/$E$144</f>
        <v>3.8461538461538464E-2</v>
      </c>
      <c r="G125" s="14"/>
      <c r="H125" s="14"/>
      <c r="I125" s="14"/>
      <c r="J125" s="14"/>
      <c r="K125" s="14"/>
      <c r="L125" s="14"/>
      <c r="M125" s="14"/>
      <c r="O125" s="14"/>
    </row>
    <row r="126" spans="2:16" ht="16.5" customHeight="1" x14ac:dyDescent="0.25">
      <c r="B126" s="117" t="s">
        <v>101</v>
      </c>
      <c r="C126" s="117"/>
      <c r="D126" s="117"/>
      <c r="E126" s="118">
        <v>11</v>
      </c>
      <c r="F126" s="120">
        <f t="shared" si="8"/>
        <v>0.21153846153846154</v>
      </c>
      <c r="G126" s="86"/>
      <c r="H126" s="121">
        <f>+SUM(E125:E128)</f>
        <v>23</v>
      </c>
      <c r="I126" s="122">
        <f>+H126/E144</f>
        <v>0.44230769230769229</v>
      </c>
      <c r="J126" s="14"/>
      <c r="K126" s="14"/>
      <c r="L126" s="14"/>
      <c r="M126" s="14"/>
      <c r="N126" s="14"/>
      <c r="O126" s="14"/>
    </row>
    <row r="127" spans="2:16" ht="16.5" customHeight="1" x14ac:dyDescent="0.3">
      <c r="B127" s="123" t="s">
        <v>102</v>
      </c>
      <c r="C127" s="123"/>
      <c r="D127" s="123"/>
      <c r="E127" s="118">
        <v>9</v>
      </c>
      <c r="F127" s="120">
        <f t="shared" si="8"/>
        <v>0.17307692307692307</v>
      </c>
      <c r="G127" s="14"/>
      <c r="H127" s="14"/>
      <c r="I127" s="124"/>
      <c r="J127" s="14"/>
      <c r="K127" s="14"/>
      <c r="L127" s="14"/>
      <c r="M127" s="14"/>
      <c r="N127" s="14"/>
      <c r="O127" s="14"/>
    </row>
    <row r="128" spans="2:16" ht="16.5" customHeight="1" x14ac:dyDescent="0.25">
      <c r="B128" s="117" t="s">
        <v>103</v>
      </c>
      <c r="C128" s="117"/>
      <c r="D128" s="117"/>
      <c r="E128" s="125">
        <v>1</v>
      </c>
      <c r="F128" s="120">
        <f t="shared" si="8"/>
        <v>1.9230769230769232E-2</v>
      </c>
      <c r="G128" s="14"/>
      <c r="H128" s="14"/>
      <c r="I128" s="126"/>
      <c r="J128" s="14"/>
      <c r="K128" s="14"/>
      <c r="L128" s="14"/>
      <c r="M128" s="14"/>
      <c r="N128" s="14"/>
      <c r="O128" s="14"/>
    </row>
    <row r="129" spans="2:15" ht="16.5" customHeight="1" x14ac:dyDescent="0.25">
      <c r="B129" s="127" t="s">
        <v>104</v>
      </c>
      <c r="C129" s="127"/>
      <c r="D129" s="127"/>
      <c r="E129" s="128">
        <v>0</v>
      </c>
      <c r="F129" s="129">
        <f t="shared" si="8"/>
        <v>0</v>
      </c>
      <c r="G129" s="14"/>
      <c r="H129" s="14"/>
      <c r="I129" s="130"/>
      <c r="J129" s="14"/>
      <c r="K129" s="14"/>
      <c r="L129" s="14"/>
      <c r="M129" s="14"/>
      <c r="N129" s="14"/>
      <c r="O129" s="14"/>
    </row>
    <row r="130" spans="2:15" ht="16.5" customHeight="1" x14ac:dyDescent="0.25">
      <c r="B130" s="127" t="s">
        <v>105</v>
      </c>
      <c r="C130" s="127"/>
      <c r="D130" s="127"/>
      <c r="E130" s="128">
        <v>5</v>
      </c>
      <c r="F130" s="129">
        <f t="shared" si="8"/>
        <v>9.6153846153846159E-2</v>
      </c>
      <c r="G130" s="14"/>
      <c r="H130" s="14"/>
      <c r="I130" s="131"/>
      <c r="J130" s="14"/>
      <c r="K130" s="14"/>
      <c r="L130" s="14"/>
      <c r="M130" s="14"/>
      <c r="N130" s="14"/>
      <c r="O130" s="14"/>
    </row>
    <row r="131" spans="2:15" ht="16.5" customHeight="1" x14ac:dyDescent="0.25">
      <c r="B131" s="127" t="s">
        <v>106</v>
      </c>
      <c r="C131" s="127"/>
      <c r="D131" s="127"/>
      <c r="E131" s="128">
        <v>3</v>
      </c>
      <c r="F131" s="129">
        <f t="shared" si="8"/>
        <v>5.7692307692307696E-2</v>
      </c>
      <c r="G131" s="132"/>
      <c r="H131" s="14"/>
      <c r="I131" s="131"/>
      <c r="J131" s="14"/>
      <c r="K131" s="14"/>
      <c r="L131" s="14"/>
      <c r="M131" s="14"/>
      <c r="N131" s="14"/>
      <c r="O131" s="14"/>
    </row>
    <row r="132" spans="2:15" ht="16.5" customHeight="1" x14ac:dyDescent="0.25">
      <c r="B132" s="127" t="s">
        <v>107</v>
      </c>
      <c r="C132" s="127"/>
      <c r="D132" s="127"/>
      <c r="E132" s="128">
        <v>1</v>
      </c>
      <c r="F132" s="129">
        <f t="shared" si="8"/>
        <v>1.9230769230769232E-2</v>
      </c>
      <c r="G132" s="132"/>
      <c r="H132" s="14"/>
      <c r="I132" s="131"/>
      <c r="J132" s="14"/>
      <c r="K132" s="14"/>
      <c r="L132" s="14"/>
      <c r="M132" s="14"/>
      <c r="N132" s="14"/>
      <c r="O132" s="14"/>
    </row>
    <row r="133" spans="2:15" ht="16.5" customHeight="1" x14ac:dyDescent="0.25">
      <c r="B133" s="117" t="s">
        <v>108</v>
      </c>
      <c r="C133" s="117"/>
      <c r="D133" s="117"/>
      <c r="E133" s="125">
        <v>1</v>
      </c>
      <c r="F133" s="120">
        <f t="shared" si="8"/>
        <v>1.9230769230769232E-2</v>
      </c>
      <c r="G133" s="132"/>
      <c r="H133" s="14"/>
      <c r="I133" s="131"/>
      <c r="J133" s="14"/>
      <c r="K133" s="14"/>
      <c r="L133" s="14"/>
      <c r="M133" s="14"/>
      <c r="N133" s="14"/>
      <c r="O133" s="14"/>
    </row>
    <row r="134" spans="2:15" ht="16.5" customHeight="1" x14ac:dyDescent="0.25">
      <c r="B134" s="123" t="s">
        <v>109</v>
      </c>
      <c r="C134" s="123"/>
      <c r="D134" s="123"/>
      <c r="E134" s="125">
        <v>0</v>
      </c>
      <c r="F134" s="120">
        <f t="shared" si="8"/>
        <v>0</v>
      </c>
      <c r="G134" s="132"/>
      <c r="H134" s="14"/>
      <c r="I134" s="30"/>
      <c r="J134" s="14"/>
      <c r="K134" s="14"/>
      <c r="L134" s="14"/>
      <c r="M134" s="14"/>
      <c r="N134" s="14"/>
      <c r="O134" s="14"/>
    </row>
    <row r="135" spans="2:15" ht="16.5" customHeight="1" x14ac:dyDescent="0.25">
      <c r="B135" s="123" t="s">
        <v>110</v>
      </c>
      <c r="C135" s="123"/>
      <c r="D135" s="123"/>
      <c r="E135" s="125">
        <v>0</v>
      </c>
      <c r="F135" s="120">
        <f t="shared" si="8"/>
        <v>0</v>
      </c>
      <c r="G135" s="132"/>
      <c r="H135" s="14"/>
      <c r="I135" s="133"/>
      <c r="J135" s="14"/>
      <c r="K135" s="14"/>
      <c r="L135" s="14"/>
      <c r="M135" s="14"/>
      <c r="N135" s="14"/>
      <c r="O135" s="14"/>
    </row>
    <row r="136" spans="2:15" ht="16.5" customHeight="1" x14ac:dyDescent="0.25">
      <c r="B136" s="117" t="s">
        <v>111</v>
      </c>
      <c r="C136" s="117"/>
      <c r="D136" s="117"/>
      <c r="E136" s="125">
        <v>0</v>
      </c>
      <c r="F136" s="120">
        <f t="shared" si="8"/>
        <v>0</v>
      </c>
      <c r="G136" s="14"/>
      <c r="H136" s="14"/>
      <c r="I136" s="133"/>
      <c r="K136" s="134" t="s">
        <v>112</v>
      </c>
      <c r="L136" s="134"/>
      <c r="M136" s="134"/>
      <c r="N136" s="134"/>
      <c r="O136" s="134"/>
    </row>
    <row r="137" spans="2:15" ht="16.5" customHeight="1" x14ac:dyDescent="0.25">
      <c r="B137" s="123" t="s">
        <v>113</v>
      </c>
      <c r="C137" s="123"/>
      <c r="D137" s="123"/>
      <c r="E137" s="125">
        <v>1</v>
      </c>
      <c r="F137" s="120">
        <f t="shared" si="8"/>
        <v>1.9230769230769232E-2</v>
      </c>
      <c r="G137" s="14"/>
      <c r="H137" s="14"/>
      <c r="I137" s="133"/>
      <c r="K137" s="134"/>
      <c r="L137" s="134"/>
      <c r="M137" s="134"/>
      <c r="N137" s="134"/>
      <c r="O137" s="134"/>
    </row>
    <row r="138" spans="2:15" ht="16.5" customHeight="1" x14ac:dyDescent="0.25">
      <c r="B138" s="123" t="s">
        <v>114</v>
      </c>
      <c r="C138" s="123"/>
      <c r="D138" s="123"/>
      <c r="E138" s="125">
        <v>0</v>
      </c>
      <c r="F138" s="120">
        <f t="shared" si="8"/>
        <v>0</v>
      </c>
      <c r="G138" s="14"/>
      <c r="H138" s="14"/>
      <c r="I138" s="133"/>
      <c r="K138" s="134"/>
      <c r="L138" s="134"/>
      <c r="M138" s="134"/>
      <c r="N138" s="134"/>
      <c r="O138" s="134"/>
    </row>
    <row r="139" spans="2:15" ht="16.5" customHeight="1" x14ac:dyDescent="0.25">
      <c r="B139" s="117" t="s">
        <v>115</v>
      </c>
      <c r="C139" s="117"/>
      <c r="D139" s="117"/>
      <c r="E139" s="125">
        <v>0</v>
      </c>
      <c r="F139" s="120">
        <f t="shared" si="8"/>
        <v>0</v>
      </c>
      <c r="G139" s="14"/>
      <c r="H139" s="14"/>
      <c r="I139" s="14"/>
      <c r="K139" s="134"/>
      <c r="L139" s="134"/>
      <c r="M139" s="134"/>
      <c r="N139" s="134"/>
      <c r="O139" s="134"/>
    </row>
    <row r="140" spans="2:15" ht="16.5" customHeight="1" x14ac:dyDescent="0.25">
      <c r="B140" s="127" t="s">
        <v>116</v>
      </c>
      <c r="C140" s="127"/>
      <c r="D140" s="127"/>
      <c r="E140" s="128">
        <v>1</v>
      </c>
      <c r="F140" s="129">
        <f t="shared" si="8"/>
        <v>1.9230769230769232E-2</v>
      </c>
      <c r="G140" s="14"/>
      <c r="H140" s="14"/>
      <c r="I140" s="12"/>
      <c r="J140" s="12"/>
      <c r="K140" s="12"/>
      <c r="L140" s="106"/>
      <c r="M140" s="14"/>
      <c r="N140" s="14"/>
      <c r="O140" s="14"/>
    </row>
    <row r="141" spans="2:15" ht="16.5" customHeight="1" x14ac:dyDescent="0.25">
      <c r="B141" s="127" t="s">
        <v>117</v>
      </c>
      <c r="C141" s="127"/>
      <c r="D141" s="127"/>
      <c r="E141" s="128">
        <v>0</v>
      </c>
      <c r="F141" s="129">
        <f t="shared" si="8"/>
        <v>0</v>
      </c>
      <c r="G141" s="14"/>
      <c r="H141" s="14"/>
      <c r="M141" s="14"/>
      <c r="N141" s="14"/>
      <c r="O141" s="14"/>
    </row>
    <row r="142" spans="2:15" ht="16.5" customHeight="1" x14ac:dyDescent="0.25">
      <c r="B142" s="127" t="s">
        <v>80</v>
      </c>
      <c r="C142" s="127"/>
      <c r="D142" s="127"/>
      <c r="E142" s="128">
        <v>4</v>
      </c>
      <c r="F142" s="129">
        <f t="shared" si="8"/>
        <v>7.6923076923076927E-2</v>
      </c>
      <c r="G142" s="14"/>
      <c r="H142" s="14"/>
      <c r="K142" s="27" t="s">
        <v>118</v>
      </c>
      <c r="L142" s="27"/>
      <c r="M142" s="135" t="s">
        <v>2</v>
      </c>
      <c r="N142" s="60" t="s">
        <v>52</v>
      </c>
      <c r="O142" s="14"/>
    </row>
    <row r="143" spans="2:15" ht="16.5" customHeight="1" thickBot="1" x14ac:dyDescent="0.3">
      <c r="B143" s="136" t="s">
        <v>119</v>
      </c>
      <c r="C143" s="136"/>
      <c r="D143" s="136"/>
      <c r="E143" s="137">
        <v>13</v>
      </c>
      <c r="F143" s="138">
        <f t="shared" si="8"/>
        <v>0.25</v>
      </c>
      <c r="G143" s="14"/>
      <c r="H143" s="14"/>
      <c r="K143" s="27"/>
      <c r="L143" s="27"/>
      <c r="M143" s="135"/>
      <c r="N143" s="60"/>
      <c r="O143" s="14"/>
    </row>
    <row r="144" spans="2:15" ht="16.5" customHeight="1" x14ac:dyDescent="0.25">
      <c r="B144" s="139" t="s">
        <v>2</v>
      </c>
      <c r="C144" s="139"/>
      <c r="D144" s="139"/>
      <c r="E144" s="26">
        <f>SUM(E125:E143)</f>
        <v>52</v>
      </c>
      <c r="F144" s="140">
        <f t="shared" si="8"/>
        <v>1</v>
      </c>
      <c r="G144" s="14"/>
      <c r="H144" s="14"/>
      <c r="K144" s="65" t="s">
        <v>120</v>
      </c>
      <c r="L144" s="65"/>
      <c r="M144" s="141">
        <f>SUM(E125:E132)</f>
        <v>32</v>
      </c>
      <c r="N144" s="33">
        <f>M144/$M$147</f>
        <v>0.61538461538461542</v>
      </c>
      <c r="O144" s="14"/>
    </row>
    <row r="145" spans="2:15" ht="16.5" customHeight="1" x14ac:dyDescent="0.25">
      <c r="B145" s="14"/>
      <c r="C145" s="14"/>
      <c r="D145" s="14"/>
      <c r="E145" s="14"/>
      <c r="F145" s="14"/>
      <c r="G145" s="14"/>
      <c r="H145" s="14"/>
      <c r="K145" s="142" t="s">
        <v>121</v>
      </c>
      <c r="L145" s="142"/>
      <c r="M145" s="141">
        <f>SUM(E133:E139)</f>
        <v>2</v>
      </c>
      <c r="N145" s="33">
        <f>M145/$M$147</f>
        <v>3.8461538461538464E-2</v>
      </c>
      <c r="O145" s="14"/>
    </row>
    <row r="146" spans="2:15" ht="16.5" customHeight="1" thickBot="1" x14ac:dyDescent="0.3">
      <c r="B146" s="14"/>
      <c r="C146" s="14"/>
      <c r="D146" s="14"/>
      <c r="E146" s="14"/>
      <c r="F146" s="14"/>
      <c r="G146" s="14"/>
      <c r="H146" s="14"/>
      <c r="K146" s="143" t="s">
        <v>122</v>
      </c>
      <c r="L146" s="143"/>
      <c r="M146" s="144">
        <f>SUM(E140:E143)</f>
        <v>18</v>
      </c>
      <c r="N146" s="79">
        <f>M146/$M$147</f>
        <v>0.34615384615384615</v>
      </c>
      <c r="O146" s="14"/>
    </row>
    <row r="147" spans="2:15" ht="16.5" customHeight="1" x14ac:dyDescent="0.25">
      <c r="B147" s="14"/>
      <c r="C147" s="14"/>
      <c r="D147" s="14"/>
      <c r="E147" s="14"/>
      <c r="F147" s="14"/>
      <c r="G147" s="14"/>
      <c r="H147" s="14"/>
      <c r="K147" s="139" t="s">
        <v>2</v>
      </c>
      <c r="L147" s="139"/>
      <c r="M147" s="26">
        <f>SUM(M144:M146)</f>
        <v>52</v>
      </c>
      <c r="N147" s="48">
        <f>M147/$M$147</f>
        <v>1</v>
      </c>
      <c r="O147" s="14"/>
    </row>
    <row r="148" spans="2:15" ht="16.5" customHeight="1" x14ac:dyDescent="0.25">
      <c r="B148" s="14"/>
      <c r="C148" s="14"/>
      <c r="D148" s="14"/>
      <c r="E148" s="14"/>
      <c r="F148" s="14"/>
      <c r="G148" s="14"/>
      <c r="H148" s="14"/>
      <c r="I148" s="14"/>
      <c r="O148" s="14"/>
    </row>
    <row r="149" spans="2:15" ht="10.5" customHeight="1" x14ac:dyDescent="0.25">
      <c r="B149" s="145"/>
      <c r="G149" s="146"/>
      <c r="H149" s="146"/>
      <c r="I149" s="147"/>
      <c r="J149" s="147"/>
      <c r="K149" s="147"/>
      <c r="L149" s="147"/>
      <c r="M149" s="148"/>
      <c r="N149" s="14"/>
      <c r="O149" s="14"/>
    </row>
    <row r="150" spans="2:15" ht="7.5" customHeight="1" x14ac:dyDescent="0.25">
      <c r="B150" s="145"/>
      <c r="G150" s="146"/>
      <c r="H150" s="146"/>
      <c r="I150" s="149"/>
      <c r="J150" s="149"/>
      <c r="K150" s="149"/>
      <c r="L150" s="149"/>
      <c r="M150" s="148"/>
      <c r="N150" s="14"/>
      <c r="O150" s="14"/>
    </row>
    <row r="151" spans="2:15" ht="15.4" customHeight="1" x14ac:dyDescent="0.25">
      <c r="G151" s="146"/>
      <c r="H151" s="146"/>
      <c r="I151" s="149"/>
      <c r="J151" s="149"/>
      <c r="K151" s="149"/>
      <c r="L151" s="149"/>
      <c r="M151" s="148"/>
      <c r="N151" s="14"/>
      <c r="O151" s="14"/>
    </row>
    <row r="152" spans="2:15" ht="15.4" customHeight="1" x14ac:dyDescent="0.25">
      <c r="B152" s="146"/>
      <c r="C152" s="146"/>
      <c r="D152" s="146"/>
      <c r="E152" s="146"/>
      <c r="F152" s="146"/>
      <c r="G152" s="146"/>
      <c r="H152" s="14"/>
      <c r="N152" s="14"/>
      <c r="O152" s="14"/>
    </row>
    <row r="153" spans="2:15" ht="15.4" customHeight="1" x14ac:dyDescent="0.25">
      <c r="B153" s="146"/>
      <c r="C153" s="146"/>
      <c r="D153" s="146"/>
      <c r="E153" s="146"/>
      <c r="F153" s="146"/>
      <c r="G153" s="146"/>
      <c r="H153" s="14"/>
      <c r="N153" s="14"/>
      <c r="O153" s="14"/>
    </row>
    <row r="154" spans="2:15" ht="24.95" customHeight="1" x14ac:dyDescent="0.25">
      <c r="B154" s="27" t="s">
        <v>123</v>
      </c>
      <c r="C154" s="27"/>
      <c r="D154" s="27"/>
      <c r="E154" s="150" t="s">
        <v>2</v>
      </c>
      <c r="F154" s="146"/>
      <c r="G154" s="151"/>
      <c r="H154" s="14"/>
      <c r="N154" s="14"/>
      <c r="O154" s="14"/>
    </row>
    <row r="155" spans="2:15" ht="13.9" customHeight="1" x14ac:dyDescent="0.25">
      <c r="B155" s="64" t="s">
        <v>124</v>
      </c>
      <c r="C155" s="64"/>
      <c r="D155" s="64"/>
      <c r="E155" s="22">
        <v>34</v>
      </c>
      <c r="F155" s="14"/>
      <c r="G155" s="14"/>
      <c r="H155" s="14"/>
      <c r="N155" s="14"/>
      <c r="O155" s="14"/>
    </row>
    <row r="156" spans="2:15" ht="13.9" customHeight="1" x14ac:dyDescent="0.25">
      <c r="B156" s="67" t="s">
        <v>125</v>
      </c>
      <c r="C156" s="67"/>
      <c r="D156" s="67"/>
      <c r="E156" s="22">
        <v>3</v>
      </c>
      <c r="F156" s="14"/>
      <c r="G156" s="14"/>
      <c r="H156" s="14"/>
      <c r="N156" s="14"/>
      <c r="O156" s="14"/>
    </row>
    <row r="157" spans="2:15" ht="13.9" customHeight="1" x14ac:dyDescent="0.25">
      <c r="B157" s="67" t="s">
        <v>126</v>
      </c>
      <c r="C157" s="67"/>
      <c r="D157" s="67"/>
      <c r="E157" s="22">
        <v>0</v>
      </c>
      <c r="F157" s="14"/>
      <c r="G157" s="14"/>
      <c r="H157" s="14"/>
      <c r="N157" s="14"/>
      <c r="O157" s="14"/>
    </row>
    <row r="158" spans="2:15" ht="13.9" customHeight="1" x14ac:dyDescent="0.25">
      <c r="B158" s="67" t="s">
        <v>127</v>
      </c>
      <c r="C158" s="67"/>
      <c r="D158" s="67"/>
      <c r="E158" s="22">
        <v>0</v>
      </c>
      <c r="F158" s="152"/>
      <c r="G158" s="14"/>
      <c r="H158" s="14"/>
      <c r="N158" s="14"/>
      <c r="O158" s="14"/>
    </row>
    <row r="159" spans="2:15" ht="13.9" customHeight="1" x14ac:dyDescent="0.25">
      <c r="B159" s="67" t="s">
        <v>128</v>
      </c>
      <c r="C159" s="67"/>
      <c r="D159" s="67"/>
      <c r="E159" s="22">
        <v>1</v>
      </c>
      <c r="F159" s="152"/>
      <c r="G159" s="14"/>
      <c r="H159" s="14"/>
      <c r="N159" s="14"/>
      <c r="O159" s="14"/>
    </row>
    <row r="160" spans="2:15" ht="13.9" customHeight="1" x14ac:dyDescent="0.25">
      <c r="B160" s="67" t="s">
        <v>129</v>
      </c>
      <c r="C160" s="67"/>
      <c r="D160" s="67"/>
      <c r="E160" s="22">
        <v>0</v>
      </c>
      <c r="F160" s="152"/>
      <c r="G160" s="14"/>
      <c r="H160" s="14"/>
      <c r="N160" s="14"/>
      <c r="O160" s="14"/>
    </row>
    <row r="161" spans="2:15" ht="13.9" customHeight="1" x14ac:dyDescent="0.25">
      <c r="B161" s="67" t="s">
        <v>130</v>
      </c>
      <c r="C161" s="76"/>
      <c r="D161" s="76"/>
      <c r="E161" s="22">
        <v>0</v>
      </c>
      <c r="F161" s="152"/>
      <c r="G161" s="14"/>
      <c r="H161" s="14"/>
      <c r="N161" s="14"/>
      <c r="O161" s="14"/>
    </row>
    <row r="162" spans="2:15" ht="13.9" customHeight="1" x14ac:dyDescent="0.25">
      <c r="B162" s="67" t="s">
        <v>131</v>
      </c>
      <c r="C162" s="76"/>
      <c r="D162" s="76"/>
      <c r="E162" s="22">
        <v>0</v>
      </c>
      <c r="F162" s="152"/>
      <c r="G162" s="14"/>
      <c r="H162" s="14"/>
      <c r="N162" s="14"/>
      <c r="O162" s="14"/>
    </row>
    <row r="163" spans="2:15" ht="13.9" customHeight="1" x14ac:dyDescent="0.25">
      <c r="B163" s="67" t="s">
        <v>80</v>
      </c>
      <c r="C163" s="76"/>
      <c r="D163" s="76"/>
      <c r="E163" s="22">
        <v>3</v>
      </c>
      <c r="G163" s="14"/>
      <c r="H163" s="14"/>
      <c r="N163" s="14"/>
      <c r="O163" s="14"/>
    </row>
    <row r="164" spans="2:15" ht="13.9" customHeight="1" thickBot="1" x14ac:dyDescent="0.3">
      <c r="B164" s="71" t="s">
        <v>132</v>
      </c>
      <c r="C164" s="71"/>
      <c r="D164" s="71"/>
      <c r="E164" s="81">
        <v>13</v>
      </c>
      <c r="G164" s="14"/>
      <c r="H164" s="14"/>
      <c r="N164" s="14"/>
      <c r="O164" s="14"/>
    </row>
    <row r="165" spans="2:15" ht="15.4" customHeight="1" x14ac:dyDescent="0.25">
      <c r="B165" s="153" t="s">
        <v>133</v>
      </c>
      <c r="C165" s="154"/>
      <c r="D165" s="154"/>
      <c r="E165" s="155"/>
      <c r="G165" s="14"/>
      <c r="H165" s="14"/>
      <c r="I165" s="156"/>
      <c r="N165" s="14"/>
      <c r="O165" s="14"/>
    </row>
    <row r="166" spans="2:15" ht="12.75" customHeight="1" x14ac:dyDescent="0.25">
      <c r="B166" s="145"/>
      <c r="C166" s="157"/>
      <c r="D166" s="158"/>
      <c r="E166" s="159"/>
      <c r="G166" s="14"/>
      <c r="H166" s="14"/>
      <c r="I166" s="156"/>
      <c r="N166" s="14"/>
      <c r="O166" s="14"/>
    </row>
    <row r="167" spans="2:15" ht="25.5" customHeight="1" x14ac:dyDescent="0.25">
      <c r="B167" s="7"/>
      <c r="C167" s="85"/>
      <c r="D167" s="85"/>
      <c r="E167" s="86"/>
      <c r="F167" s="86"/>
      <c r="G167" s="14"/>
      <c r="H167" s="85"/>
      <c r="I167" s="85"/>
      <c r="J167" s="85"/>
      <c r="K167" s="85"/>
      <c r="L167" s="85"/>
      <c r="M167" s="85"/>
      <c r="N167" s="85"/>
      <c r="O167" s="85"/>
    </row>
    <row r="168" spans="2:15" ht="8.25" customHeight="1" x14ac:dyDescent="0.25">
      <c r="B168" s="7"/>
      <c r="C168" s="85"/>
      <c r="D168" s="85"/>
      <c r="E168" s="86"/>
      <c r="F168" s="86"/>
      <c r="G168" s="14"/>
      <c r="H168" s="85"/>
      <c r="I168" s="85"/>
      <c r="J168" s="85"/>
      <c r="K168" s="85"/>
      <c r="L168" s="85"/>
      <c r="M168" s="85"/>
      <c r="N168" s="85"/>
      <c r="O168" s="85"/>
    </row>
    <row r="169" spans="2:15" ht="15.4" customHeight="1" x14ac:dyDescent="0.25">
      <c r="B169" s="89"/>
      <c r="C169" s="89"/>
      <c r="D169" s="89"/>
      <c r="E169" s="12"/>
      <c r="F169" s="16"/>
      <c r="G169" s="14"/>
      <c r="H169" s="14"/>
      <c r="I169" s="89"/>
      <c r="J169" s="89"/>
      <c r="K169" s="89"/>
      <c r="L169" s="12"/>
      <c r="M169" s="14"/>
      <c r="N169" s="14"/>
      <c r="O169" s="14"/>
    </row>
    <row r="170" spans="2:15" ht="15.4" customHeight="1" x14ac:dyDescent="0.25">
      <c r="B170" s="89"/>
      <c r="C170" s="89"/>
      <c r="D170" s="89"/>
      <c r="E170" s="12"/>
      <c r="F170" s="16"/>
      <c r="G170" s="85"/>
      <c r="H170" s="14"/>
      <c r="I170" s="89"/>
      <c r="J170" s="89"/>
      <c r="K170" s="89"/>
      <c r="L170" s="12"/>
      <c r="M170" s="14"/>
      <c r="N170" s="14"/>
      <c r="O170" s="14"/>
    </row>
    <row r="171" spans="2:15" ht="15.4" customHeight="1" x14ac:dyDescent="0.25">
      <c r="B171" s="94"/>
      <c r="C171" s="94"/>
      <c r="D171" s="94"/>
      <c r="E171" s="12"/>
      <c r="F171" s="16"/>
      <c r="G171" s="14"/>
      <c r="H171" s="14"/>
      <c r="I171" s="94"/>
      <c r="J171" s="94"/>
      <c r="K171" s="94"/>
      <c r="L171" s="12"/>
      <c r="M171" s="14"/>
      <c r="N171" s="14"/>
      <c r="O171" s="14"/>
    </row>
    <row r="172" spans="2:15" ht="31.5" customHeight="1" x14ac:dyDescent="0.25">
      <c r="B172" s="58" t="s">
        <v>81</v>
      </c>
      <c r="C172" s="58"/>
      <c r="D172" s="150" t="s">
        <v>2</v>
      </c>
      <c r="E172" s="160" t="s">
        <v>52</v>
      </c>
      <c r="F172" s="16"/>
      <c r="G172" s="14"/>
      <c r="H172" s="14"/>
      <c r="J172" s="58" t="s">
        <v>134</v>
      </c>
      <c r="K172" s="58"/>
      <c r="L172" s="150" t="s">
        <v>2</v>
      </c>
      <c r="M172" s="160" t="s">
        <v>52</v>
      </c>
      <c r="N172" s="14"/>
      <c r="O172" s="14"/>
    </row>
    <row r="173" spans="2:15" ht="15" customHeight="1" x14ac:dyDescent="0.25">
      <c r="B173" s="161" t="s">
        <v>90</v>
      </c>
      <c r="C173" s="161"/>
      <c r="D173" s="66">
        <v>0</v>
      </c>
      <c r="E173" s="33">
        <f t="shared" ref="E173:E178" si="9">D173/$D$178</f>
        <v>0</v>
      </c>
      <c r="F173" s="16"/>
      <c r="H173" s="162" t="s">
        <v>135</v>
      </c>
      <c r="J173" s="161" t="s">
        <v>88</v>
      </c>
      <c r="K173" s="161"/>
      <c r="L173" s="66">
        <v>13</v>
      </c>
      <c r="M173" s="33">
        <f>L173/$L$176</f>
        <v>0.25</v>
      </c>
      <c r="N173" s="14"/>
      <c r="O173" s="14"/>
    </row>
    <row r="174" spans="2:15" ht="15" customHeight="1" x14ac:dyDescent="0.25">
      <c r="B174" s="163" t="s">
        <v>91</v>
      </c>
      <c r="C174" s="163"/>
      <c r="D174" s="70">
        <v>18</v>
      </c>
      <c r="E174" s="68">
        <f t="shared" si="9"/>
        <v>0.34615384615384615</v>
      </c>
      <c r="H174" s="164">
        <f>SUM(E174:E175)</f>
        <v>0.78846153846153844</v>
      </c>
      <c r="J174" s="163" t="s">
        <v>85</v>
      </c>
      <c r="K174" s="163"/>
      <c r="L174" s="70">
        <v>24</v>
      </c>
      <c r="M174" s="68">
        <f>L174/$L$176</f>
        <v>0.46153846153846156</v>
      </c>
      <c r="N174" s="14"/>
      <c r="O174" s="14"/>
    </row>
    <row r="175" spans="2:15" ht="15" customHeight="1" thickBot="1" x14ac:dyDescent="0.3">
      <c r="B175" s="163" t="s">
        <v>92</v>
      </c>
      <c r="C175" s="163"/>
      <c r="D175" s="70">
        <v>23</v>
      </c>
      <c r="E175" s="68">
        <f t="shared" si="9"/>
        <v>0.44230769230769229</v>
      </c>
      <c r="J175" s="165" t="s">
        <v>132</v>
      </c>
      <c r="K175" s="165"/>
      <c r="L175" s="78">
        <v>15</v>
      </c>
      <c r="M175" s="79">
        <f>L175/$L$176</f>
        <v>0.28846153846153844</v>
      </c>
      <c r="N175" s="14"/>
      <c r="O175" s="14"/>
    </row>
    <row r="176" spans="2:15" ht="15" customHeight="1" x14ac:dyDescent="0.25">
      <c r="B176" s="163" t="s">
        <v>94</v>
      </c>
      <c r="C176" s="163"/>
      <c r="D176" s="70">
        <v>1</v>
      </c>
      <c r="E176" s="68">
        <f t="shared" si="9"/>
        <v>1.9230769230769232E-2</v>
      </c>
      <c r="G176" s="14"/>
      <c r="H176" s="14"/>
      <c r="J176" s="139" t="s">
        <v>2</v>
      </c>
      <c r="K176" s="139"/>
      <c r="L176" s="26">
        <f>SUM(L173:L175)</f>
        <v>52</v>
      </c>
      <c r="M176" s="48">
        <f>L176/$L$176</f>
        <v>1</v>
      </c>
      <c r="N176" s="14"/>
      <c r="O176" s="14"/>
    </row>
    <row r="177" spans="2:15" ht="15" customHeight="1" thickBot="1" x14ac:dyDescent="0.3">
      <c r="B177" s="165" t="s">
        <v>136</v>
      </c>
      <c r="C177" s="165"/>
      <c r="D177" s="78">
        <v>10</v>
      </c>
      <c r="E177" s="79">
        <f t="shared" si="9"/>
        <v>0.19230769230769232</v>
      </c>
      <c r="F177" s="16"/>
      <c r="G177" s="14"/>
      <c r="H177" s="14"/>
      <c r="I177" s="166"/>
      <c r="J177" s="16"/>
      <c r="K177" s="167"/>
      <c r="L177" s="16"/>
      <c r="M177" s="14"/>
      <c r="N177" s="14"/>
      <c r="O177" s="14"/>
    </row>
    <row r="178" spans="2:15" ht="17.25" customHeight="1" x14ac:dyDescent="0.25">
      <c r="B178" s="139" t="s">
        <v>2</v>
      </c>
      <c r="C178" s="139"/>
      <c r="D178" s="26">
        <f>SUM(D173:D177)</f>
        <v>52</v>
      </c>
      <c r="E178" s="48">
        <f t="shared" si="9"/>
        <v>1</v>
      </c>
      <c r="F178" s="16"/>
      <c r="G178" s="14"/>
      <c r="H178" s="14"/>
      <c r="L178" s="16"/>
      <c r="M178" s="14"/>
      <c r="N178" s="14"/>
      <c r="O178" s="14"/>
    </row>
    <row r="179" spans="2:15" ht="11.25" customHeight="1" x14ac:dyDescent="0.25">
      <c r="C179" s="106"/>
      <c r="D179" s="106"/>
      <c r="G179" s="14"/>
      <c r="I179" s="13"/>
      <c r="J179" s="13"/>
      <c r="K179" s="13"/>
      <c r="L179" s="13"/>
    </row>
    <row r="180" spans="2:15" ht="15.4" customHeight="1" x14ac:dyDescent="0.25">
      <c r="G180" s="14"/>
      <c r="I180" s="168"/>
      <c r="J180" s="13"/>
      <c r="K180" s="169"/>
      <c r="L180" s="169"/>
    </row>
    <row r="181" spans="2:15" ht="15.4" customHeight="1" x14ac:dyDescent="0.25">
      <c r="G181" s="14"/>
      <c r="I181" s="168"/>
      <c r="J181" s="13"/>
      <c r="K181" s="169"/>
      <c r="L181" s="169"/>
    </row>
    <row r="182" spans="2:15" ht="15.4" customHeight="1" x14ac:dyDescent="0.25">
      <c r="B182" s="87"/>
      <c r="C182" s="87"/>
      <c r="D182" s="87"/>
      <c r="E182" s="87"/>
      <c r="I182" s="170"/>
      <c r="J182" s="170"/>
      <c r="K182" s="171"/>
      <c r="L182" s="172"/>
      <c r="M182" s="173"/>
    </row>
    <row r="183" spans="2:15" ht="24.95" customHeight="1" x14ac:dyDescent="0.25">
      <c r="B183" s="27" t="s">
        <v>137</v>
      </c>
      <c r="C183" s="27"/>
      <c r="D183" s="150" t="s">
        <v>2</v>
      </c>
      <c r="E183" s="160" t="s">
        <v>52</v>
      </c>
      <c r="I183" s="170"/>
      <c r="J183" s="170"/>
      <c r="K183" s="171"/>
      <c r="L183" s="172"/>
      <c r="M183" s="173"/>
    </row>
    <row r="184" spans="2:15" ht="18" customHeight="1" x14ac:dyDescent="0.25">
      <c r="B184" s="77" t="s">
        <v>138</v>
      </c>
      <c r="C184" s="77"/>
      <c r="D184" s="78">
        <v>24</v>
      </c>
      <c r="E184" s="79">
        <f>D184/$D$187</f>
        <v>0.46153846153846156</v>
      </c>
      <c r="G184" s="174"/>
      <c r="I184" s="170"/>
      <c r="J184" s="170"/>
      <c r="K184" s="171"/>
      <c r="L184" s="172"/>
      <c r="M184" s="171"/>
      <c r="N184" s="175"/>
    </row>
    <row r="185" spans="2:15" ht="18" customHeight="1" x14ac:dyDescent="0.25">
      <c r="B185" s="69" t="s">
        <v>139</v>
      </c>
      <c r="C185" s="69"/>
      <c r="D185" s="70">
        <v>12</v>
      </c>
      <c r="E185" s="68">
        <f>D185/$D$187</f>
        <v>0.23076923076923078</v>
      </c>
      <c r="I185" s="170"/>
      <c r="J185" s="170"/>
      <c r="K185" s="171"/>
      <c r="L185" s="172"/>
      <c r="M185" s="171"/>
      <c r="N185" s="175"/>
    </row>
    <row r="186" spans="2:15" ht="18" customHeight="1" thickBot="1" x14ac:dyDescent="0.3">
      <c r="B186" s="77" t="s">
        <v>136</v>
      </c>
      <c r="C186" s="77"/>
      <c r="D186" s="78">
        <v>16</v>
      </c>
      <c r="E186" s="79">
        <f>D186/$D$187</f>
        <v>0.30769230769230771</v>
      </c>
      <c r="I186" s="170"/>
      <c r="J186" s="170"/>
      <c r="K186" s="171"/>
      <c r="L186" s="172"/>
      <c r="M186" s="173"/>
    </row>
    <row r="187" spans="2:15" ht="15.4" customHeight="1" x14ac:dyDescent="0.25">
      <c r="B187" s="139" t="s">
        <v>2</v>
      </c>
      <c r="C187" s="139"/>
      <c r="D187" s="26">
        <f>SUM(D184:D186)</f>
        <v>52</v>
      </c>
      <c r="E187" s="48">
        <f>D187/$D$187</f>
        <v>1</v>
      </c>
      <c r="I187" s="170"/>
      <c r="J187" s="170"/>
      <c r="K187" s="171"/>
      <c r="L187" s="172"/>
      <c r="M187" s="173"/>
    </row>
    <row r="188" spans="2:15" ht="15.4" customHeight="1" x14ac:dyDescent="0.25">
      <c r="B188" s="157"/>
      <c r="C188" s="157"/>
      <c r="D188" s="158"/>
      <c r="E188" s="159"/>
      <c r="I188" s="176"/>
      <c r="J188" s="176"/>
      <c r="K188" s="173"/>
      <c r="L188" s="177"/>
      <c r="M188" s="173"/>
    </row>
    <row r="189" spans="2:15" ht="25.5" customHeight="1" x14ac:dyDescent="0.25">
      <c r="B189" s="157"/>
      <c r="C189" s="157"/>
      <c r="D189" s="158"/>
      <c r="E189" s="159"/>
      <c r="I189" s="176"/>
      <c r="J189" s="176"/>
      <c r="K189" s="173"/>
      <c r="L189" s="177"/>
      <c r="M189" s="173"/>
    </row>
    <row r="190" spans="2:15" ht="21" customHeight="1" x14ac:dyDescent="0.25">
      <c r="B190" s="157"/>
      <c r="C190" s="157"/>
      <c r="D190" s="158"/>
      <c r="E190" s="159"/>
      <c r="I190" s="176"/>
      <c r="J190" s="176"/>
      <c r="K190" s="173"/>
      <c r="L190" s="177"/>
      <c r="M190" s="173"/>
    </row>
    <row r="191" spans="2:15" s="179" customFormat="1" ht="15.4" customHeight="1" x14ac:dyDescent="0.25">
      <c r="B191" s="178"/>
      <c r="C191" s="178"/>
      <c r="D191" s="178"/>
      <c r="E191" s="178"/>
      <c r="F191" s="178"/>
      <c r="G191"/>
    </row>
    <row r="192" spans="2:15" s="179" customFormat="1" ht="15.4" customHeight="1" x14ac:dyDescent="0.25">
      <c r="B192" s="180"/>
      <c r="C192" s="180"/>
      <c r="D192" s="180"/>
      <c r="E192" s="180"/>
      <c r="F192" s="180"/>
      <c r="G192"/>
    </row>
    <row r="193" spans="2:25" s="179" customFormat="1" ht="15.4" customHeight="1" x14ac:dyDescent="0.25">
      <c r="B193" s="180"/>
      <c r="C193" s="180"/>
      <c r="D193" s="180"/>
      <c r="E193" s="180"/>
      <c r="F193" s="180"/>
      <c r="G193"/>
    </row>
    <row r="194" spans="2:25" s="179" customFormat="1" ht="35.1" customHeight="1" x14ac:dyDescent="0.25">
      <c r="B194" s="181" t="s">
        <v>140</v>
      </c>
      <c r="C194" s="182"/>
      <c r="D194" s="183">
        <v>2025</v>
      </c>
      <c r="E194" s="183" t="s">
        <v>141</v>
      </c>
      <c r="F194" s="29" t="s">
        <v>16</v>
      </c>
      <c r="G194" s="178"/>
    </row>
    <row r="195" spans="2:25" s="188" customFormat="1" ht="15" customHeight="1" x14ac:dyDescent="0.3">
      <c r="B195" s="184" t="s">
        <v>3</v>
      </c>
      <c r="C195" s="185"/>
      <c r="D195" s="186">
        <v>17</v>
      </c>
      <c r="E195" s="186">
        <v>7</v>
      </c>
      <c r="F195" s="187">
        <f>E195/D195-1</f>
        <v>-0.58823529411764708</v>
      </c>
    </row>
    <row r="196" spans="2:25" s="189" customFormat="1" ht="15" customHeight="1" x14ac:dyDescent="0.25">
      <c r="B196" s="184" t="s">
        <v>4</v>
      </c>
      <c r="C196" s="185"/>
      <c r="D196" s="186">
        <v>14</v>
      </c>
      <c r="E196" s="186">
        <v>11</v>
      </c>
      <c r="F196" s="187">
        <f t="shared" ref="F196:F207" si="10">E196/D196-1</f>
        <v>-0.2142857142857143</v>
      </c>
      <c r="G196"/>
      <c r="J196"/>
      <c r="K196"/>
      <c r="L196"/>
      <c r="M196"/>
      <c r="N196"/>
      <c r="O196"/>
      <c r="P196"/>
    </row>
    <row r="197" spans="2:25" s="189" customFormat="1" ht="15" customHeight="1" x14ac:dyDescent="0.25">
      <c r="B197" s="184" t="s">
        <v>5</v>
      </c>
      <c r="C197" s="185"/>
      <c r="D197" s="186">
        <v>19</v>
      </c>
      <c r="E197" s="186">
        <v>11</v>
      </c>
      <c r="F197" s="187">
        <f t="shared" si="10"/>
        <v>-0.42105263157894735</v>
      </c>
      <c r="G197"/>
      <c r="J197"/>
      <c r="K197"/>
      <c r="L197"/>
      <c r="M197"/>
      <c r="N197"/>
      <c r="O197"/>
      <c r="P197"/>
    </row>
    <row r="198" spans="2:25" s="189" customFormat="1" ht="15" customHeight="1" x14ac:dyDescent="0.25">
      <c r="B198" s="184" t="s">
        <v>6</v>
      </c>
      <c r="C198" s="185"/>
      <c r="D198" s="186">
        <v>9</v>
      </c>
      <c r="E198" s="186">
        <v>12</v>
      </c>
      <c r="F198" s="187">
        <f t="shared" si="10"/>
        <v>0.33333333333333326</v>
      </c>
      <c r="G198"/>
      <c r="J198"/>
      <c r="K198"/>
      <c r="L198"/>
      <c r="M198"/>
      <c r="N198"/>
      <c r="O198"/>
      <c r="P198"/>
    </row>
    <row r="199" spans="2:25" s="189" customFormat="1" ht="15" customHeight="1" thickBot="1" x14ac:dyDescent="0.3">
      <c r="B199" s="184" t="s">
        <v>7</v>
      </c>
      <c r="C199" s="185"/>
      <c r="D199" s="186">
        <v>8</v>
      </c>
      <c r="E199" s="186">
        <v>11</v>
      </c>
      <c r="F199" s="187">
        <f t="shared" si="10"/>
        <v>0.375</v>
      </c>
      <c r="G199"/>
      <c r="J199"/>
      <c r="K199"/>
      <c r="L199"/>
      <c r="M199"/>
      <c r="N199"/>
      <c r="O199"/>
      <c r="P199"/>
    </row>
    <row r="200" spans="2:25" s="189" customFormat="1" ht="15" hidden="1" customHeight="1" x14ac:dyDescent="0.25">
      <c r="B200" s="184" t="s">
        <v>8</v>
      </c>
      <c r="C200" s="185"/>
      <c r="D200" s="186">
        <v>11</v>
      </c>
      <c r="E200" s="186"/>
      <c r="F200" s="187">
        <f t="shared" si="10"/>
        <v>-1</v>
      </c>
      <c r="G200"/>
      <c r="J200"/>
      <c r="K200"/>
      <c r="L200"/>
      <c r="M200"/>
      <c r="N200"/>
      <c r="O200"/>
      <c r="P200"/>
    </row>
    <row r="201" spans="2:25" s="189" customFormat="1" ht="15" hidden="1" customHeight="1" x14ac:dyDescent="0.25">
      <c r="B201" s="184" t="s">
        <v>9</v>
      </c>
      <c r="C201" s="185"/>
      <c r="D201" s="186">
        <v>12</v>
      </c>
      <c r="E201" s="186"/>
      <c r="F201" s="187">
        <f t="shared" si="10"/>
        <v>-1</v>
      </c>
      <c r="G201"/>
      <c r="J201"/>
      <c r="K201"/>
      <c r="L201"/>
      <c r="M201"/>
      <c r="N201"/>
      <c r="O201"/>
      <c r="P201"/>
    </row>
    <row r="202" spans="2:25" s="189" customFormat="1" ht="15" hidden="1" customHeight="1" x14ac:dyDescent="0.25">
      <c r="B202" s="184" t="s">
        <v>10</v>
      </c>
      <c r="C202" s="185"/>
      <c r="D202" s="186">
        <v>15</v>
      </c>
      <c r="E202" s="186"/>
      <c r="F202" s="187">
        <f t="shared" si="10"/>
        <v>-1</v>
      </c>
      <c r="G202"/>
      <c r="J202"/>
      <c r="K202"/>
      <c r="L202"/>
      <c r="M202"/>
      <c r="N202"/>
      <c r="O202"/>
      <c r="P202"/>
    </row>
    <row r="203" spans="2:25" s="189" customFormat="1" ht="15" hidden="1" customHeight="1" x14ac:dyDescent="0.25">
      <c r="B203" s="184" t="s">
        <v>11</v>
      </c>
      <c r="C203" s="185"/>
      <c r="D203" s="186">
        <v>9</v>
      </c>
      <c r="E203" s="186"/>
      <c r="F203" s="187">
        <f t="shared" si="10"/>
        <v>-1</v>
      </c>
      <c r="G203"/>
      <c r="J203"/>
      <c r="K203"/>
      <c r="L203"/>
      <c r="M203"/>
      <c r="N203"/>
      <c r="O203"/>
      <c r="P203"/>
    </row>
    <row r="204" spans="2:25" s="189" customFormat="1" ht="15" hidden="1" customHeight="1" x14ac:dyDescent="0.25">
      <c r="B204" s="184" t="s">
        <v>12</v>
      </c>
      <c r="C204" s="185"/>
      <c r="D204" s="186">
        <v>5</v>
      </c>
      <c r="E204" s="186"/>
      <c r="F204" s="187">
        <f t="shared" si="10"/>
        <v>-1</v>
      </c>
      <c r="G204"/>
      <c r="J204"/>
      <c r="K204"/>
      <c r="L204"/>
      <c r="M204"/>
      <c r="N204"/>
      <c r="O204"/>
      <c r="P204"/>
    </row>
    <row r="205" spans="2:25" s="189" customFormat="1" ht="15" hidden="1" customHeight="1" x14ac:dyDescent="0.25">
      <c r="B205" s="184" t="s">
        <v>13</v>
      </c>
      <c r="C205" s="185"/>
      <c r="D205" s="186">
        <v>9</v>
      </c>
      <c r="E205" s="186"/>
      <c r="F205" s="187">
        <f t="shared" si="10"/>
        <v>-1</v>
      </c>
      <c r="G205"/>
      <c r="J205"/>
      <c r="K205"/>
      <c r="L205"/>
      <c r="M205"/>
      <c r="N205"/>
      <c r="O205"/>
      <c r="P205"/>
    </row>
    <row r="206" spans="2:25" s="189" customFormat="1" ht="15" hidden="1" customHeight="1" thickBot="1" x14ac:dyDescent="0.3">
      <c r="B206" s="190" t="s">
        <v>14</v>
      </c>
      <c r="C206" s="191"/>
      <c r="D206" s="186">
        <v>6</v>
      </c>
      <c r="E206" s="186"/>
      <c r="F206" s="192">
        <f t="shared" si="10"/>
        <v>-1</v>
      </c>
      <c r="G206"/>
      <c r="J206"/>
      <c r="K206"/>
      <c r="L206"/>
      <c r="M206"/>
      <c r="N206"/>
      <c r="O206"/>
      <c r="P206"/>
    </row>
    <row r="207" spans="2:25" s="196" customFormat="1" ht="18.600000000000001" customHeight="1" x14ac:dyDescent="0.25">
      <c r="B207" s="193" t="s">
        <v>2</v>
      </c>
      <c r="C207" s="193"/>
      <c r="D207" s="194">
        <f>+SUM(D195:D199)</f>
        <v>67</v>
      </c>
      <c r="E207" s="194">
        <f>+SUM(E195:E206)</f>
        <v>52</v>
      </c>
      <c r="F207" s="195">
        <f t="shared" si="10"/>
        <v>-0.22388059701492535</v>
      </c>
      <c r="G207"/>
      <c r="W207" s="197"/>
      <c r="X207" s="197"/>
      <c r="Y207" s="197"/>
    </row>
    <row r="208" spans="2:25" s="179" customFormat="1" ht="24.75" customHeight="1" x14ac:dyDescent="0.25">
      <c r="B208" s="198" t="s">
        <v>142</v>
      </c>
      <c r="C208" s="198"/>
      <c r="D208" s="198"/>
      <c r="E208" s="198"/>
      <c r="F208" s="198"/>
      <c r="G208" s="199"/>
    </row>
    <row r="209" spans="2:10" s="179" customFormat="1" ht="18" customHeight="1" x14ac:dyDescent="0.25">
      <c r="B209" s="198"/>
      <c r="C209" s="198"/>
      <c r="D209" s="198"/>
      <c r="E209" s="198"/>
      <c r="F209" s="198"/>
      <c r="G209" s="199"/>
    </row>
    <row r="210" spans="2:10" s="179" customFormat="1" ht="15.4" customHeight="1" x14ac:dyDescent="0.25">
      <c r="B210" s="200"/>
      <c r="C210" s="200"/>
      <c r="D210" s="201"/>
      <c r="E210" s="201"/>
      <c r="F210" s="202"/>
      <c r="G210" s="199"/>
    </row>
    <row r="211" spans="2:10" s="179" customFormat="1" ht="15.4" customHeight="1" x14ac:dyDescent="0.25">
      <c r="B211" s="200"/>
      <c r="C211" s="200"/>
      <c r="D211" s="201"/>
      <c r="E211" s="201"/>
      <c r="F211" s="202"/>
      <c r="G211" s="199"/>
    </row>
    <row r="212" spans="2:10" s="179" customFormat="1" ht="15.4" customHeight="1" x14ac:dyDescent="0.25">
      <c r="B212" s="203"/>
      <c r="C212" s="203"/>
      <c r="D212" s="203"/>
      <c r="E212" s="204"/>
      <c r="F212" s="204"/>
      <c r="G212" s="204"/>
      <c r="H212" s="204"/>
    </row>
    <row r="213" spans="2:10" s="179" customFormat="1" ht="15.4" customHeight="1" x14ac:dyDescent="0.25">
      <c r="B213" s="203"/>
      <c r="C213" s="203"/>
      <c r="D213" s="203"/>
      <c r="E213" s="204"/>
      <c r="F213" s="204"/>
      <c r="G213" s="204"/>
      <c r="H213" s="204"/>
    </row>
    <row r="214" spans="2:10" s="179" customFormat="1" ht="31.5" customHeight="1" x14ac:dyDescent="0.25">
      <c r="B214" s="205" t="s">
        <v>18</v>
      </c>
      <c r="C214" s="206" t="s">
        <v>143</v>
      </c>
      <c r="D214" s="207">
        <v>2022</v>
      </c>
      <c r="E214" s="208">
        <v>2023</v>
      </c>
      <c r="F214" s="208">
        <v>2024</v>
      </c>
      <c r="G214" s="208">
        <v>2025</v>
      </c>
      <c r="H214" s="208" t="s">
        <v>144</v>
      </c>
      <c r="I214"/>
    </row>
    <row r="215" spans="2:10" s="179" customFormat="1" ht="13.9" customHeight="1" x14ac:dyDescent="0.25">
      <c r="B215" s="209" t="s">
        <v>46</v>
      </c>
      <c r="C215" s="210">
        <f>+SUM(D215:H215)</f>
        <v>8</v>
      </c>
      <c r="D215" s="211">
        <v>3</v>
      </c>
      <c r="E215" s="211">
        <v>2</v>
      </c>
      <c r="F215" s="211">
        <v>2</v>
      </c>
      <c r="G215" s="211">
        <v>1</v>
      </c>
      <c r="H215" s="211">
        <v>0</v>
      </c>
      <c r="I215" s="212"/>
      <c r="J215" s="213"/>
    </row>
    <row r="216" spans="2:10" s="179" customFormat="1" ht="13.9" customHeight="1" x14ac:dyDescent="0.25">
      <c r="B216" s="209" t="s">
        <v>33</v>
      </c>
      <c r="C216" s="210">
        <f t="shared" ref="C216:C240" si="11">+SUM(D216:H216)</f>
        <v>28</v>
      </c>
      <c r="D216" s="211">
        <v>5</v>
      </c>
      <c r="E216" s="211">
        <v>1</v>
      </c>
      <c r="F216" s="211">
        <v>6</v>
      </c>
      <c r="G216" s="211">
        <v>6</v>
      </c>
      <c r="H216" s="211">
        <v>10</v>
      </c>
      <c r="I216" s="212"/>
      <c r="J216" s="213"/>
    </row>
    <row r="217" spans="2:10" s="179" customFormat="1" ht="13.9" customHeight="1" x14ac:dyDescent="0.25">
      <c r="B217" s="209" t="s">
        <v>42</v>
      </c>
      <c r="C217" s="210">
        <f t="shared" si="11"/>
        <v>10</v>
      </c>
      <c r="D217" s="211">
        <v>4</v>
      </c>
      <c r="E217" s="211">
        <v>2</v>
      </c>
      <c r="F217" s="211">
        <v>3</v>
      </c>
      <c r="G217" s="211">
        <v>1</v>
      </c>
      <c r="H217" s="211">
        <v>0</v>
      </c>
      <c r="I217" s="212"/>
      <c r="J217" s="213"/>
    </row>
    <row r="218" spans="2:10" s="179" customFormat="1" ht="13.9" customHeight="1" x14ac:dyDescent="0.25">
      <c r="B218" s="209" t="s">
        <v>22</v>
      </c>
      <c r="C218" s="210">
        <f t="shared" si="11"/>
        <v>57</v>
      </c>
      <c r="D218" s="211">
        <v>12</v>
      </c>
      <c r="E218" s="211">
        <v>26</v>
      </c>
      <c r="F218" s="211">
        <v>6</v>
      </c>
      <c r="G218" s="211">
        <v>11</v>
      </c>
      <c r="H218" s="211">
        <v>2</v>
      </c>
      <c r="I218" s="212"/>
      <c r="J218" s="213"/>
    </row>
    <row r="219" spans="2:10" s="179" customFormat="1" ht="13.9" customHeight="1" x14ac:dyDescent="0.25">
      <c r="B219" s="209" t="s">
        <v>32</v>
      </c>
      <c r="C219" s="210">
        <f t="shared" si="11"/>
        <v>15</v>
      </c>
      <c r="D219" s="211">
        <v>1</v>
      </c>
      <c r="E219" s="211">
        <v>5</v>
      </c>
      <c r="F219" s="211">
        <v>2</v>
      </c>
      <c r="G219" s="211">
        <v>5</v>
      </c>
      <c r="H219" s="211">
        <v>2</v>
      </c>
      <c r="I219" s="212"/>
      <c r="J219" s="213"/>
    </row>
    <row r="220" spans="2:10" s="179" customFormat="1" ht="13.9" customHeight="1" x14ac:dyDescent="0.25">
      <c r="B220" s="209" t="s">
        <v>34</v>
      </c>
      <c r="C220" s="210">
        <f t="shared" si="11"/>
        <v>32</v>
      </c>
      <c r="D220" s="211">
        <v>8</v>
      </c>
      <c r="E220" s="211">
        <v>7</v>
      </c>
      <c r="F220" s="211">
        <v>10</v>
      </c>
      <c r="G220" s="211">
        <v>5</v>
      </c>
      <c r="H220" s="211">
        <v>2</v>
      </c>
      <c r="I220" s="212"/>
      <c r="J220" s="213"/>
    </row>
    <row r="221" spans="2:10" s="179" customFormat="1" ht="13.9" customHeight="1" x14ac:dyDescent="0.25">
      <c r="B221" s="209" t="s">
        <v>38</v>
      </c>
      <c r="C221" s="210">
        <f t="shared" si="11"/>
        <v>8</v>
      </c>
      <c r="D221" s="211">
        <v>1</v>
      </c>
      <c r="E221" s="211">
        <v>2</v>
      </c>
      <c r="F221" s="211">
        <v>2</v>
      </c>
      <c r="G221" s="211">
        <v>3</v>
      </c>
      <c r="H221" s="211">
        <v>0</v>
      </c>
      <c r="I221" s="212"/>
      <c r="J221" s="213"/>
    </row>
    <row r="222" spans="2:10" s="179" customFormat="1" ht="13.9" customHeight="1" x14ac:dyDescent="0.25">
      <c r="B222" s="209" t="s">
        <v>23</v>
      </c>
      <c r="C222" s="210">
        <f t="shared" si="11"/>
        <v>47</v>
      </c>
      <c r="D222" s="211">
        <v>10</v>
      </c>
      <c r="E222" s="211">
        <v>10</v>
      </c>
      <c r="F222" s="211">
        <v>15</v>
      </c>
      <c r="G222" s="211">
        <v>11</v>
      </c>
      <c r="H222" s="211">
        <v>1</v>
      </c>
      <c r="I222" s="212"/>
      <c r="J222" s="213"/>
    </row>
    <row r="223" spans="2:10" s="179" customFormat="1" ht="13.9" customHeight="1" x14ac:dyDescent="0.25">
      <c r="B223" s="209" t="s">
        <v>45</v>
      </c>
      <c r="C223" s="210">
        <f t="shared" si="11"/>
        <v>12</v>
      </c>
      <c r="D223" s="211">
        <v>5</v>
      </c>
      <c r="E223" s="211">
        <v>4</v>
      </c>
      <c r="F223" s="211">
        <v>0</v>
      </c>
      <c r="G223" s="211">
        <v>1</v>
      </c>
      <c r="H223" s="211">
        <v>2</v>
      </c>
      <c r="I223" s="212"/>
      <c r="J223" s="213"/>
    </row>
    <row r="224" spans="2:10" s="179" customFormat="1" ht="13.9" customHeight="1" x14ac:dyDescent="0.25">
      <c r="B224" s="209" t="s">
        <v>29</v>
      </c>
      <c r="C224" s="210">
        <f t="shared" si="11"/>
        <v>30</v>
      </c>
      <c r="D224" s="211">
        <v>6</v>
      </c>
      <c r="E224" s="211">
        <v>11</v>
      </c>
      <c r="F224" s="211">
        <v>8</v>
      </c>
      <c r="G224" s="211">
        <v>3</v>
      </c>
      <c r="H224" s="211">
        <v>2</v>
      </c>
      <c r="I224" s="212"/>
      <c r="J224" s="213"/>
    </row>
    <row r="225" spans="2:10" s="179" customFormat="1" ht="13.9" customHeight="1" x14ac:dyDescent="0.25">
      <c r="B225" s="209" t="s">
        <v>36</v>
      </c>
      <c r="C225" s="210">
        <f t="shared" si="11"/>
        <v>28</v>
      </c>
      <c r="D225" s="211">
        <v>4</v>
      </c>
      <c r="E225" s="211">
        <v>5</v>
      </c>
      <c r="F225" s="211">
        <v>9</v>
      </c>
      <c r="G225" s="211">
        <v>4</v>
      </c>
      <c r="H225" s="211">
        <v>6</v>
      </c>
      <c r="I225" s="212"/>
      <c r="J225" s="213"/>
    </row>
    <row r="226" spans="2:10" s="179" customFormat="1" ht="13.9" customHeight="1" x14ac:dyDescent="0.25">
      <c r="B226" s="209" t="s">
        <v>24</v>
      </c>
      <c r="C226" s="210">
        <f t="shared" si="11"/>
        <v>36</v>
      </c>
      <c r="D226" s="211">
        <v>4</v>
      </c>
      <c r="E226" s="211">
        <v>11</v>
      </c>
      <c r="F226" s="211">
        <v>8</v>
      </c>
      <c r="G226" s="211">
        <v>12</v>
      </c>
      <c r="H226" s="211">
        <v>1</v>
      </c>
      <c r="I226" s="212"/>
      <c r="J226" s="213"/>
    </row>
    <row r="227" spans="2:10" s="179" customFormat="1" ht="13.9" customHeight="1" x14ac:dyDescent="0.25">
      <c r="B227" s="209" t="s">
        <v>27</v>
      </c>
      <c r="C227" s="210">
        <f t="shared" si="11"/>
        <v>31</v>
      </c>
      <c r="D227" s="211">
        <v>9</v>
      </c>
      <c r="E227" s="211">
        <v>9</v>
      </c>
      <c r="F227" s="211">
        <v>5</v>
      </c>
      <c r="G227" s="211">
        <v>6</v>
      </c>
      <c r="H227" s="211">
        <v>2</v>
      </c>
      <c r="I227" s="212"/>
      <c r="J227" s="213"/>
    </row>
    <row r="228" spans="2:10" s="179" customFormat="1" ht="13.9" customHeight="1" x14ac:dyDescent="0.25">
      <c r="B228" s="209" t="s">
        <v>37</v>
      </c>
      <c r="C228" s="210">
        <f t="shared" si="11"/>
        <v>18</v>
      </c>
      <c r="D228" s="211">
        <v>5</v>
      </c>
      <c r="E228" s="211">
        <v>7</v>
      </c>
      <c r="F228" s="211">
        <v>3</v>
      </c>
      <c r="G228" s="211">
        <v>1</v>
      </c>
      <c r="H228" s="211">
        <v>2</v>
      </c>
      <c r="I228" s="212"/>
      <c r="J228" s="213"/>
    </row>
    <row r="229" spans="2:10" s="179" customFormat="1" ht="31.5" customHeight="1" x14ac:dyDescent="0.25">
      <c r="B229" s="214" t="s">
        <v>21</v>
      </c>
      <c r="C229" s="210">
        <f t="shared" si="11"/>
        <v>132</v>
      </c>
      <c r="D229" s="211">
        <v>25</v>
      </c>
      <c r="E229" s="211">
        <v>27</v>
      </c>
      <c r="F229" s="211">
        <v>40</v>
      </c>
      <c r="G229" s="211">
        <v>28</v>
      </c>
      <c r="H229" s="211">
        <v>12</v>
      </c>
      <c r="I229" s="212"/>
      <c r="J229" s="213"/>
    </row>
    <row r="230" spans="2:10" s="179" customFormat="1" ht="13.9" customHeight="1" x14ac:dyDescent="0.25">
      <c r="B230" s="209" t="s">
        <v>31</v>
      </c>
      <c r="C230" s="210">
        <f t="shared" si="11"/>
        <v>23</v>
      </c>
      <c r="D230" s="211">
        <v>6</v>
      </c>
      <c r="E230" s="211">
        <v>6</v>
      </c>
      <c r="F230" s="211">
        <v>7</v>
      </c>
      <c r="G230" s="211">
        <v>3</v>
      </c>
      <c r="H230" s="211">
        <v>1</v>
      </c>
      <c r="I230" s="212"/>
      <c r="J230" s="213"/>
    </row>
    <row r="231" spans="2:10" s="179" customFormat="1" ht="13.9" customHeight="1" x14ac:dyDescent="0.25">
      <c r="B231" s="209" t="s">
        <v>41</v>
      </c>
      <c r="C231" s="210">
        <f t="shared" si="11"/>
        <v>13</v>
      </c>
      <c r="D231" s="211">
        <v>3</v>
      </c>
      <c r="E231" s="211">
        <v>3</v>
      </c>
      <c r="F231" s="211">
        <v>4</v>
      </c>
      <c r="G231" s="211">
        <v>3</v>
      </c>
      <c r="H231" s="211">
        <v>0</v>
      </c>
      <c r="I231" s="212"/>
      <c r="J231" s="213"/>
    </row>
    <row r="232" spans="2:10" s="179" customFormat="1" ht="13.9" customHeight="1" x14ac:dyDescent="0.25">
      <c r="B232" s="209" t="s">
        <v>44</v>
      </c>
      <c r="C232" s="210">
        <f t="shared" si="11"/>
        <v>10</v>
      </c>
      <c r="D232" s="211">
        <v>2</v>
      </c>
      <c r="E232" s="211">
        <v>2</v>
      </c>
      <c r="F232" s="211">
        <v>5</v>
      </c>
      <c r="G232" s="211">
        <v>0</v>
      </c>
      <c r="H232" s="211">
        <v>1</v>
      </c>
      <c r="I232" s="212"/>
      <c r="J232" s="213"/>
    </row>
    <row r="233" spans="2:10" s="179" customFormat="1" ht="13.9" customHeight="1" x14ac:dyDescent="0.25">
      <c r="B233" s="209" t="s">
        <v>49</v>
      </c>
      <c r="C233" s="210">
        <f t="shared" si="11"/>
        <v>3</v>
      </c>
      <c r="D233" s="211">
        <v>0</v>
      </c>
      <c r="E233" s="211">
        <v>1</v>
      </c>
      <c r="F233" s="211">
        <v>0</v>
      </c>
      <c r="G233" s="211">
        <v>2</v>
      </c>
      <c r="H233" s="211">
        <v>0</v>
      </c>
      <c r="I233" s="212"/>
      <c r="J233" s="213"/>
    </row>
    <row r="234" spans="2:10" s="179" customFormat="1" ht="13.9" customHeight="1" x14ac:dyDescent="0.25">
      <c r="B234" s="209" t="s">
        <v>47</v>
      </c>
      <c r="C234" s="210">
        <f t="shared" si="11"/>
        <v>4</v>
      </c>
      <c r="D234" s="211">
        <v>0</v>
      </c>
      <c r="E234" s="211">
        <v>2</v>
      </c>
      <c r="F234" s="211">
        <v>1</v>
      </c>
      <c r="G234" s="211">
        <v>0</v>
      </c>
      <c r="H234" s="211">
        <v>1</v>
      </c>
      <c r="I234" s="212"/>
      <c r="J234" s="213"/>
    </row>
    <row r="235" spans="2:10" s="179" customFormat="1" ht="13.9" customHeight="1" x14ac:dyDescent="0.25">
      <c r="B235" s="209" t="s">
        <v>35</v>
      </c>
      <c r="C235" s="210">
        <f t="shared" si="11"/>
        <v>18</v>
      </c>
      <c r="D235" s="211">
        <v>1</v>
      </c>
      <c r="E235" s="211">
        <v>4</v>
      </c>
      <c r="F235" s="211">
        <v>7</v>
      </c>
      <c r="G235" s="211">
        <v>5</v>
      </c>
      <c r="H235" s="211">
        <v>1</v>
      </c>
      <c r="I235" s="212"/>
      <c r="J235" s="213"/>
    </row>
    <row r="236" spans="2:10" s="179" customFormat="1" ht="13.9" customHeight="1" x14ac:dyDescent="0.25">
      <c r="B236" s="209" t="s">
        <v>26</v>
      </c>
      <c r="C236" s="210">
        <f t="shared" si="11"/>
        <v>37</v>
      </c>
      <c r="D236" s="211">
        <v>9</v>
      </c>
      <c r="E236" s="211">
        <v>9</v>
      </c>
      <c r="F236" s="211">
        <v>8</v>
      </c>
      <c r="G236" s="211">
        <v>10</v>
      </c>
      <c r="H236" s="211">
        <v>1</v>
      </c>
      <c r="I236" s="212"/>
      <c r="J236" s="213"/>
    </row>
    <row r="237" spans="2:10" s="179" customFormat="1" ht="13.9" customHeight="1" x14ac:dyDescent="0.25">
      <c r="B237" s="209" t="s">
        <v>40</v>
      </c>
      <c r="C237" s="210">
        <f t="shared" si="11"/>
        <v>14</v>
      </c>
      <c r="D237" s="211">
        <v>3</v>
      </c>
      <c r="E237" s="211">
        <v>4</v>
      </c>
      <c r="F237" s="211">
        <v>3</v>
      </c>
      <c r="G237" s="211">
        <v>3</v>
      </c>
      <c r="H237" s="211">
        <v>1</v>
      </c>
      <c r="I237" s="212"/>
      <c r="J237" s="213"/>
    </row>
    <row r="238" spans="2:10" s="179" customFormat="1" ht="13.9" customHeight="1" x14ac:dyDescent="0.25">
      <c r="B238" s="209" t="s">
        <v>39</v>
      </c>
      <c r="C238" s="210">
        <f t="shared" si="11"/>
        <v>15</v>
      </c>
      <c r="D238" s="211">
        <v>2</v>
      </c>
      <c r="E238" s="211">
        <v>5</v>
      </c>
      <c r="F238" s="211">
        <v>3</v>
      </c>
      <c r="G238" s="211">
        <v>4</v>
      </c>
      <c r="H238" s="211">
        <v>1</v>
      </c>
      <c r="I238" s="212"/>
      <c r="J238" s="213"/>
    </row>
    <row r="239" spans="2:10" s="179" customFormat="1" ht="13.9" customHeight="1" x14ac:dyDescent="0.25">
      <c r="B239" s="209" t="s">
        <v>48</v>
      </c>
      <c r="C239" s="210">
        <f t="shared" si="11"/>
        <v>4</v>
      </c>
      <c r="D239" s="211">
        <v>0</v>
      </c>
      <c r="E239" s="211">
        <v>0</v>
      </c>
      <c r="F239" s="211">
        <v>2</v>
      </c>
      <c r="G239" s="211">
        <v>1</v>
      </c>
      <c r="H239" s="211">
        <v>1</v>
      </c>
      <c r="I239" s="212"/>
      <c r="J239" s="213"/>
    </row>
    <row r="240" spans="2:10" s="179" customFormat="1" ht="13.9" customHeight="1" thickBot="1" x14ac:dyDescent="0.3">
      <c r="B240" s="215" t="s">
        <v>43</v>
      </c>
      <c r="C240" s="216">
        <f t="shared" si="11"/>
        <v>15</v>
      </c>
      <c r="D240" s="217">
        <v>2</v>
      </c>
      <c r="E240" s="217">
        <v>5</v>
      </c>
      <c r="F240" s="217">
        <v>3</v>
      </c>
      <c r="G240" s="217">
        <v>5</v>
      </c>
      <c r="H240" s="211">
        <v>0</v>
      </c>
      <c r="I240" s="212"/>
      <c r="J240" s="213"/>
    </row>
    <row r="241" spans="2:13" s="179" customFormat="1" ht="15" customHeight="1" x14ac:dyDescent="0.25">
      <c r="B241" s="218" t="s">
        <v>2</v>
      </c>
      <c r="C241" s="219">
        <f t="shared" ref="C241:G241" si="12">SUM(C215:C240)</f>
        <v>648</v>
      </c>
      <c r="D241" s="220">
        <f t="shared" si="12"/>
        <v>130</v>
      </c>
      <c r="E241" s="220">
        <f t="shared" si="12"/>
        <v>170</v>
      </c>
      <c r="F241" s="220">
        <f t="shared" si="12"/>
        <v>162</v>
      </c>
      <c r="G241" s="220">
        <f t="shared" si="12"/>
        <v>134</v>
      </c>
      <c r="H241" s="220">
        <f>SUM(H215:H240)</f>
        <v>52</v>
      </c>
      <c r="I241"/>
    </row>
    <row r="242" spans="2:13" s="179" customFormat="1" ht="15.4" customHeight="1" thickBot="1" x14ac:dyDescent="0.3">
      <c r="B242" s="221" t="s">
        <v>52</v>
      </c>
      <c r="C242" s="222">
        <f>SUM(D242:H242)</f>
        <v>1</v>
      </c>
      <c r="D242" s="222">
        <f t="shared" ref="D242:H242" si="13">D241/$C$241</f>
        <v>0.20061728395061729</v>
      </c>
      <c r="E242" s="222">
        <f t="shared" si="13"/>
        <v>0.26234567901234568</v>
      </c>
      <c r="F242" s="222">
        <f t="shared" si="13"/>
        <v>0.25</v>
      </c>
      <c r="G242" s="222">
        <f t="shared" si="13"/>
        <v>0.20679012345679013</v>
      </c>
      <c r="H242" s="222">
        <f t="shared" si="13"/>
        <v>8.0246913580246909E-2</v>
      </c>
      <c r="I242"/>
    </row>
    <row r="243" spans="2:13" ht="9" customHeight="1" x14ac:dyDescent="0.25">
      <c r="B243" s="223" t="s">
        <v>145</v>
      </c>
      <c r="C243" s="224"/>
      <c r="D243" s="224"/>
      <c r="E243" s="224"/>
      <c r="F243" s="224"/>
      <c r="G243" s="224"/>
      <c r="H243" s="224"/>
      <c r="I243" s="179"/>
      <c r="J243" s="176"/>
      <c r="K243" s="173"/>
      <c r="L243" s="177"/>
      <c r="M243" s="173"/>
    </row>
    <row r="244" spans="2:13" ht="15.75" x14ac:dyDescent="0.25">
      <c r="B244" s="225" t="s">
        <v>146</v>
      </c>
      <c r="C244" s="157"/>
      <c r="D244" s="158"/>
      <c r="E244" s="159"/>
      <c r="G244" s="199"/>
      <c r="I244" s="176"/>
      <c r="J244" s="176"/>
      <c r="K244" s="173"/>
      <c r="L244" s="177"/>
      <c r="M244" s="173"/>
    </row>
    <row r="245" spans="2:13" ht="14.25" customHeight="1" x14ac:dyDescent="0.25">
      <c r="I245" s="168"/>
      <c r="J245" s="168"/>
      <c r="K245" s="226"/>
      <c r="L245" s="227"/>
    </row>
    <row r="246" spans="2:13" x14ac:dyDescent="0.25">
      <c r="I246" s="225"/>
    </row>
  </sheetData>
  <mergeCells count="151">
    <mergeCell ref="B206:C206"/>
    <mergeCell ref="B207:C207"/>
    <mergeCell ref="B208:F209"/>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82:E182"/>
    <mergeCell ref="B183:C183"/>
    <mergeCell ref="B184:C184"/>
    <mergeCell ref="B185:C185"/>
    <mergeCell ref="B186:C186"/>
    <mergeCell ref="B187:C187"/>
    <mergeCell ref="B175:C175"/>
    <mergeCell ref="J175:K175"/>
    <mergeCell ref="B176:C176"/>
    <mergeCell ref="J176:K176"/>
    <mergeCell ref="B177:C177"/>
    <mergeCell ref="B178:C178"/>
    <mergeCell ref="B172:C172"/>
    <mergeCell ref="J172:K172"/>
    <mergeCell ref="B173:C173"/>
    <mergeCell ref="J173:K173"/>
    <mergeCell ref="B174:C174"/>
    <mergeCell ref="J174:K174"/>
    <mergeCell ref="B144:D144"/>
    <mergeCell ref="K144:L144"/>
    <mergeCell ref="K147:L147"/>
    <mergeCell ref="I149:L149"/>
    <mergeCell ref="B154:D154"/>
    <mergeCell ref="B169:D170"/>
    <mergeCell ref="I169:K170"/>
    <mergeCell ref="B140:D140"/>
    <mergeCell ref="B141:D141"/>
    <mergeCell ref="B142:D142"/>
    <mergeCell ref="K142:L143"/>
    <mergeCell ref="M142:M143"/>
    <mergeCell ref="N142:N143"/>
    <mergeCell ref="B143:D143"/>
    <mergeCell ref="B130:D130"/>
    <mergeCell ref="B131:D131"/>
    <mergeCell ref="B132:D132"/>
    <mergeCell ref="B133:D133"/>
    <mergeCell ref="B136:D136"/>
    <mergeCell ref="K136:O139"/>
    <mergeCell ref="B139:D139"/>
    <mergeCell ref="B122:F123"/>
    <mergeCell ref="B124:D124"/>
    <mergeCell ref="B125:D125"/>
    <mergeCell ref="B126:D126"/>
    <mergeCell ref="B128:D128"/>
    <mergeCell ref="B129:D129"/>
    <mergeCell ref="N115:N116"/>
    <mergeCell ref="B116:C116"/>
    <mergeCell ref="K117:L117"/>
    <mergeCell ref="K118:L118"/>
    <mergeCell ref="K119:L119"/>
    <mergeCell ref="K120:L120"/>
    <mergeCell ref="B112:C112"/>
    <mergeCell ref="B113:C113"/>
    <mergeCell ref="B114:C114"/>
    <mergeCell ref="B115:C115"/>
    <mergeCell ref="K115:L116"/>
    <mergeCell ref="M115:M116"/>
    <mergeCell ref="B109:C109"/>
    <mergeCell ref="K109:L109"/>
    <mergeCell ref="B110:C110"/>
    <mergeCell ref="K110:L110"/>
    <mergeCell ref="B111:C111"/>
    <mergeCell ref="K111:L111"/>
    <mergeCell ref="G101:J101"/>
    <mergeCell ref="B102:E102"/>
    <mergeCell ref="B105:E106"/>
    <mergeCell ref="K105:N106"/>
    <mergeCell ref="B107:C108"/>
    <mergeCell ref="D107:D108"/>
    <mergeCell ref="E107:E108"/>
    <mergeCell ref="K108:L108"/>
    <mergeCell ref="G94:H94"/>
    <mergeCell ref="G95:H95"/>
    <mergeCell ref="G96:H96"/>
    <mergeCell ref="G97:H97"/>
    <mergeCell ref="G98:H98"/>
    <mergeCell ref="G99:H99"/>
    <mergeCell ref="G88:H88"/>
    <mergeCell ref="G89:H89"/>
    <mergeCell ref="G90:H90"/>
    <mergeCell ref="G91:H91"/>
    <mergeCell ref="G92:H92"/>
    <mergeCell ref="G93:H93"/>
    <mergeCell ref="A82:P82"/>
    <mergeCell ref="B86:C87"/>
    <mergeCell ref="D86:D87"/>
    <mergeCell ref="E86:E87"/>
    <mergeCell ref="G86:H87"/>
    <mergeCell ref="I86:I87"/>
    <mergeCell ref="J86:J87"/>
    <mergeCell ref="L86:L87"/>
    <mergeCell ref="M86:M87"/>
    <mergeCell ref="N86:N87"/>
    <mergeCell ref="J53:K53"/>
    <mergeCell ref="J54:K54"/>
    <mergeCell ref="J55:K55"/>
    <mergeCell ref="J56:K56"/>
    <mergeCell ref="J57:K57"/>
    <mergeCell ref="J59:M59"/>
    <mergeCell ref="J50:K50"/>
    <mergeCell ref="B51:C52"/>
    <mergeCell ref="D51:D52"/>
    <mergeCell ref="E51:E52"/>
    <mergeCell ref="F51:F52"/>
    <mergeCell ref="J51:K51"/>
    <mergeCell ref="J52:K52"/>
    <mergeCell ref="J44:K44"/>
    <mergeCell ref="J45:K45"/>
    <mergeCell ref="J46:K46"/>
    <mergeCell ref="J47:K47"/>
    <mergeCell ref="J48:K48"/>
    <mergeCell ref="J49:K49"/>
    <mergeCell ref="J38:K38"/>
    <mergeCell ref="J39:K39"/>
    <mergeCell ref="J40:K40"/>
    <mergeCell ref="J41:K41"/>
    <mergeCell ref="J42:K42"/>
    <mergeCell ref="J43:K43"/>
    <mergeCell ref="J26:K26"/>
    <mergeCell ref="J27:K27"/>
    <mergeCell ref="J28:K28"/>
    <mergeCell ref="J29:K29"/>
    <mergeCell ref="J30:K30"/>
    <mergeCell ref="J31:K31"/>
    <mergeCell ref="J20:K20"/>
    <mergeCell ref="J21:K21"/>
    <mergeCell ref="J22:K22"/>
    <mergeCell ref="J23:K23"/>
    <mergeCell ref="J24:K24"/>
    <mergeCell ref="J25:K25"/>
    <mergeCell ref="B5:O6"/>
    <mergeCell ref="B8:O8"/>
    <mergeCell ref="B10:O11"/>
    <mergeCell ref="B15:I16"/>
    <mergeCell ref="J18:K18"/>
    <mergeCell ref="J19:K19"/>
  </mergeCells>
  <conditionalFormatting sqref="D101">
    <cfRule type="cellIs" dxfId="13" priority="13" operator="notEqual">
      <formula>$L$31</formula>
    </cfRule>
  </conditionalFormatting>
  <conditionalFormatting sqref="D116">
    <cfRule type="cellIs" dxfId="12" priority="10" operator="notEqual">
      <formula>$L$31</formula>
    </cfRule>
  </conditionalFormatting>
  <conditionalFormatting sqref="D178">
    <cfRule type="cellIs" dxfId="11" priority="6" operator="notEqual">
      <formula>$L$31</formula>
    </cfRule>
  </conditionalFormatting>
  <conditionalFormatting sqref="D187">
    <cfRule type="cellIs" dxfId="10" priority="4" operator="notEqual">
      <formula>$L$31</formula>
    </cfRule>
  </conditionalFormatting>
  <conditionalFormatting sqref="E144">
    <cfRule type="cellIs" dxfId="9" priority="1" operator="notEqual">
      <formula>$L$31</formula>
    </cfRule>
  </conditionalFormatting>
  <conditionalFormatting sqref="E207">
    <cfRule type="cellIs" dxfId="8" priority="3" operator="notEqual">
      <formula>$L$31</formula>
    </cfRule>
  </conditionalFormatting>
  <conditionalFormatting sqref="F79">
    <cfRule type="cellIs" dxfId="7" priority="14" operator="notEqual">
      <formula>$L$31</formula>
    </cfRule>
  </conditionalFormatting>
  <conditionalFormatting sqref="H241">
    <cfRule type="cellIs" dxfId="6" priority="2" operator="notEqual">
      <formula>$L$31</formula>
    </cfRule>
  </conditionalFormatting>
  <conditionalFormatting sqref="I99">
    <cfRule type="cellIs" dxfId="5" priority="12" operator="notEqual">
      <formula>$L$31</formula>
    </cfRule>
  </conditionalFormatting>
  <conditionalFormatting sqref="L176">
    <cfRule type="cellIs" dxfId="4" priority="5" operator="notEqual">
      <formula>$L$31</formula>
    </cfRule>
  </conditionalFormatting>
  <conditionalFormatting sqref="M90">
    <cfRule type="cellIs" dxfId="3" priority="11" operator="notEqual">
      <formula>$L$31</formula>
    </cfRule>
  </conditionalFormatting>
  <conditionalFormatting sqref="M111">
    <cfRule type="cellIs" dxfId="2" priority="9" operator="notEqual">
      <formula>$L$31</formula>
    </cfRule>
  </conditionalFormatting>
  <conditionalFormatting sqref="M120">
    <cfRule type="cellIs" dxfId="1" priority="8" operator="notEqual">
      <formula>$L$31</formula>
    </cfRule>
  </conditionalFormatting>
  <conditionalFormatting sqref="M147">
    <cfRule type="cellIs" dxfId="0" priority="7" operator="notEqual">
      <formula>$L$31</formula>
    </cfRule>
  </conditionalFormatting>
  <printOptions horizontalCentered="1"/>
  <pageMargins left="0.19685039370078741" right="0.19685039370078741" top="0.19685039370078741" bottom="0.19685039370078741" header="0.31496062992125984" footer="0.31496062992125984"/>
  <pageSetup paperSize="9" scale="51" fitToHeight="0" orientation="portrait" horizontalDpi="4294967295" verticalDpi="4294967295" r:id="rId1"/>
  <rowBreaks count="2" manualBreakCount="2">
    <brk id="82" max="15" man="1"/>
    <brk id="16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Feminicidio</vt:lpstr>
      <vt:lpstr>Feminicidio!Área_de_impresión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YSABEL ORIHUELA</dc:creator>
  <cp:lastModifiedBy>YSABEL ORIHUELA</cp:lastModifiedBy>
  <dcterms:created xsi:type="dcterms:W3CDTF">2026-06-16T15:08:34Z</dcterms:created>
  <dcterms:modified xsi:type="dcterms:W3CDTF">2026-06-16T15:08:55Z</dcterms:modified>
</cp:coreProperties>
</file>