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JUNIO\"/>
    </mc:Choice>
  </mc:AlternateContent>
  <xr:revisionPtr revIDLastSave="0" documentId="8_{736EA05C-1ED2-489C-8FDF-9A609075EFA4}" xr6:coauthVersionLast="47" xr6:coauthVersionMax="47" xr10:uidLastSave="{00000000-0000-0000-0000-000000000000}"/>
  <bookViews>
    <workbookView xWindow="4815" yWindow="1770" windowWidth="16125" windowHeight="13110" xr2:uid="{FC88DFF2-DBBB-40B5-BAC0-E691B505D4FF}"/>
  </bookViews>
  <sheets>
    <sheet name="AP" sheetId="1" r:id="rId1"/>
  </sheets>
  <externalReferences>
    <externalReference r:id="rId2"/>
  </externalReferences>
  <definedNames>
    <definedName name="_xlnm._FilterDatabase" localSheetId="0" hidden="1">AP!$M$116:$N$142</definedName>
    <definedName name="_xlnm.Print_Area" localSheetId="0">AP!$A$1:$S$355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54" i="1" l="1"/>
  <c r="K354" i="1"/>
  <c r="I354" i="1"/>
  <c r="H354" i="1"/>
  <c r="F354" i="1"/>
  <c r="E354" i="1"/>
  <c r="J353" i="1"/>
  <c r="G353" i="1"/>
  <c r="C353" i="1" s="1"/>
  <c r="D353" i="1"/>
  <c r="J352" i="1"/>
  <c r="G352" i="1"/>
  <c r="C352" i="1" s="1"/>
  <c r="D352" i="1"/>
  <c r="J351" i="1"/>
  <c r="G351" i="1"/>
  <c r="C351" i="1" s="1"/>
  <c r="D351" i="1"/>
  <c r="J350" i="1"/>
  <c r="G350" i="1"/>
  <c r="C350" i="1" s="1"/>
  <c r="D350" i="1"/>
  <c r="J349" i="1"/>
  <c r="G349" i="1"/>
  <c r="C349" i="1" s="1"/>
  <c r="D349" i="1"/>
  <c r="J348" i="1"/>
  <c r="G348" i="1"/>
  <c r="C348" i="1" s="1"/>
  <c r="D348" i="1"/>
  <c r="J347" i="1"/>
  <c r="G347" i="1"/>
  <c r="C347" i="1" s="1"/>
  <c r="D347" i="1"/>
  <c r="J346" i="1"/>
  <c r="G346" i="1"/>
  <c r="C346" i="1" s="1"/>
  <c r="D346" i="1"/>
  <c r="J345" i="1"/>
  <c r="G345" i="1"/>
  <c r="C345" i="1" s="1"/>
  <c r="D345" i="1"/>
  <c r="J344" i="1"/>
  <c r="G344" i="1"/>
  <c r="C344" i="1" s="1"/>
  <c r="D344" i="1"/>
  <c r="J343" i="1"/>
  <c r="G343" i="1"/>
  <c r="C343" i="1" s="1"/>
  <c r="D343" i="1"/>
  <c r="J342" i="1"/>
  <c r="G342" i="1"/>
  <c r="C342" i="1" s="1"/>
  <c r="D342" i="1"/>
  <c r="J341" i="1"/>
  <c r="G341" i="1"/>
  <c r="C341" i="1" s="1"/>
  <c r="D341" i="1"/>
  <c r="J340" i="1"/>
  <c r="G340" i="1"/>
  <c r="C340" i="1" s="1"/>
  <c r="D340" i="1"/>
  <c r="J339" i="1"/>
  <c r="G339" i="1"/>
  <c r="C339" i="1" s="1"/>
  <c r="D339" i="1"/>
  <c r="J338" i="1"/>
  <c r="G338" i="1"/>
  <c r="C338" i="1" s="1"/>
  <c r="D338" i="1"/>
  <c r="J337" i="1"/>
  <c r="G337" i="1"/>
  <c r="C337" i="1" s="1"/>
  <c r="D337" i="1"/>
  <c r="J336" i="1"/>
  <c r="G336" i="1"/>
  <c r="C336" i="1" s="1"/>
  <c r="D336" i="1"/>
  <c r="J335" i="1"/>
  <c r="G335" i="1"/>
  <c r="C335" i="1" s="1"/>
  <c r="D335" i="1"/>
  <c r="J334" i="1"/>
  <c r="G334" i="1"/>
  <c r="C334" i="1" s="1"/>
  <c r="D334" i="1"/>
  <c r="J333" i="1"/>
  <c r="G333" i="1"/>
  <c r="C333" i="1" s="1"/>
  <c r="D333" i="1"/>
  <c r="J332" i="1"/>
  <c r="G332" i="1"/>
  <c r="C332" i="1" s="1"/>
  <c r="D332" i="1"/>
  <c r="J331" i="1"/>
  <c r="G331" i="1"/>
  <c r="C331" i="1" s="1"/>
  <c r="D331" i="1"/>
  <c r="J330" i="1"/>
  <c r="G330" i="1"/>
  <c r="C330" i="1" s="1"/>
  <c r="D330" i="1"/>
  <c r="J329" i="1"/>
  <c r="G329" i="1"/>
  <c r="C329" i="1" s="1"/>
  <c r="D329" i="1"/>
  <c r="J328" i="1"/>
  <c r="J354" i="1" s="1"/>
  <c r="G328" i="1"/>
  <c r="G354" i="1" s="1"/>
  <c r="D328" i="1"/>
  <c r="D354" i="1" s="1"/>
  <c r="L320" i="1"/>
  <c r="K320" i="1"/>
  <c r="I320" i="1"/>
  <c r="H320" i="1"/>
  <c r="G320" i="1"/>
  <c r="F320" i="1"/>
  <c r="E320" i="1"/>
  <c r="J319" i="1"/>
  <c r="G319" i="1"/>
  <c r="D319" i="1"/>
  <c r="C319" i="1"/>
  <c r="J318" i="1"/>
  <c r="G318" i="1"/>
  <c r="D318" i="1"/>
  <c r="C318" i="1"/>
  <c r="J317" i="1"/>
  <c r="G317" i="1"/>
  <c r="D317" i="1"/>
  <c r="C317" i="1"/>
  <c r="J316" i="1"/>
  <c r="G316" i="1"/>
  <c r="D316" i="1"/>
  <c r="C316" i="1"/>
  <c r="J315" i="1"/>
  <c r="G315" i="1"/>
  <c r="D315" i="1"/>
  <c r="C315" i="1"/>
  <c r="J314" i="1"/>
  <c r="J320" i="1" s="1"/>
  <c r="G314" i="1"/>
  <c r="D314" i="1"/>
  <c r="D320" i="1" s="1"/>
  <c r="C314" i="1"/>
  <c r="C320" i="1" s="1"/>
  <c r="I307" i="1"/>
  <c r="H307" i="1"/>
  <c r="F307" i="1"/>
  <c r="G306" i="1" s="1"/>
  <c r="O294" i="1"/>
  <c r="P294" i="1" s="1"/>
  <c r="N294" i="1"/>
  <c r="P293" i="1"/>
  <c r="P292" i="1"/>
  <c r="P291" i="1"/>
  <c r="P290" i="1"/>
  <c r="P289" i="1"/>
  <c r="P288" i="1"/>
  <c r="G288" i="1"/>
  <c r="G284" i="1"/>
  <c r="G280" i="1"/>
  <c r="G276" i="1"/>
  <c r="G272" i="1"/>
  <c r="Q269" i="1"/>
  <c r="P269" i="1"/>
  <c r="N269" i="1"/>
  <c r="O268" i="1"/>
  <c r="O267" i="1"/>
  <c r="O269" i="1" s="1"/>
  <c r="G266" i="1"/>
  <c r="G262" i="1"/>
  <c r="G258" i="1"/>
  <c r="R256" i="1"/>
  <c r="Q256" i="1"/>
  <c r="P256" i="1"/>
  <c r="O256" i="1"/>
  <c r="P255" i="1"/>
  <c r="G255" i="1"/>
  <c r="P254" i="1"/>
  <c r="P253" i="1"/>
  <c r="G253" i="1"/>
  <c r="P252" i="1"/>
  <c r="I244" i="1"/>
  <c r="H244" i="1"/>
  <c r="G244" i="1"/>
  <c r="F244" i="1"/>
  <c r="E244" i="1"/>
  <c r="I212" i="1"/>
  <c r="H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R194" i="1"/>
  <c r="Q194" i="1"/>
  <c r="F194" i="1"/>
  <c r="F193" i="1"/>
  <c r="O192" i="1"/>
  <c r="F192" i="1"/>
  <c r="F191" i="1"/>
  <c r="O190" i="1"/>
  <c r="F190" i="1"/>
  <c r="F189" i="1"/>
  <c r="O188" i="1"/>
  <c r="F188" i="1"/>
  <c r="F187" i="1"/>
  <c r="O186" i="1"/>
  <c r="F186" i="1"/>
  <c r="F185" i="1"/>
  <c r="O184" i="1"/>
  <c r="F184" i="1"/>
  <c r="F183" i="1"/>
  <c r="O182" i="1"/>
  <c r="F182" i="1"/>
  <c r="F181" i="1"/>
  <c r="O180" i="1"/>
  <c r="F180" i="1"/>
  <c r="F179" i="1"/>
  <c r="O178" i="1"/>
  <c r="O194" i="1" s="1"/>
  <c r="P186" i="1" s="1"/>
  <c r="F178" i="1"/>
  <c r="F177" i="1"/>
  <c r="R164" i="1"/>
  <c r="Q164" i="1"/>
  <c r="O163" i="1"/>
  <c r="P163" i="1" s="1"/>
  <c r="E163" i="1"/>
  <c r="D163" i="1"/>
  <c r="O162" i="1"/>
  <c r="C162" i="1"/>
  <c r="O161" i="1"/>
  <c r="C161" i="1"/>
  <c r="O160" i="1"/>
  <c r="C160" i="1"/>
  <c r="O159" i="1"/>
  <c r="C159" i="1"/>
  <c r="O158" i="1"/>
  <c r="P158" i="1" s="1"/>
  <c r="C158" i="1"/>
  <c r="O157" i="1"/>
  <c r="O164" i="1" s="1"/>
  <c r="P160" i="1" s="1"/>
  <c r="C157" i="1"/>
  <c r="I145" i="1"/>
  <c r="I144" i="1"/>
  <c r="H144" i="1"/>
  <c r="G144" i="1"/>
  <c r="G145" i="1" s="1"/>
  <c r="F144" i="1"/>
  <c r="E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44" i="1" s="1"/>
  <c r="D118" i="1"/>
  <c r="H112" i="1"/>
  <c r="F112" i="1"/>
  <c r="D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O95" i="1"/>
  <c r="P95" i="1" s="1"/>
  <c r="N95" i="1"/>
  <c r="C95" i="1"/>
  <c r="P94" i="1"/>
  <c r="C94" i="1"/>
  <c r="P93" i="1"/>
  <c r="C93" i="1"/>
  <c r="P92" i="1"/>
  <c r="C92" i="1"/>
  <c r="P91" i="1"/>
  <c r="C91" i="1"/>
  <c r="P90" i="1"/>
  <c r="C90" i="1"/>
  <c r="P89" i="1"/>
  <c r="C89" i="1"/>
  <c r="C88" i="1"/>
  <c r="C87" i="1"/>
  <c r="C86" i="1"/>
  <c r="Q81" i="1"/>
  <c r="R80" i="1" s="1"/>
  <c r="L81" i="1"/>
  <c r="R79" i="1"/>
  <c r="R77" i="1"/>
  <c r="M77" i="1"/>
  <c r="R75" i="1"/>
  <c r="R73" i="1"/>
  <c r="M73" i="1"/>
  <c r="R71" i="1"/>
  <c r="R69" i="1"/>
  <c r="M69" i="1"/>
  <c r="G69" i="1"/>
  <c r="H68" i="1" s="1"/>
  <c r="R68" i="1"/>
  <c r="R67" i="1"/>
  <c r="H67" i="1"/>
  <c r="H66" i="1"/>
  <c r="R65" i="1"/>
  <c r="H65" i="1"/>
  <c r="H64" i="1"/>
  <c r="H63" i="1"/>
  <c r="H61" i="1"/>
  <c r="H60" i="1"/>
  <c r="N59" i="1"/>
  <c r="O58" i="1"/>
  <c r="O57" i="1"/>
  <c r="O56" i="1"/>
  <c r="O59" i="1" s="1"/>
  <c r="P44" i="1"/>
  <c r="N44" i="1"/>
  <c r="L44" i="1"/>
  <c r="K43" i="1"/>
  <c r="K42" i="1"/>
  <c r="K41" i="1"/>
  <c r="K40" i="1"/>
  <c r="K44" i="1" s="1"/>
  <c r="K39" i="1"/>
  <c r="K38" i="1"/>
  <c r="K26" i="1"/>
  <c r="G182" i="1" l="1"/>
  <c r="P190" i="1"/>
  <c r="P192" i="1"/>
  <c r="G196" i="1"/>
  <c r="M65" i="1"/>
  <c r="M80" i="1"/>
  <c r="M78" i="1"/>
  <c r="M76" i="1"/>
  <c r="M74" i="1"/>
  <c r="M72" i="1"/>
  <c r="M70" i="1"/>
  <c r="M66" i="1"/>
  <c r="M67" i="1"/>
  <c r="D145" i="1"/>
  <c r="F145" i="1"/>
  <c r="H145" i="1"/>
  <c r="C163" i="1"/>
  <c r="C164" i="1" s="1"/>
  <c r="P162" i="1"/>
  <c r="P178" i="1"/>
  <c r="P180" i="1"/>
  <c r="G186" i="1"/>
  <c r="M68" i="1"/>
  <c r="P159" i="1"/>
  <c r="G179" i="1"/>
  <c r="P182" i="1"/>
  <c r="P184" i="1"/>
  <c r="G198" i="1"/>
  <c r="G202" i="1"/>
  <c r="G206" i="1"/>
  <c r="M71" i="1"/>
  <c r="M75" i="1"/>
  <c r="M79" i="1"/>
  <c r="C112" i="1"/>
  <c r="E145" i="1"/>
  <c r="P161" i="1"/>
  <c r="E164" i="1"/>
  <c r="G183" i="1"/>
  <c r="P188" i="1"/>
  <c r="G194" i="1"/>
  <c r="F212" i="1"/>
  <c r="G208" i="1" s="1"/>
  <c r="G259" i="1"/>
  <c r="G263" i="1"/>
  <c r="G267" i="1"/>
  <c r="G269" i="1"/>
  <c r="G273" i="1"/>
  <c r="G277" i="1"/>
  <c r="G281" i="1"/>
  <c r="G285" i="1"/>
  <c r="G296" i="1"/>
  <c r="G300" i="1"/>
  <c r="G304" i="1"/>
  <c r="G292" i="1"/>
  <c r="G295" i="1"/>
  <c r="G303" i="1"/>
  <c r="G252" i="1"/>
  <c r="G254" i="1"/>
  <c r="G256" i="1"/>
  <c r="G260" i="1"/>
  <c r="G264" i="1"/>
  <c r="G270" i="1"/>
  <c r="G274" i="1"/>
  <c r="G278" i="1"/>
  <c r="G282" i="1"/>
  <c r="G286" i="1"/>
  <c r="G289" i="1"/>
  <c r="G291" i="1"/>
  <c r="G293" i="1"/>
  <c r="G297" i="1"/>
  <c r="G301" i="1"/>
  <c r="G305" i="1"/>
  <c r="C328" i="1"/>
  <c r="C354" i="1" s="1"/>
  <c r="G290" i="1"/>
  <c r="G294" i="1"/>
  <c r="G299" i="1"/>
  <c r="H62" i="1"/>
  <c r="H69" i="1" s="1"/>
  <c r="R66" i="1"/>
  <c r="R81" i="1" s="1"/>
  <c r="R70" i="1"/>
  <c r="R72" i="1"/>
  <c r="R74" i="1"/>
  <c r="R76" i="1"/>
  <c r="R78" i="1"/>
  <c r="P157" i="1"/>
  <c r="P164" i="1" s="1"/>
  <c r="G257" i="1"/>
  <c r="G261" i="1"/>
  <c r="G265" i="1"/>
  <c r="G268" i="1"/>
  <c r="G271" i="1"/>
  <c r="G275" i="1"/>
  <c r="G279" i="1"/>
  <c r="G283" i="1"/>
  <c r="G287" i="1"/>
  <c r="G298" i="1"/>
  <c r="G302" i="1"/>
  <c r="P194" i="1" l="1"/>
  <c r="G203" i="1"/>
  <c r="G197" i="1"/>
  <c r="G211" i="1"/>
  <c r="G207" i="1"/>
  <c r="G205" i="1"/>
  <c r="G199" i="1"/>
  <c r="G209" i="1"/>
  <c r="G201" i="1"/>
  <c r="G195" i="1"/>
  <c r="G192" i="1"/>
  <c r="G181" i="1"/>
  <c r="G193" i="1"/>
  <c r="G188" i="1"/>
  <c r="G177" i="1"/>
  <c r="G189" i="1"/>
  <c r="G184" i="1"/>
  <c r="G185" i="1"/>
  <c r="G180" i="1"/>
  <c r="G178" i="1"/>
  <c r="G210" i="1"/>
  <c r="G190" i="1"/>
  <c r="D164" i="1"/>
  <c r="G191" i="1"/>
  <c r="G204" i="1"/>
  <c r="G307" i="1"/>
  <c r="M81" i="1"/>
  <c r="G200" i="1"/>
  <c r="G187" i="1"/>
  <c r="G212" i="1" l="1"/>
</calcChain>
</file>

<file path=xl/sharedStrings.xml><?xml version="1.0" encoding="utf-8"?>
<sst xmlns="http://schemas.openxmlformats.org/spreadsheetml/2006/main" count="476" uniqueCount="216">
  <si>
    <t>REPORTE ESTADÍSTICO DE ACCIONES PREVENTIVAS REALIZADAS POR LOS CENTROS DE EMERGENCIA MUJER Y FAMILIA DEL PROGRAMA NACIONAL WARMI ÑAN</t>
  </si>
  <si>
    <t>Periodo: Enero - Junio, 2026 (Preliminar)</t>
  </si>
  <si>
    <t>Periodo: 2021</t>
  </si>
  <si>
    <r>
      <t xml:space="preserve">Figura N°1: </t>
    </r>
    <r>
      <rPr>
        <sz val="14"/>
        <color theme="1"/>
        <rFont val="Arial Narrow"/>
        <family val="2"/>
      </rPr>
      <t>Acciones preventivas según departamento</t>
    </r>
    <r>
      <rPr>
        <b/>
        <sz val="14"/>
        <color theme="1"/>
        <rFont val="Arial Narrow"/>
        <family val="2"/>
      </rPr>
      <t>, Enero - Junio, 2026 (preliminar)</t>
    </r>
  </si>
  <si>
    <t>Mes</t>
  </si>
  <si>
    <t>Total</t>
  </si>
  <si>
    <t>Enero</t>
  </si>
  <si>
    <t>Febrero</t>
  </si>
  <si>
    <t>Marzo</t>
  </si>
  <si>
    <t>Abril</t>
  </si>
  <si>
    <t>Mayo</t>
  </si>
  <si>
    <t>Junio</t>
  </si>
  <si>
    <t>Estrategia comunitaria</t>
  </si>
  <si>
    <t>Estrategia comunicacional</t>
  </si>
  <si>
    <t>Acciones transversales</t>
  </si>
  <si>
    <t>Leyenda</t>
  </si>
  <si>
    <t>Intervalo</t>
  </si>
  <si>
    <t>129 a 607 acciones</t>
  </si>
  <si>
    <t>608 a 1 085 acciones</t>
  </si>
  <si>
    <t>1 086 a 1 563 acciones</t>
  </si>
  <si>
    <t>1 564 a 2 041 acciones</t>
  </si>
  <si>
    <t>2 042 a 2 519 acciones</t>
  </si>
  <si>
    <t>2 520 a 4 998 acciones</t>
  </si>
  <si>
    <t>Participación del Programa Nacional Warmi Ñan</t>
  </si>
  <si>
    <t>% Acción</t>
  </si>
  <si>
    <t>Organizador</t>
  </si>
  <si>
    <t>Coorganizador</t>
  </si>
  <si>
    <t>Invitado</t>
  </si>
  <si>
    <t>Intervención</t>
  </si>
  <si>
    <t>%</t>
  </si>
  <si>
    <t>Capacitación y sensibilización a la comunidad</t>
  </si>
  <si>
    <t>Orientación a varones para la construcción de una nueva forma de masculinidad que no permita la transmisión del ciclo de violencia</t>
  </si>
  <si>
    <t>Fortalecimiento de habilidades y decisión EMBS</t>
  </si>
  <si>
    <t>Sencibilización a través de cortometrajes antiviolencia</t>
  </si>
  <si>
    <t>Institución que coorganizó con el Programa Nacional Warmi Ñan</t>
  </si>
  <si>
    <t>Institución que invitó al Programa Nacional Warmi Ñan</t>
  </si>
  <si>
    <t>Acciones de información de la estrategia comunicacional</t>
  </si>
  <si>
    <t>Comunicación para el cambio de comportamiento</t>
  </si>
  <si>
    <t>Gobiernos regionales</t>
  </si>
  <si>
    <t>Incidencia con autoridades, espacios de concertación, organizaciones sociales y empresas</t>
  </si>
  <si>
    <t>Gobiernos locales (Prov./Dist.)</t>
  </si>
  <si>
    <t>Desarrollo de capacidades</t>
  </si>
  <si>
    <t>Instituciones educativas</t>
  </si>
  <si>
    <t>Acciones de movilización masiva, artísticas, culturales y edu-entretenimiento</t>
  </si>
  <si>
    <t>Universidades/Institutos</t>
  </si>
  <si>
    <t>Instituciones públicas</t>
  </si>
  <si>
    <t>Instituciones privadas</t>
  </si>
  <si>
    <t>Iglesias</t>
  </si>
  <si>
    <t>Organizaciones sociales</t>
  </si>
  <si>
    <t>Comité/Mesa/Red</t>
  </si>
  <si>
    <t>Comunidades</t>
  </si>
  <si>
    <t>Agencias de cooperación internacional</t>
  </si>
  <si>
    <t>Empresas</t>
  </si>
  <si>
    <t>Medios de comunicación</t>
  </si>
  <si>
    <t>ONG</t>
  </si>
  <si>
    <t>Otras instituciones</t>
  </si>
  <si>
    <t>Gobiernos locales (Distritales)</t>
  </si>
  <si>
    <t>Región</t>
  </si>
  <si>
    <t>Amazonas</t>
  </si>
  <si>
    <t>Áncash</t>
  </si>
  <si>
    <t>Apurímac</t>
  </si>
  <si>
    <t>Variación porcentual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</si>
  <si>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</si>
  <si>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</si>
  <si>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</si>
  <si>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</si>
  <si>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</si>
  <si>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</si>
  <si>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</si>
  <si>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</si>
  <si>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</si>
  <si>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</si>
  <si>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</si>
  <si>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</t>
  </si>
  <si>
    <t>Lima Provincia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</si>
  <si>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</si>
  <si>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</si>
  <si>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</si>
  <si>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</si>
  <si>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</si>
  <si>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</si>
  <si>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</si>
  <si>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</si>
  <si>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</si>
  <si>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</si>
  <si>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d</t>
  </si>
  <si>
    <t>Total de acciones preventivas</t>
  </si>
  <si>
    <t>2026 *</t>
  </si>
  <si>
    <t>* Información estadística preliminar a junio de 2026.</t>
  </si>
  <si>
    <t>SECCION II: CARACTERISTICAS DE LA POBLACIÓN INFORMADA EN LAS ACCIONES PREVENTIVAS</t>
  </si>
  <si>
    <t>Mujer</t>
  </si>
  <si>
    <t>Hombre</t>
  </si>
  <si>
    <t>Grupo
de edad</t>
  </si>
  <si>
    <t>&lt; 6 años</t>
  </si>
  <si>
    <t>6 a 11 años</t>
  </si>
  <si>
    <t>12 a 14 años</t>
  </si>
  <si>
    <t>15 a 17 años</t>
  </si>
  <si>
    <t>18 a 29 años</t>
  </si>
  <si>
    <t>30 a 59 años</t>
  </si>
  <si>
    <t>60 a más años</t>
  </si>
  <si>
    <t>Tipo de beneficiario/a</t>
  </si>
  <si>
    <t>Operadores/as de justicia</t>
  </si>
  <si>
    <t>Operadores/as policiales</t>
  </si>
  <si>
    <t>Operadores/as de salud</t>
  </si>
  <si>
    <t>Autoridades/funcionariado regional</t>
  </si>
  <si>
    <t>Autoridades/funcionariado local</t>
  </si>
  <si>
    <t>Autoridades comunales y políticas</t>
  </si>
  <si>
    <t>Docentes</t>
  </si>
  <si>
    <t>Escolares</t>
  </si>
  <si>
    <t>Estudiantes de educación superior</t>
  </si>
  <si>
    <t>Padres/Madres de familia y/o cuidadores/as</t>
  </si>
  <si>
    <t>Líderes/lideresas comunales</t>
  </si>
  <si>
    <t>Facilitadoras/es en acción</t>
  </si>
  <si>
    <t>Defensoras de derechos humanos</t>
  </si>
  <si>
    <t>Serenazgo</t>
  </si>
  <si>
    <t>Funcionarios/as públicos</t>
  </si>
  <si>
    <t>Representantes de la sociedad civil</t>
  </si>
  <si>
    <t>Empresarios/as</t>
  </si>
  <si>
    <t>Gerentes/as de empresas</t>
  </si>
  <si>
    <t>Trabajadores/as de empresas</t>
  </si>
  <si>
    <t>Contrayentes de nupcias</t>
  </si>
  <si>
    <t>Periodistas</t>
  </si>
  <si>
    <t>Integrantes de organizaciones sociales</t>
  </si>
  <si>
    <t>Integrantes de redes comunales</t>
  </si>
  <si>
    <t>Representantes de ONG</t>
  </si>
  <si>
    <t>Integrantes de Instancia/Mesa/Comité/Red</t>
  </si>
  <si>
    <t>Agentes comunitarios</t>
  </si>
  <si>
    <t>integrantes de hogares</t>
  </si>
  <si>
    <t>Autoridades académicas</t>
  </si>
  <si>
    <t>Servidores/as públicos/as</t>
  </si>
  <si>
    <t>Trabajadores/as del hogar</t>
  </si>
  <si>
    <t>Integrantes de colectivo de varones</t>
  </si>
  <si>
    <t>Hombres de la comunidad</t>
  </si>
  <si>
    <t>Mujeres de la comunidad</t>
  </si>
  <si>
    <t>Población en general</t>
  </si>
  <si>
    <t>Otro</t>
  </si>
  <si>
    <r>
      <t xml:space="preserve">Figura N°2: </t>
    </r>
    <r>
      <rPr>
        <sz val="12"/>
        <color theme="1"/>
        <rFont val="Arial Narrow"/>
        <family val="2"/>
      </rPr>
      <t>Personas informadas por los Centros Emergencia Mujer según departamento</t>
    </r>
    <r>
      <rPr>
        <b/>
        <sz val="12"/>
        <color theme="1"/>
        <rFont val="Arial Narrow"/>
        <family val="2"/>
      </rPr>
      <t>, Año 2026*</t>
    </r>
  </si>
  <si>
    <t>Ancash</t>
  </si>
  <si>
    <t>Apurimac</t>
  </si>
  <si>
    <t>Huanuco</t>
  </si>
  <si>
    <t>Junin</t>
  </si>
  <si>
    <t>San Martin</t>
  </si>
  <si>
    <t>3 668 a 19 767 personas</t>
  </si>
  <si>
    <t>19 768 a 35 866 personas</t>
  </si>
  <si>
    <t>35 867 a 51 966 personas</t>
  </si>
  <si>
    <t>51 967 a 68 065 personas</t>
  </si>
  <si>
    <t>68 066 a 84 164 personas</t>
  </si>
  <si>
    <t>84 165 a 143 264 personas</t>
  </si>
  <si>
    <t>Temática principal de la acción preventiva</t>
  </si>
  <si>
    <t>Tipo de acción preventiva</t>
  </si>
  <si>
    <t>Sexo</t>
  </si>
  <si>
    <t>Derechos humanos y ciudadanía</t>
  </si>
  <si>
    <t>Sostenida</t>
  </si>
  <si>
    <t>Derechos sexuales y reproductivos</t>
  </si>
  <si>
    <t>Breve</t>
  </si>
  <si>
    <t>Género</t>
  </si>
  <si>
    <t>Asistencia técnica</t>
  </si>
  <si>
    <t>Masculinidad</t>
  </si>
  <si>
    <t>A demanda</t>
  </si>
  <si>
    <t>Gestión, planificación y redes</t>
  </si>
  <si>
    <t>Liderazgo</t>
  </si>
  <si>
    <t>Violencia contra la mujer</t>
  </si>
  <si>
    <t>Violencia contra los integrantes del grupo familiar / Violencia familiar</t>
  </si>
  <si>
    <t>Violencia de género</t>
  </si>
  <si>
    <t>Feminicidio/Tentativa</t>
  </si>
  <si>
    <t>Violencia en relaciones de pareja</t>
  </si>
  <si>
    <t>Violencia física</t>
  </si>
  <si>
    <t>Violencia psicológica</t>
  </si>
  <si>
    <t>Violencia económica/Patrimonial</t>
  </si>
  <si>
    <t>Área donde se realizó la acción preventiva</t>
  </si>
  <si>
    <t>Violencia sexual</t>
  </si>
  <si>
    <t>Trata</t>
  </si>
  <si>
    <t>Urbana</t>
  </si>
  <si>
    <t>Acoso sexual en espacios públicos</t>
  </si>
  <si>
    <t>Rural</t>
  </si>
  <si>
    <t>Hostigamiento sexual</t>
  </si>
  <si>
    <t>Prostitución forzada</t>
  </si>
  <si>
    <t>Explotación sexual comercial</t>
  </si>
  <si>
    <t>Violencia contra mujeres migrantes</t>
  </si>
  <si>
    <t>Violencia contra mujeres privadas de libertad</t>
  </si>
  <si>
    <t>Violencia contra mujeres con discapacidad</t>
  </si>
  <si>
    <t>Violencia por orientación sexual</t>
  </si>
  <si>
    <t>Violencia contra mujeres indígenas u originarias</t>
  </si>
  <si>
    <t>Violencia contra mujeres afroperuanas</t>
  </si>
  <si>
    <t>Violencia contra mujeres adultas mayores</t>
  </si>
  <si>
    <t>Violencia en los servicios de salud sexual y reproductivo</t>
  </si>
  <si>
    <t>Esterilizaciones forzadas</t>
  </si>
  <si>
    <t>Violencia contra mujeres con VIH</t>
  </si>
  <si>
    <t>Violencia y TIC</t>
  </si>
  <si>
    <t>Violencia en conflictos sociales</t>
  </si>
  <si>
    <t>Violencia en conflicto armado</t>
  </si>
  <si>
    <t>Acoso político</t>
  </si>
  <si>
    <t>Secuestro / Tortura</t>
  </si>
  <si>
    <t>Violencia Institucional</t>
  </si>
  <si>
    <t>Maltrato infantil y adolescente</t>
  </si>
  <si>
    <t>Abuso sexual infantil</t>
  </si>
  <si>
    <t>Prevención de drogas asociados a la violencia</t>
  </si>
  <si>
    <t>Bullying / Violencia escolar</t>
  </si>
  <si>
    <t>Marco normativo internacional y nacional</t>
  </si>
  <si>
    <t>Seguridad ciudadana</t>
  </si>
  <si>
    <t>Planes nacionales</t>
  </si>
  <si>
    <t>Descentralización</t>
  </si>
  <si>
    <t>Organización comunal</t>
  </si>
  <si>
    <t>Estrategias de prevención de la violencia</t>
  </si>
  <si>
    <t>Buen trato</t>
  </si>
  <si>
    <t>Crecimiento y desarrollo personal / Familiar</t>
  </si>
  <si>
    <t>Pautas de crianza</t>
  </si>
  <si>
    <t>Familia</t>
  </si>
  <si>
    <t xml:space="preserve"> </t>
  </si>
  <si>
    <t>Empoderamiento económico</t>
  </si>
  <si>
    <t>Calidad de atención frente a la violencia</t>
  </si>
  <si>
    <t>Tolerancia social</t>
  </si>
  <si>
    <t>Tratamiento de la noticia</t>
  </si>
  <si>
    <t>PPoR</t>
  </si>
  <si>
    <t>Subtotal</t>
  </si>
  <si>
    <t>Fuente: Registro de acciones preventivas / SGIC / UPPM / WARMI 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</si>
</sst>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 Narrow"/>
      <family val="2"/>
    </font>
    <font>
      <b/>
      <sz val="18"/>
      <color theme="0"/>
      <name val="Arial"/>
      <family val="2"/>
    </font>
    <font>
      <b/>
      <sz val="16"/>
      <color theme="0"/>
      <name val="Arial Narrow"/>
      <family val="2"/>
    </font>
    <font>
      <b/>
      <sz val="9"/>
      <color theme="0"/>
      <name val="Arial Narrow"/>
      <family val="2"/>
    </font>
    <font>
      <b/>
      <sz val="22"/>
      <color theme="0"/>
      <name val="Arial Narrow"/>
      <family val="2"/>
    </font>
    <font>
      <b/>
      <sz val="18"/>
      <color theme="0"/>
      <name val="Arial Narrow"/>
      <family val="2"/>
    </font>
    <font>
      <b/>
      <sz val="17"/>
      <color theme="0"/>
      <name val="Arial Narrow"/>
      <family val="2"/>
    </font>
    <font>
      <sz val="9"/>
      <color theme="0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name val="Univers"/>
      <family val="2"/>
    </font>
    <font>
      <sz val="11"/>
      <name val="Calibri"/>
      <family val="2"/>
      <scheme val="minor"/>
    </font>
    <font>
      <b/>
      <sz val="10"/>
      <color indexed="8"/>
      <name val="Arial Narrow"/>
      <family val="2"/>
    </font>
    <font>
      <sz val="8"/>
      <name val="Arial"/>
      <family val="2"/>
    </font>
    <font>
      <b/>
      <sz val="14"/>
      <color rgb="FFFF0000"/>
      <name val="Arial Narrow"/>
      <family val="2"/>
    </font>
    <font>
      <b/>
      <sz val="11"/>
      <color theme="0"/>
      <name val="Arial"/>
      <family val="2"/>
    </font>
    <font>
      <b/>
      <sz val="11"/>
      <color rgb="FFFF0000"/>
      <name val="Arial Narrow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 Narrow"/>
      <family val="2"/>
    </font>
    <font>
      <b/>
      <sz val="10.5"/>
      <color indexed="8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name val="Arial Narrow"/>
      <family val="2"/>
    </font>
    <font>
      <b/>
      <sz val="12"/>
      <color theme="0"/>
      <name val="Arial Narrow"/>
      <family val="2"/>
    </font>
    <font>
      <sz val="14"/>
      <color rgb="FFFF8080"/>
      <name val="Arial Narrow"/>
      <family val="2"/>
    </font>
    <font>
      <b/>
      <sz val="1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595959"/>
        <bgColor indexed="9"/>
      </patternFill>
    </fill>
    <fill>
      <patternFill patternType="solid">
        <fgColor rgb="FFAEAAAA"/>
        <bgColor indexed="9"/>
      </patternFill>
    </fill>
    <fill>
      <patternFill patternType="solid">
        <fgColor rgb="FF75717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7F7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0CECE"/>
        <bgColor indexed="9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FF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theme="0"/>
      </right>
      <top style="hair">
        <color indexed="64"/>
      </top>
      <bottom style="medium">
        <color rgb="FFFF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24" fillId="0" borderId="0" applyBorder="0"/>
    <xf numFmtId="0" fontId="26" fillId="0" borderId="0"/>
    <xf numFmtId="9" fontId="7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0" borderId="0" xfId="0" applyFont="1"/>
    <xf numFmtId="0" fontId="8" fillId="3" borderId="0" xfId="2" applyFont="1" applyFill="1" applyAlignment="1">
      <alignment horizontal="centerContinuous" vertical="center"/>
    </xf>
    <xf numFmtId="0" fontId="9" fillId="4" borderId="0" xfId="0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6" fillId="4" borderId="0" xfId="0" applyFont="1" applyFill="1"/>
    <xf numFmtId="0" fontId="3" fillId="4" borderId="0" xfId="0" applyFont="1" applyFill="1"/>
    <xf numFmtId="0" fontId="10" fillId="3" borderId="0" xfId="2" applyFont="1" applyFill="1" applyAlignment="1">
      <alignment horizontal="center" vertical="center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8" fillId="0" borderId="0" xfId="0" applyFont="1" applyAlignment="1">
      <alignment horizontal="center" wrapText="1"/>
    </xf>
    <xf numFmtId="0" fontId="17" fillId="4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3" fontId="21" fillId="4" borderId="3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/>
    </xf>
    <xf numFmtId="3" fontId="21" fillId="4" borderId="4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3" fontId="22" fillId="6" borderId="5" xfId="0" applyNumberFormat="1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vertical="center" wrapText="1"/>
    </xf>
    <xf numFmtId="3" fontId="21" fillId="4" borderId="3" xfId="0" applyNumberFormat="1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center" vertical="center" wrapText="1"/>
    </xf>
    <xf numFmtId="3" fontId="23" fillId="4" borderId="4" xfId="0" applyNumberFormat="1" applyFont="1" applyFill="1" applyBorder="1" applyAlignment="1">
      <alignment horizontal="center" vertical="center" wrapText="1"/>
    </xf>
    <xf numFmtId="3" fontId="22" fillId="6" borderId="5" xfId="0" applyNumberFormat="1" applyFont="1" applyFill="1" applyBorder="1" applyAlignment="1">
      <alignment horizontal="center" vertical="center" wrapText="1"/>
    </xf>
    <xf numFmtId="0" fontId="25" fillId="8" borderId="6" xfId="3" applyFont="1" applyFill="1" applyBorder="1" applyAlignment="1">
      <alignment horizontal="center" vertical="center"/>
    </xf>
    <xf numFmtId="0" fontId="25" fillId="8" borderId="7" xfId="3" applyFont="1" applyFill="1" applyBorder="1" applyAlignment="1">
      <alignment horizontal="center" vertical="center"/>
    </xf>
    <xf numFmtId="0" fontId="25" fillId="8" borderId="8" xfId="3" applyFont="1" applyFill="1" applyBorder="1" applyAlignment="1">
      <alignment horizontal="center" vertical="center"/>
    </xf>
    <xf numFmtId="0" fontId="27" fillId="9" borderId="0" xfId="4" applyFont="1" applyFill="1"/>
    <xf numFmtId="3" fontId="27" fillId="0" borderId="7" xfId="3" applyNumberFormat="1" applyFont="1" applyBorder="1" applyAlignment="1">
      <alignment horizontal="left" vertical="center"/>
    </xf>
    <xf numFmtId="3" fontId="27" fillId="0" borderId="6" xfId="3" applyNumberFormat="1" applyFont="1" applyBorder="1" applyAlignment="1">
      <alignment horizontal="left" vertical="center"/>
    </xf>
    <xf numFmtId="0" fontId="27" fillId="10" borderId="0" xfId="4" applyFont="1" applyFill="1"/>
    <xf numFmtId="0" fontId="27" fillId="11" borderId="0" xfId="4" applyFont="1" applyFill="1"/>
    <xf numFmtId="0" fontId="27" fillId="12" borderId="0" xfId="4" applyFont="1" applyFill="1"/>
    <xf numFmtId="0" fontId="27" fillId="13" borderId="0" xfId="4" applyFont="1" applyFill="1"/>
    <xf numFmtId="0" fontId="27" fillId="14" borderId="0" xfId="4" applyFont="1" applyFill="1"/>
    <xf numFmtId="0" fontId="20" fillId="4" borderId="0" xfId="0" applyFont="1" applyFill="1" applyAlignment="1">
      <alignment horizontal="left" vertical="center"/>
    </xf>
    <xf numFmtId="0" fontId="20" fillId="7" borderId="9" xfId="0" applyFont="1" applyFill="1" applyBorder="1" applyAlignment="1">
      <alignment horizontal="center" vertical="center" wrapText="1"/>
    </xf>
    <xf numFmtId="0" fontId="21" fillId="15" borderId="9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left" vertical="center" wrapText="1"/>
    </xf>
    <xf numFmtId="3" fontId="23" fillId="16" borderId="3" xfId="0" applyNumberFormat="1" applyFont="1" applyFill="1" applyBorder="1" applyAlignment="1">
      <alignment horizontal="center" vertical="center" wrapText="1"/>
    </xf>
    <xf numFmtId="164" fontId="21" fillId="16" borderId="3" xfId="1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3" fontId="23" fillId="4" borderId="3" xfId="0" applyNumberFormat="1" applyFont="1" applyFill="1" applyBorder="1" applyAlignment="1">
      <alignment horizontal="center" vertical="center" wrapText="1"/>
    </xf>
    <xf numFmtId="164" fontId="21" fillId="0" borderId="3" xfId="1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164" fontId="22" fillId="6" borderId="5" xfId="1" applyNumberFormat="1" applyFont="1" applyFill="1" applyBorder="1" applyAlignment="1">
      <alignment horizontal="center" vertical="center" wrapText="1"/>
    </xf>
    <xf numFmtId="164" fontId="21" fillId="4" borderId="3" xfId="1" applyNumberFormat="1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1" fillId="15" borderId="9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horizontal="center" vertical="center" wrapText="1"/>
    </xf>
    <xf numFmtId="3" fontId="23" fillId="4" borderId="10" xfId="0" applyNumberFormat="1" applyFont="1" applyFill="1" applyBorder="1" applyAlignment="1">
      <alignment horizontal="center" vertical="center" wrapText="1"/>
    </xf>
    <xf numFmtId="0" fontId="29" fillId="17" borderId="0" xfId="2" applyFont="1" applyFill="1" applyAlignment="1">
      <alignment vertical="top"/>
    </xf>
    <xf numFmtId="0" fontId="30" fillId="4" borderId="0" xfId="0" applyFont="1" applyFill="1" applyAlignment="1">
      <alignment horizontal="left" vertical="center"/>
    </xf>
    <xf numFmtId="0" fontId="31" fillId="18" borderId="11" xfId="2" applyFont="1" applyFill="1" applyBorder="1" applyAlignment="1">
      <alignment horizontal="center" vertical="center" wrapText="1"/>
    </xf>
    <xf numFmtId="0" fontId="31" fillId="18" borderId="12" xfId="2" applyFont="1" applyFill="1" applyBorder="1" applyAlignment="1">
      <alignment horizontal="center" vertical="center" wrapText="1"/>
    </xf>
    <xf numFmtId="0" fontId="31" fillId="18" borderId="13" xfId="2" applyFont="1" applyFill="1" applyBorder="1" applyAlignment="1">
      <alignment horizontal="center" vertical="center" wrapText="1"/>
    </xf>
    <xf numFmtId="0" fontId="31" fillId="18" borderId="14" xfId="2" applyFont="1" applyFill="1" applyBorder="1" applyAlignment="1">
      <alignment horizontal="center" vertical="center" wrapText="1"/>
    </xf>
    <xf numFmtId="3" fontId="32" fillId="0" borderId="15" xfId="2" applyNumberFormat="1" applyFont="1" applyBorder="1" applyAlignment="1">
      <alignment horizontal="left" vertical="center"/>
    </xf>
    <xf numFmtId="3" fontId="33" fillId="0" borderId="15" xfId="2" applyNumberFormat="1" applyFont="1" applyBorder="1" applyAlignment="1">
      <alignment horizontal="center" vertical="center"/>
    </xf>
    <xf numFmtId="3" fontId="22" fillId="0" borderId="15" xfId="2" applyNumberFormat="1" applyFont="1" applyBorder="1" applyAlignment="1">
      <alignment horizontal="left" vertical="center"/>
    </xf>
    <xf numFmtId="3" fontId="22" fillId="0" borderId="15" xfId="2" applyNumberFormat="1" applyFont="1" applyBorder="1" applyAlignment="1">
      <alignment horizontal="center" vertical="center"/>
    </xf>
    <xf numFmtId="3" fontId="4" fillId="0" borderId="15" xfId="2" applyNumberFormat="1" applyFont="1" applyBorder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22" fillId="0" borderId="16" xfId="2" applyNumberFormat="1" applyFont="1" applyBorder="1" applyAlignment="1">
      <alignment horizontal="left" vertical="center"/>
    </xf>
    <xf numFmtId="3" fontId="4" fillId="0" borderId="16" xfId="2" applyNumberFormat="1" applyFont="1" applyBorder="1" applyAlignment="1">
      <alignment horizontal="center" vertical="center"/>
    </xf>
    <xf numFmtId="0" fontId="34" fillId="8" borderId="17" xfId="2" applyFont="1" applyFill="1" applyBorder="1" applyAlignment="1">
      <alignment horizontal="center" vertical="center"/>
    </xf>
    <xf numFmtId="164" fontId="22" fillId="0" borderId="17" xfId="5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/>
    </xf>
    <xf numFmtId="3" fontId="35" fillId="4" borderId="3" xfId="0" applyNumberFormat="1" applyFont="1" applyFill="1" applyBorder="1" applyAlignment="1">
      <alignment horizontal="center" vertical="center"/>
    </xf>
    <xf numFmtId="164" fontId="21" fillId="4" borderId="3" xfId="1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3" fillId="4" borderId="3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center" vertical="center"/>
    </xf>
    <xf numFmtId="3" fontId="23" fillId="4" borderId="4" xfId="0" applyNumberFormat="1" applyFont="1" applyFill="1" applyBorder="1" applyAlignment="1">
      <alignment horizontal="center" vertical="center"/>
    </xf>
    <xf numFmtId="164" fontId="34" fillId="0" borderId="17" xfId="5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164" fontId="22" fillId="19" borderId="5" xfId="1" applyNumberFormat="1" applyFont="1" applyFill="1" applyBorder="1" applyAlignment="1">
      <alignment horizontal="center" vertical="center"/>
    </xf>
    <xf numFmtId="3" fontId="22" fillId="19" borderId="5" xfId="0" applyNumberFormat="1" applyFont="1" applyFill="1" applyBorder="1" applyAlignment="1">
      <alignment horizontal="center" vertical="center"/>
    </xf>
    <xf numFmtId="0" fontId="7" fillId="20" borderId="0" xfId="2" applyFill="1" applyAlignment="1">
      <alignment vertical="center"/>
    </xf>
    <xf numFmtId="0" fontId="3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left"/>
    </xf>
    <xf numFmtId="0" fontId="20" fillId="5" borderId="1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vertical="center"/>
    </xf>
    <xf numFmtId="0" fontId="23" fillId="4" borderId="3" xfId="0" applyFont="1" applyFill="1" applyBorder="1" applyAlignment="1">
      <alignment vertical="center"/>
    </xf>
    <xf numFmtId="3" fontId="22" fillId="4" borderId="3" xfId="0" applyNumberFormat="1" applyFont="1" applyFill="1" applyBorder="1" applyAlignment="1">
      <alignment horizontal="center" vertical="center"/>
    </xf>
    <xf numFmtId="164" fontId="22" fillId="4" borderId="3" xfId="1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3" fontId="21" fillId="4" borderId="0" xfId="0" applyNumberFormat="1" applyFont="1" applyFill="1" applyAlignment="1">
      <alignment horizontal="center" vertical="center" wrapText="1"/>
    </xf>
    <xf numFmtId="164" fontId="21" fillId="4" borderId="0" xfId="1" applyNumberFormat="1" applyFont="1" applyFill="1" applyBorder="1" applyAlignment="1">
      <alignment horizontal="center" vertical="center" wrapText="1"/>
    </xf>
    <xf numFmtId="3" fontId="23" fillId="4" borderId="0" xfId="0" applyNumberFormat="1" applyFont="1" applyFill="1" applyAlignment="1">
      <alignment horizontal="center" vertical="center" wrapText="1"/>
    </xf>
    <xf numFmtId="164" fontId="21" fillId="4" borderId="3" xfId="1" applyNumberFormat="1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2" fillId="6" borderId="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1" fillId="18" borderId="0" xfId="2" applyFont="1" applyFill="1" applyAlignment="1">
      <alignment horizontal="left" vertical="center" wrapText="1"/>
    </xf>
    <xf numFmtId="0" fontId="31" fillId="18" borderId="1" xfId="2" applyFont="1" applyFill="1" applyBorder="1" applyAlignment="1">
      <alignment horizontal="left" vertical="center" wrapText="1"/>
    </xf>
    <xf numFmtId="3" fontId="22" fillId="0" borderId="19" xfId="2" applyNumberFormat="1" applyFont="1" applyBorder="1" applyAlignment="1">
      <alignment horizontal="left" vertical="center"/>
    </xf>
    <xf numFmtId="0" fontId="25" fillId="8" borderId="7" xfId="3" applyFont="1" applyFill="1" applyBorder="1" applyAlignment="1">
      <alignment horizontal="center" vertical="center"/>
    </xf>
    <xf numFmtId="0" fontId="25" fillId="8" borderId="8" xfId="3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22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23" xfId="0" applyFont="1" applyFill="1" applyBorder="1" applyAlignment="1">
      <alignment horizontal="left" vertical="center" wrapText="1"/>
    </xf>
    <xf numFmtId="0" fontId="22" fillId="6" borderId="0" xfId="0" applyFont="1" applyFill="1" applyAlignment="1">
      <alignment vertical="center" wrapText="1"/>
    </xf>
    <xf numFmtId="0" fontId="3" fillId="2" borderId="0" xfId="0" applyFont="1" applyFill="1" applyAlignment="1">
      <alignment vertical="top" wrapText="1"/>
    </xf>
    <xf numFmtId="0" fontId="21" fillId="4" borderId="10" xfId="0" applyFont="1" applyFill="1" applyBorder="1" applyAlignment="1">
      <alignment horizontal="left" vertical="center" wrapText="1"/>
    </xf>
    <xf numFmtId="0" fontId="28" fillId="15" borderId="9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3" fontId="4" fillId="4" borderId="0" xfId="0" applyNumberFormat="1" applyFont="1" applyFill="1" applyAlignment="1">
      <alignment horizontal="center" vertical="center"/>
    </xf>
    <xf numFmtId="0" fontId="22" fillId="6" borderId="5" xfId="0" applyFont="1" applyFill="1" applyBorder="1" applyAlignment="1">
      <alignment horizontal="centerContinuous"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40" fillId="7" borderId="9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41" fillId="2" borderId="0" xfId="0" applyFont="1" applyFill="1" applyAlignment="1">
      <alignment horizontal="center" vertical="center"/>
    </xf>
    <xf numFmtId="0" fontId="42" fillId="2" borderId="0" xfId="0" applyFont="1" applyFill="1"/>
  </cellXfs>
  <cellStyles count="6">
    <cellStyle name="Normal" xfId="0" builtinId="0"/>
    <cellStyle name="Normal 2 2" xfId="4" xr:uid="{BBAE7BF3-617F-4E60-A645-1E8FDACEA4F5}"/>
    <cellStyle name="Normal 2 2 2 2" xfId="3" xr:uid="{B86AFD6F-CA96-4F58-A94F-A3D28F343833}"/>
    <cellStyle name="Normal 2 3" xfId="2" xr:uid="{0CB831C8-885E-4A00-8519-12B452FDDA20}"/>
    <cellStyle name="Porcentaje" xfId="1" builtinId="5"/>
    <cellStyle name="Porcentaje 2 2" xfId="5" xr:uid="{EB58463C-1884-46B4-A309-0F5706952F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r>
              <a:rPr lang="es-PE" sz="14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Calibri"/>
              </a:rPr>
              <a:t>Gráfico N°1 Acciones preventivas según mes</a:t>
            </a:r>
          </a:p>
        </c:rich>
      </c:tx>
      <c:layout>
        <c:manualLayout>
          <c:xMode val="edge"/>
          <c:yMode val="edge"/>
          <c:x val="0.25522403945081068"/>
          <c:y val="2.23691054966070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1024850302749445E-2"/>
          <c:y val="0.12535162617177031"/>
          <c:w val="0.94283603226402324"/>
          <c:h val="0.79072592005087505"/>
        </c:manualLayout>
      </c:layout>
      <c:bar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5.9187104729950682E-3"/>
                  <c:y val="-3.1598532434773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CF-47AB-8A97-CE9215D07F9F}"/>
                </c:ext>
              </c:extLst>
            </c:dLbl>
            <c:dLbl>
              <c:idx val="2"/>
              <c:layout>
                <c:manualLayout>
                  <c:x val="-7.2338959004112384E-17"/>
                  <c:y val="1.2639412973909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F-47AB-8A97-CE9215D07F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AP!$J$20:$J$25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AP!$K$20:$K$25</c:f>
              <c:numCache>
                <c:formatCode>#,##0</c:formatCode>
                <c:ptCount val="6"/>
                <c:pt idx="0">
                  <c:v>3001</c:v>
                </c:pt>
                <c:pt idx="1">
                  <c:v>3286</c:v>
                </c:pt>
                <c:pt idx="2">
                  <c:v>4692</c:v>
                </c:pt>
                <c:pt idx="3">
                  <c:v>4360</c:v>
                </c:pt>
                <c:pt idx="4">
                  <c:v>4762</c:v>
                </c:pt>
                <c:pt idx="5">
                  <c:v>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CF-47AB-8A97-CE9215D07F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0123944"/>
        <c:axId val="450132568"/>
      </c:barChart>
      <c:catAx>
        <c:axId val="450123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0">
            <a:solidFill>
              <a:srgbClr val="40404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450132568"/>
        <c:crosses val="autoZero"/>
        <c:auto val="1"/>
        <c:lblAlgn val="ctr"/>
        <c:lblOffset val="100"/>
        <c:noMultiLvlLbl val="0"/>
      </c:catAx>
      <c:valAx>
        <c:axId val="4501325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50123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 baseline="0">
                <a:solidFill>
                  <a:sysClr val="windowText" lastClr="000000"/>
                </a:solidFill>
              </a:rPr>
              <a:t>Gráfico N° 3 Personas informadas, según sexo (porcentaje)</a:t>
            </a:r>
            <a:endParaRPr lang="es-MX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446795849150539"/>
          <c:y val="5.8644909742871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516089430483161"/>
          <c:y val="0.29212177425910707"/>
          <c:w val="0.59908493331606993"/>
          <c:h val="0.64572812257884038"/>
        </c:manualLayout>
      </c:layout>
      <c:pieChart>
        <c:varyColors val="1"/>
        <c:ser>
          <c:idx val="0"/>
          <c:order val="0"/>
          <c:tx>
            <c:strRef>
              <c:f>AP!$D$163:$E$163</c:f>
              <c:strCache>
                <c:ptCount val="2"/>
                <c:pt idx="0">
                  <c:v>464,805</c:v>
                </c:pt>
                <c:pt idx="1">
                  <c:v>235,804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 w="127000"/>
              <a:bevelB w="63500"/>
            </a:sp3d>
          </c:spPr>
          <c:dPt>
            <c:idx val="0"/>
            <c:bubble3D val="0"/>
            <c:explosion val="12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1-64D4-419B-B5C0-5D7AD8DBF265}"/>
              </c:ext>
            </c:extLst>
          </c:dPt>
          <c:dPt>
            <c:idx val="1"/>
            <c:bubble3D val="0"/>
            <c:spPr>
              <a:solidFill>
                <a:srgbClr val="4E709D"/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3-64D4-419B-B5C0-5D7AD8DBF265}"/>
              </c:ext>
            </c:extLst>
          </c:dPt>
          <c:dLbls>
            <c:dLbl>
              <c:idx val="0"/>
              <c:layout>
                <c:manualLayout>
                  <c:x val="8.9533369023682932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D4-419B-B5C0-5D7AD8DBF265}"/>
                </c:ext>
              </c:extLst>
            </c:dLbl>
            <c:dLbl>
              <c:idx val="1"/>
              <c:layout>
                <c:manualLayout>
                  <c:x val="-0.20719399996039142"/>
                  <c:y val="3.89131020974607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D4-419B-B5C0-5D7AD8DBF2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AP!$D$156:$E$156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AP!$D$163:$E$163</c:f>
              <c:numCache>
                <c:formatCode>#,##0</c:formatCode>
                <c:ptCount val="2"/>
                <c:pt idx="0">
                  <c:v>464805</c:v>
                </c:pt>
                <c:pt idx="1">
                  <c:v>235804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D4-419B-B5C0-5D7AD8DBF26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effectLst/>
              </a:rPr>
              <a:t>Gráfico N° 4 Personas informadas por sexo según área donde se realizó la acción preventiva</a:t>
            </a:r>
            <a:endParaRPr lang="es-PE" sz="1100" b="1" i="0" u="none" strike="noStrike" kern="1200" spc="0" baseline="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0880120163545084"/>
          <c:y val="4.15809945388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AP!$P$266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4.1289862802238947E-3"/>
                  <c:y val="-0.140962993178127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8A-443F-80F7-E59A053B37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AP!$L$267:$L$268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AP!$P$267:$P$268</c:f>
              <c:numCache>
                <c:formatCode>#,##0</c:formatCode>
                <c:ptCount val="2"/>
                <c:pt idx="0">
                  <c:v>387554</c:v>
                </c:pt>
                <c:pt idx="1">
                  <c:v>77251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A-443F-80F7-E59A053B3727}"/>
            </c:ext>
          </c:extLst>
        </c:ser>
        <c:ser>
          <c:idx val="1"/>
          <c:order val="1"/>
          <c:tx>
            <c:strRef>
              <c:f>AP!$Q$266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9.909567072537348E-2"/>
                  <c:y val="-3.20370439041199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8A-443F-80F7-E59A053B37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AP!$L$267:$L$268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AP!$Q$267:$Q$268</c:f>
              <c:numCache>
                <c:formatCode>#,##0</c:formatCode>
                <c:ptCount val="2"/>
                <c:pt idx="0">
                  <c:v>196598</c:v>
                </c:pt>
                <c:pt idx="1">
                  <c:v>39206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8A-443F-80F7-E59A053B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50134920"/>
        <c:axId val="450135312"/>
      </c:barChart>
      <c:catAx>
        <c:axId val="450134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0135312"/>
        <c:crosses val="autoZero"/>
        <c:auto val="1"/>
        <c:lblAlgn val="ctr"/>
        <c:lblOffset val="100"/>
        <c:noMultiLvlLbl val="0"/>
      </c:catAx>
      <c:valAx>
        <c:axId val="45013531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013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24765025730579"/>
          <c:y val="0.89467783977492332"/>
          <c:w val="0.40989292108060454"/>
          <c:h val="8.6099933882604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>
                <a:solidFill>
                  <a:sysClr val="windowText" lastClr="000000"/>
                </a:solidFill>
              </a:rPr>
              <a:t>Gráfico N° 2 Ranking acciones preventivas realizadas por los Centros Emergencia Mujer en los últimos cinco años según región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7873453909082251"/>
          <c:y val="8.0651871042353565E-2"/>
          <c:w val="0.79157517170438629"/>
          <c:h val="0.903313959764335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AP!$N$116</c:f>
              <c:strCache>
                <c:ptCount val="1"/>
                <c:pt idx="0">
                  <c:v>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AP!$M$117:$M$142</c:f>
              <c:strCache>
                <c:ptCount val="26"/>
                <c:pt idx="0">
                  <c:v>Madre De Dios</c:v>
                </c:pt>
                <c:pt idx="1">
                  <c:v>Moquegua</c:v>
                </c:pt>
                <c:pt idx="2">
                  <c:v>Ucayali</c:v>
                </c:pt>
                <c:pt idx="3">
                  <c:v>Tumbes</c:v>
                </c:pt>
                <c:pt idx="4">
                  <c:v>Huancavelica</c:v>
                </c:pt>
                <c:pt idx="5">
                  <c:v>Pasco</c:v>
                </c:pt>
                <c:pt idx="6">
                  <c:v>Amazonas</c:v>
                </c:pt>
                <c:pt idx="7">
                  <c:v>Loreto</c:v>
                </c:pt>
                <c:pt idx="8">
                  <c:v>Tacna</c:v>
                </c:pt>
                <c:pt idx="9">
                  <c:v>Lambayeque</c:v>
                </c:pt>
                <c:pt idx="10">
                  <c:v>Huánuco</c:v>
                </c:pt>
                <c:pt idx="11">
                  <c:v>Apurímac</c:v>
                </c:pt>
                <c:pt idx="12">
                  <c:v>Piura</c:v>
                </c:pt>
                <c:pt idx="13">
                  <c:v>Puno</c:v>
                </c:pt>
                <c:pt idx="14">
                  <c:v>Cajamarca</c:v>
                </c:pt>
                <c:pt idx="15">
                  <c:v>Callao</c:v>
                </c:pt>
                <c:pt idx="16">
                  <c:v>Ayacucho</c:v>
                </c:pt>
                <c:pt idx="17">
                  <c:v>Ica</c:v>
                </c:pt>
                <c:pt idx="18">
                  <c:v>Áncash</c:v>
                </c:pt>
                <c:pt idx="19">
                  <c:v>San Martín</c:v>
                </c:pt>
                <c:pt idx="20">
                  <c:v>Lima Provincia</c:v>
                </c:pt>
                <c:pt idx="21">
                  <c:v>La Libertad</c:v>
                </c:pt>
                <c:pt idx="22">
                  <c:v>Arequipa</c:v>
                </c:pt>
                <c:pt idx="23">
                  <c:v>Cusco</c:v>
                </c:pt>
                <c:pt idx="24">
                  <c:v>Junín</c:v>
                </c:pt>
                <c:pt idx="25">
                  <c:v>Lima Metropolitana</c:v>
                </c:pt>
              </c:strCache>
            </c:strRef>
          </c:cat>
          <c:val>
            <c:numRef>
              <c:f>AP!$N$117:$N$142</c:f>
              <c:numCache>
                <c:formatCode>#,##0</c:formatCode>
                <c:ptCount val="26"/>
                <c:pt idx="0">
                  <c:v>3033</c:v>
                </c:pt>
                <c:pt idx="1">
                  <c:v>4824</c:v>
                </c:pt>
                <c:pt idx="2">
                  <c:v>5914</c:v>
                </c:pt>
                <c:pt idx="3">
                  <c:v>6274</c:v>
                </c:pt>
                <c:pt idx="4">
                  <c:v>8808</c:v>
                </c:pt>
                <c:pt idx="5">
                  <c:v>9534</c:v>
                </c:pt>
                <c:pt idx="6">
                  <c:v>9628</c:v>
                </c:pt>
                <c:pt idx="7">
                  <c:v>9785</c:v>
                </c:pt>
                <c:pt idx="8">
                  <c:v>9957</c:v>
                </c:pt>
                <c:pt idx="9">
                  <c:v>10615</c:v>
                </c:pt>
                <c:pt idx="10">
                  <c:v>12491</c:v>
                </c:pt>
                <c:pt idx="11">
                  <c:v>15421</c:v>
                </c:pt>
                <c:pt idx="12">
                  <c:v>15422</c:v>
                </c:pt>
                <c:pt idx="13">
                  <c:v>16011</c:v>
                </c:pt>
                <c:pt idx="14">
                  <c:v>16109</c:v>
                </c:pt>
                <c:pt idx="15">
                  <c:v>16430</c:v>
                </c:pt>
                <c:pt idx="16">
                  <c:v>18286</c:v>
                </c:pt>
                <c:pt idx="17">
                  <c:v>19060</c:v>
                </c:pt>
                <c:pt idx="18">
                  <c:v>20798</c:v>
                </c:pt>
                <c:pt idx="19">
                  <c:v>22203</c:v>
                </c:pt>
                <c:pt idx="20">
                  <c:v>22364</c:v>
                </c:pt>
                <c:pt idx="21">
                  <c:v>28583</c:v>
                </c:pt>
                <c:pt idx="22">
                  <c:v>30343</c:v>
                </c:pt>
                <c:pt idx="23">
                  <c:v>33683</c:v>
                </c:pt>
                <c:pt idx="24">
                  <c:v>41689</c:v>
                </c:pt>
                <c:pt idx="25">
                  <c:v>71749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4F3-45F3-859E-FCE80BD819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50127472"/>
        <c:axId val="450135704"/>
        <c:extLst/>
      </c:barChart>
      <c:catAx>
        <c:axId val="4501274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0135704"/>
        <c:crosses val="autoZero"/>
        <c:auto val="1"/>
        <c:lblAlgn val="ctr"/>
        <c:lblOffset val="100"/>
        <c:noMultiLvlLbl val="0"/>
      </c:catAx>
      <c:valAx>
        <c:axId val="45013570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012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.png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112059</xdr:colOff>
      <xdr:row>16</xdr:row>
      <xdr:rowOff>304111</xdr:rowOff>
    </xdr:from>
    <xdr:to>
      <xdr:col>17</xdr:col>
      <xdr:colOff>907677</xdr:colOff>
      <xdr:row>30</xdr:row>
      <xdr:rowOff>190501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644E2C84-DEE1-4672-8958-C3A6E236F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765310</xdr:colOff>
      <xdr:row>152</xdr:row>
      <xdr:rowOff>254950</xdr:rowOff>
    </xdr:from>
    <xdr:to>
      <xdr:col>11</xdr:col>
      <xdr:colOff>590418</xdr:colOff>
      <xdr:row>165</xdr:row>
      <xdr:rowOff>189407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A94B45-84A9-45EA-ABA0-537ACE35A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</xdr:row>
      <xdr:rowOff>105936</xdr:rowOff>
    </xdr:from>
    <xdr:to>
      <xdr:col>18</xdr:col>
      <xdr:colOff>3585</xdr:colOff>
      <xdr:row>14</xdr:row>
      <xdr:rowOff>835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FB542B1-C6D3-4ECD-9DFB-1FFF9BA692A3}"/>
            </a:ext>
          </a:extLst>
        </xdr:cNvPr>
        <xdr:cNvGrpSpPr/>
      </xdr:nvGrpSpPr>
      <xdr:grpSpPr>
        <a:xfrm>
          <a:off x="119063" y="3056040"/>
          <a:ext cx="17386710" cy="331462"/>
          <a:chOff x="0" y="3444240"/>
          <a:chExt cx="22441671" cy="358934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B908D013-1B4A-4E7C-A36A-46692B601FC9}"/>
              </a:ext>
            </a:extLst>
          </xdr:cNvPr>
          <xdr:cNvSpPr/>
        </xdr:nvSpPr>
        <xdr:spPr>
          <a:xfrm>
            <a:off x="2585358" y="3444240"/>
            <a:ext cx="19856313" cy="35893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ACCIONES PREVENTIVAS 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20B66C76-5BA7-4BCB-9E4F-D30E59A93D49}"/>
              </a:ext>
            </a:extLst>
          </xdr:cNvPr>
          <xdr:cNvSpPr/>
        </xdr:nvSpPr>
        <xdr:spPr>
          <a:xfrm>
            <a:off x="0" y="3444240"/>
            <a:ext cx="2637765" cy="358934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A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68233</xdr:colOff>
      <xdr:row>56</xdr:row>
      <xdr:rowOff>46808</xdr:rowOff>
    </xdr:from>
    <xdr:to>
      <xdr:col>8</xdr:col>
      <xdr:colOff>21772</xdr:colOff>
      <xdr:row>57</xdr:row>
      <xdr:rowOff>106082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60823E62-67D5-4C1C-9569-872EBC69B0F5}"/>
            </a:ext>
          </a:extLst>
        </xdr:cNvPr>
        <xdr:cNvGrpSpPr/>
      </xdr:nvGrpSpPr>
      <xdr:grpSpPr>
        <a:xfrm>
          <a:off x="187296" y="15392641"/>
          <a:ext cx="7189893" cy="284170"/>
          <a:chOff x="99951" y="8345261"/>
          <a:chExt cx="4777665" cy="225916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0E0DB09C-3F5B-449C-83CE-DD8FB9545179}"/>
              </a:ext>
            </a:extLst>
          </xdr:cNvPr>
          <xdr:cNvSpPr/>
        </xdr:nvSpPr>
        <xdr:spPr>
          <a:xfrm>
            <a:off x="1026288" y="8345261"/>
            <a:ext cx="385132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intervención</a:t>
            </a:r>
            <a:r>
              <a:rPr lang="es-PE" sz="1200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/2</a:t>
            </a:r>
          </a:p>
        </xdr:txBody>
      </xdr:sp>
      <xdr:sp macro="" textlink="">
        <xdr:nvSpPr>
          <xdr:cNvPr id="9" name="Rectángulo 51">
            <a:extLst>
              <a:ext uri="{FF2B5EF4-FFF2-40B4-BE49-F238E27FC236}">
                <a16:creationId xmlns:a16="http://schemas.microsoft.com/office/drawing/2014/main" id="{09F1049A-7A95-4809-8966-278FFB32AF4F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N°3</a:t>
            </a:r>
          </a:p>
        </xdr:txBody>
      </xdr:sp>
    </xdr:grpSp>
    <xdr:clientData/>
  </xdr:twoCellAnchor>
  <xdr:twoCellAnchor>
    <xdr:from>
      <xdr:col>0</xdr:col>
      <xdr:colOff>64032</xdr:colOff>
      <xdr:row>147</xdr:row>
      <xdr:rowOff>26479</xdr:rowOff>
    </xdr:from>
    <xdr:to>
      <xdr:col>18</xdr:col>
      <xdr:colOff>2802</xdr:colOff>
      <xdr:row>150</xdr:row>
      <xdr:rowOff>4197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EC9E3F8F-B275-4E65-94A8-BFC3CC45EA86}"/>
            </a:ext>
          </a:extLst>
        </xdr:cNvPr>
        <xdr:cNvGrpSpPr/>
      </xdr:nvGrpSpPr>
      <xdr:grpSpPr>
        <a:xfrm>
          <a:off x="64032" y="43788562"/>
          <a:ext cx="17440958" cy="374593"/>
          <a:chOff x="-1" y="3444240"/>
          <a:chExt cx="21730296" cy="362850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61E794E8-8E17-4412-8929-FC154C9EBAFB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INFORMADAS EN LAS ACCIONES PREVENTIVAS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C1CB7B2C-C689-48DF-93D6-EF969B7CE175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B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2460</xdr:colOff>
      <xdr:row>172</xdr:row>
      <xdr:rowOff>55483</xdr:rowOff>
    </xdr:from>
    <xdr:to>
      <xdr:col>9</xdr:col>
      <xdr:colOff>44826</xdr:colOff>
      <xdr:row>174</xdr:row>
      <xdr:rowOff>67246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BD5A01FD-5E4D-464B-9CAD-A99BCE711AA2}"/>
            </a:ext>
          </a:extLst>
        </xdr:cNvPr>
        <xdr:cNvGrpSpPr/>
      </xdr:nvGrpSpPr>
      <xdr:grpSpPr>
        <a:xfrm>
          <a:off x="121523" y="49995587"/>
          <a:ext cx="8363511" cy="461555"/>
          <a:chOff x="0" y="8175812"/>
          <a:chExt cx="4491947" cy="318410"/>
        </a:xfrm>
      </xdr:grpSpPr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D07BC0FE-DC94-4146-8D3F-0DB76DD82673}"/>
              </a:ext>
            </a:extLst>
          </xdr:cNvPr>
          <xdr:cNvSpPr/>
        </xdr:nvSpPr>
        <xdr:spPr>
          <a:xfrm>
            <a:off x="776585" y="8175813"/>
            <a:ext cx="3715362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en las acciones preventivas por sexo, según tipo de beneficiario/a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Rectángulo 51">
            <a:extLst>
              <a:ext uri="{FF2B5EF4-FFF2-40B4-BE49-F238E27FC236}">
                <a16:creationId xmlns:a16="http://schemas.microsoft.com/office/drawing/2014/main" id="{419AA6E8-915F-4BE6-A7F9-77313797B840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N°12</a:t>
            </a:r>
          </a:p>
        </xdr:txBody>
      </xdr:sp>
    </xdr:grpSp>
    <xdr:clientData/>
  </xdr:twoCellAnchor>
  <xdr:twoCellAnchor>
    <xdr:from>
      <xdr:col>9</xdr:col>
      <xdr:colOff>866077</xdr:colOff>
      <xdr:row>172</xdr:row>
      <xdr:rowOff>37470</xdr:rowOff>
    </xdr:from>
    <xdr:to>
      <xdr:col>18</xdr:col>
      <xdr:colOff>2242</xdr:colOff>
      <xdr:row>174</xdr:row>
      <xdr:rowOff>63668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5B491855-EE0A-4855-A148-1CC1F46C59EB}"/>
            </a:ext>
          </a:extLst>
        </xdr:cNvPr>
        <xdr:cNvGrpSpPr/>
      </xdr:nvGrpSpPr>
      <xdr:grpSpPr>
        <a:xfrm>
          <a:off x="9306285" y="49977574"/>
          <a:ext cx="8198145" cy="475990"/>
          <a:chOff x="0" y="8335704"/>
          <a:chExt cx="11232200" cy="196899"/>
        </a:xfrm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244FF3AE-C1FE-4158-AFB8-D98E9388EFEA}"/>
              </a:ext>
            </a:extLst>
          </xdr:cNvPr>
          <xdr:cNvSpPr/>
        </xdr:nvSpPr>
        <xdr:spPr>
          <a:xfrm>
            <a:off x="1499495" y="8335712"/>
            <a:ext cx="9732705" cy="1968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intervención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Rectángulo 51">
            <a:extLst>
              <a:ext uri="{FF2B5EF4-FFF2-40B4-BE49-F238E27FC236}">
                <a16:creationId xmlns:a16="http://schemas.microsoft.com/office/drawing/2014/main" id="{13703900-82EA-4A18-AA9B-CCCFB101052A}"/>
              </a:ext>
            </a:extLst>
          </xdr:cNvPr>
          <xdr:cNvSpPr/>
        </xdr:nvSpPr>
        <xdr:spPr>
          <a:xfrm>
            <a:off x="0" y="8335704"/>
            <a:ext cx="1762296" cy="149583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N°13</a:t>
            </a:r>
          </a:p>
        </xdr:txBody>
      </xdr:sp>
    </xdr:grpSp>
    <xdr:clientData/>
  </xdr:twoCellAnchor>
  <xdr:twoCellAnchor>
    <xdr:from>
      <xdr:col>13</xdr:col>
      <xdr:colOff>43945</xdr:colOff>
      <xdr:row>152</xdr:row>
      <xdr:rowOff>226423</xdr:rowOff>
    </xdr:from>
    <xdr:to>
      <xdr:col>18</xdr:col>
      <xdr:colOff>11204</xdr:colOff>
      <xdr:row>154</xdr:row>
      <xdr:rowOff>168182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1D70D4E1-1A3D-4086-B7FB-C92B2902FADB}"/>
            </a:ext>
          </a:extLst>
        </xdr:cNvPr>
        <xdr:cNvGrpSpPr/>
      </xdr:nvGrpSpPr>
      <xdr:grpSpPr>
        <a:xfrm>
          <a:off x="12492591" y="45099756"/>
          <a:ext cx="5020801" cy="444468"/>
          <a:chOff x="18248542" y="92174290"/>
          <a:chExt cx="3366731" cy="321337"/>
        </a:xfrm>
      </xdr:grpSpPr>
      <xdr:sp macro="" textlink="">
        <xdr:nvSpPr>
          <xdr:cNvPr id="20" name="Rectángulo 19">
            <a:extLst>
              <a:ext uri="{FF2B5EF4-FFF2-40B4-BE49-F238E27FC236}">
                <a16:creationId xmlns:a16="http://schemas.microsoft.com/office/drawing/2014/main" id="{2B9F6B59-523F-4ED0-9837-C08E5BEC3A13}"/>
              </a:ext>
            </a:extLst>
          </xdr:cNvPr>
          <xdr:cNvSpPr/>
        </xdr:nvSpPr>
        <xdr:spPr>
          <a:xfrm>
            <a:off x="19199397" y="92174290"/>
            <a:ext cx="2415876" cy="32133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 por sexo según grupos de edad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Rectángulo 51">
            <a:extLst>
              <a:ext uri="{FF2B5EF4-FFF2-40B4-BE49-F238E27FC236}">
                <a16:creationId xmlns:a16="http://schemas.microsoft.com/office/drawing/2014/main" id="{E6D2218C-22BE-40F0-8994-6030FAC6450B}"/>
              </a:ext>
            </a:extLst>
          </xdr:cNvPr>
          <xdr:cNvSpPr/>
        </xdr:nvSpPr>
        <xdr:spPr>
          <a:xfrm>
            <a:off x="18248542" y="92174291"/>
            <a:ext cx="1066799" cy="199203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N°11</a:t>
            </a:r>
          </a:p>
        </xdr:txBody>
      </xdr:sp>
    </xdr:grpSp>
    <xdr:clientData/>
  </xdr:twoCellAnchor>
  <xdr:twoCellAnchor>
    <xdr:from>
      <xdr:col>6</xdr:col>
      <xdr:colOff>952499</xdr:colOff>
      <xdr:row>1</xdr:row>
      <xdr:rowOff>125546</xdr:rowOff>
    </xdr:from>
    <xdr:to>
      <xdr:col>17</xdr:col>
      <xdr:colOff>627530</xdr:colOff>
      <xdr:row>3</xdr:row>
      <xdr:rowOff>328858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099AC502-4FB2-4FFA-890A-8BD5FD6E0765}"/>
            </a:ext>
          </a:extLst>
        </xdr:cNvPr>
        <xdr:cNvSpPr/>
      </xdr:nvSpPr>
      <xdr:spPr>
        <a:xfrm>
          <a:off x="6067424" y="335096"/>
          <a:ext cx="11219331" cy="6224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23232</xdr:colOff>
      <xdr:row>8</xdr:row>
      <xdr:rowOff>98208</xdr:rowOff>
    </xdr:from>
    <xdr:to>
      <xdr:col>18</xdr:col>
      <xdr:colOff>0</xdr:colOff>
      <xdr:row>12</xdr:row>
      <xdr:rowOff>34847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EA44AD14-4E65-4542-A5B7-CC3A81E42BE8}"/>
            </a:ext>
          </a:extLst>
        </xdr:cNvPr>
        <xdr:cNvSpPr txBox="1"/>
      </xdr:nvSpPr>
      <xdr:spPr>
        <a:xfrm>
          <a:off x="147057" y="2460408"/>
          <a:ext cx="17359893" cy="51766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Las acciones preventivas son aquellas acciones que se realizan con la finalidad de prevenir la violencia y promover una cultura de paz, están conformadas por todas aquellas actividades de carácter preventivo que se organizan y realizan a través de los/as profesionales de prevención.</a:t>
          </a:r>
        </a:p>
      </xdr:txBody>
    </xdr:sp>
    <xdr:clientData/>
  </xdr:twoCellAnchor>
  <xdr:oneCellAnchor>
    <xdr:from>
      <xdr:col>1</xdr:col>
      <xdr:colOff>0</xdr:colOff>
      <xdr:row>1</xdr:row>
      <xdr:rowOff>70359</xdr:rowOff>
    </xdr:from>
    <xdr:ext cx="4835407" cy="545082"/>
    <xdr:pic>
      <xdr:nvPicPr>
        <xdr:cNvPr id="24" name="Imagen 23">
          <a:extLst>
            <a:ext uri="{FF2B5EF4-FFF2-40B4-BE49-F238E27FC236}">
              <a16:creationId xmlns:a16="http://schemas.microsoft.com/office/drawing/2014/main" id="{F08D6CA0-A074-438A-8DEA-0C64E396DD3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5" y="279909"/>
          <a:ext cx="4835407" cy="54508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952497</xdr:colOff>
      <xdr:row>15</xdr:row>
      <xdr:rowOff>110678</xdr:rowOff>
    </xdr:from>
    <xdr:to>
      <xdr:col>12</xdr:col>
      <xdr:colOff>104775</xdr:colOff>
      <xdr:row>16</xdr:row>
      <xdr:rowOff>224102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14D4B4A7-F90C-4854-9F38-25C37C827887}"/>
            </a:ext>
          </a:extLst>
        </xdr:cNvPr>
        <xdr:cNvGrpSpPr/>
      </xdr:nvGrpSpPr>
      <xdr:grpSpPr>
        <a:xfrm>
          <a:off x="8307914" y="3880991"/>
          <a:ext cx="3068111" cy="576444"/>
          <a:chOff x="1143435" y="8232003"/>
          <a:chExt cx="4807087" cy="424044"/>
        </a:xfrm>
      </xdr:grpSpPr>
      <xdr:sp macro="" textlink="">
        <xdr:nvSpPr>
          <xdr:cNvPr id="26" name="Rectángulo 25">
            <a:extLst>
              <a:ext uri="{FF2B5EF4-FFF2-40B4-BE49-F238E27FC236}">
                <a16:creationId xmlns:a16="http://schemas.microsoft.com/office/drawing/2014/main" id="{0774B604-DF94-47C4-A099-8C6C7AD53259}"/>
              </a:ext>
            </a:extLst>
          </xdr:cNvPr>
          <xdr:cNvSpPr/>
        </xdr:nvSpPr>
        <xdr:spPr>
          <a:xfrm>
            <a:off x="2792983" y="8232003"/>
            <a:ext cx="3157539" cy="42404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mes</a:t>
            </a:r>
          </a:p>
        </xdr:txBody>
      </xdr:sp>
      <xdr:sp macro="" textlink="">
        <xdr:nvSpPr>
          <xdr:cNvPr id="27" name="Rectángulo 51">
            <a:extLst>
              <a:ext uri="{FF2B5EF4-FFF2-40B4-BE49-F238E27FC236}">
                <a16:creationId xmlns:a16="http://schemas.microsoft.com/office/drawing/2014/main" id="{065547A0-DCA7-49E2-A6CA-E124B19B5FFB}"/>
              </a:ext>
            </a:extLst>
          </xdr:cNvPr>
          <xdr:cNvSpPr/>
        </xdr:nvSpPr>
        <xdr:spPr>
          <a:xfrm>
            <a:off x="1143435" y="8232011"/>
            <a:ext cx="1947337" cy="29738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</a:t>
            </a:r>
          </a:p>
        </xdr:txBody>
      </xdr:sp>
    </xdr:grpSp>
    <xdr:clientData/>
  </xdr:twoCellAnchor>
  <xdr:twoCellAnchor>
    <xdr:from>
      <xdr:col>9</xdr:col>
      <xdr:colOff>9976</xdr:colOff>
      <xdr:row>33</xdr:row>
      <xdr:rowOff>18167</xdr:rowOff>
    </xdr:from>
    <xdr:to>
      <xdr:col>17</xdr:col>
      <xdr:colOff>0</xdr:colOff>
      <xdr:row>34</xdr:row>
      <xdr:rowOff>170947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4967ECD7-AB57-4630-98D4-F73B43F78477}"/>
            </a:ext>
          </a:extLst>
        </xdr:cNvPr>
        <xdr:cNvGrpSpPr/>
      </xdr:nvGrpSpPr>
      <xdr:grpSpPr>
        <a:xfrm>
          <a:off x="8450184" y="8828792"/>
          <a:ext cx="8205337" cy="417363"/>
          <a:chOff x="1143435" y="8232011"/>
          <a:chExt cx="11589129" cy="356856"/>
        </a:xfrm>
      </xdr:grpSpPr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CF681417-1693-46DB-8221-A1E5CDF3086A}"/>
              </a:ext>
            </a:extLst>
          </xdr:cNvPr>
          <xdr:cNvSpPr/>
        </xdr:nvSpPr>
        <xdr:spPr>
          <a:xfrm>
            <a:off x="2792986" y="8232011"/>
            <a:ext cx="9939578" cy="35685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por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estrategias</a:t>
            </a:r>
            <a:r>
              <a:rPr lang="es-PE" sz="1100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/1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según mes</a:t>
            </a:r>
          </a:p>
        </xdr:txBody>
      </xdr:sp>
      <xdr:sp macro="" textlink="">
        <xdr:nvSpPr>
          <xdr:cNvPr id="30" name="Rectángulo 51">
            <a:extLst>
              <a:ext uri="{FF2B5EF4-FFF2-40B4-BE49-F238E27FC236}">
                <a16:creationId xmlns:a16="http://schemas.microsoft.com/office/drawing/2014/main" id="{D7E41758-3E2D-4C1F-9C6C-414613DABB07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</a:t>
            </a:r>
          </a:p>
        </xdr:txBody>
      </xdr:sp>
    </xdr:grpSp>
    <xdr:clientData/>
  </xdr:twoCellAnchor>
  <xdr:twoCellAnchor>
    <xdr:from>
      <xdr:col>1</xdr:col>
      <xdr:colOff>27588</xdr:colOff>
      <xdr:row>152</xdr:row>
      <xdr:rowOff>187002</xdr:rowOff>
    </xdr:from>
    <xdr:to>
      <xdr:col>5</xdr:col>
      <xdr:colOff>27214</xdr:colOff>
      <xdr:row>154</xdr:row>
      <xdr:rowOff>220643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EA8B2DB6-3900-433B-971B-9FE3EC01469A}"/>
            </a:ext>
          </a:extLst>
        </xdr:cNvPr>
        <xdr:cNvGrpSpPr/>
      </xdr:nvGrpSpPr>
      <xdr:grpSpPr>
        <a:xfrm>
          <a:off x="146651" y="45060335"/>
          <a:ext cx="3902230" cy="536350"/>
          <a:chOff x="17678401" y="92174291"/>
          <a:chExt cx="1803679" cy="385779"/>
        </a:xfrm>
      </xdr:grpSpPr>
      <xdr:sp macro="" textlink="">
        <xdr:nvSpPr>
          <xdr:cNvPr id="32" name="Rectángulo 31">
            <a:extLst>
              <a:ext uri="{FF2B5EF4-FFF2-40B4-BE49-F238E27FC236}">
                <a16:creationId xmlns:a16="http://schemas.microsoft.com/office/drawing/2014/main" id="{E2EEBA69-C3AB-4B62-95F8-FCBDBC585F26}"/>
              </a:ext>
            </a:extLst>
          </xdr:cNvPr>
          <xdr:cNvSpPr/>
        </xdr:nvSpPr>
        <xdr:spPr>
          <a:xfrm>
            <a:off x="18309341" y="92174291"/>
            <a:ext cx="1172739" cy="38577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informadas, por sexo según mes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Rectángulo 51">
            <a:extLst>
              <a:ext uri="{FF2B5EF4-FFF2-40B4-BE49-F238E27FC236}">
                <a16:creationId xmlns:a16="http://schemas.microsoft.com/office/drawing/2014/main" id="{4D20C22D-BAA0-48A6-833E-16BBC28F85E3}"/>
              </a:ext>
            </a:extLst>
          </xdr:cNvPr>
          <xdr:cNvSpPr/>
        </xdr:nvSpPr>
        <xdr:spPr>
          <a:xfrm>
            <a:off x="17678401" y="92174291"/>
            <a:ext cx="730352" cy="23774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N°10</a:t>
            </a:r>
          </a:p>
        </xdr:txBody>
      </xdr:sp>
    </xdr:grpSp>
    <xdr:clientData/>
  </xdr:twoCellAnchor>
  <xdr:twoCellAnchor>
    <xdr:from>
      <xdr:col>9</xdr:col>
      <xdr:colOff>3118</xdr:colOff>
      <xdr:row>53</xdr:row>
      <xdr:rowOff>35681</xdr:rowOff>
    </xdr:from>
    <xdr:to>
      <xdr:col>16</xdr:col>
      <xdr:colOff>76200</xdr:colOff>
      <xdr:row>53</xdr:row>
      <xdr:rowOff>315686</xdr:rowOff>
    </xdr:to>
    <xdr:grpSp>
      <xdr:nvGrpSpPr>
        <xdr:cNvPr id="34" name="Grupo 33">
          <a:extLst>
            <a:ext uri="{FF2B5EF4-FFF2-40B4-BE49-F238E27FC236}">
              <a16:creationId xmlns:a16="http://schemas.microsoft.com/office/drawing/2014/main" id="{61852FE6-5FAB-4528-B52E-89969D86F86F}"/>
            </a:ext>
          </a:extLst>
        </xdr:cNvPr>
        <xdr:cNvGrpSpPr/>
      </xdr:nvGrpSpPr>
      <xdr:grpSpPr>
        <a:xfrm>
          <a:off x="8443326" y="14442244"/>
          <a:ext cx="7349124" cy="280005"/>
          <a:chOff x="1143435" y="8232011"/>
          <a:chExt cx="9857104" cy="268169"/>
        </a:xfrm>
      </xdr:grpSpPr>
      <xdr:sp macro="" textlink="">
        <xdr:nvSpPr>
          <xdr:cNvPr id="35" name="Rectángulo 34">
            <a:extLst>
              <a:ext uri="{FF2B5EF4-FFF2-40B4-BE49-F238E27FC236}">
                <a16:creationId xmlns:a16="http://schemas.microsoft.com/office/drawing/2014/main" id="{67855C36-DC23-4DFB-9C90-4411D13B516D}"/>
              </a:ext>
            </a:extLst>
          </xdr:cNvPr>
          <xdr:cNvSpPr/>
        </xdr:nvSpPr>
        <xdr:spPr>
          <a:xfrm>
            <a:off x="2792985" y="8232012"/>
            <a:ext cx="8207554" cy="268168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participación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del Programa Nacional Warmi Ñan</a:t>
            </a:r>
          </a:p>
        </xdr:txBody>
      </xdr:sp>
      <xdr:sp macro="" textlink="">
        <xdr:nvSpPr>
          <xdr:cNvPr id="36" name="Rectángulo 51">
            <a:extLst>
              <a:ext uri="{FF2B5EF4-FFF2-40B4-BE49-F238E27FC236}">
                <a16:creationId xmlns:a16="http://schemas.microsoft.com/office/drawing/2014/main" id="{6349B66C-EC0C-4BC1-B894-345F9321B7E6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N°4</a:t>
            </a:r>
          </a:p>
        </xdr:txBody>
      </xdr:sp>
    </xdr:grpSp>
    <xdr:clientData/>
  </xdr:twoCellAnchor>
  <xdr:twoCellAnchor>
    <xdr:from>
      <xdr:col>9</xdr:col>
      <xdr:colOff>0</xdr:colOff>
      <xdr:row>59</xdr:row>
      <xdr:rowOff>283160</xdr:rowOff>
    </xdr:from>
    <xdr:to>
      <xdr:col>13</xdr:col>
      <xdr:colOff>0</xdr:colOff>
      <xdr:row>61</xdr:row>
      <xdr:rowOff>260169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D44466F-D070-4E0B-91AE-6A4F44CE2173}"/>
            </a:ext>
          </a:extLst>
        </xdr:cNvPr>
        <xdr:cNvGrpSpPr/>
      </xdr:nvGrpSpPr>
      <xdr:grpSpPr>
        <a:xfrm>
          <a:off x="8440208" y="16330139"/>
          <a:ext cx="4008438" cy="691384"/>
          <a:chOff x="1143435" y="8232011"/>
          <a:chExt cx="5774558" cy="614597"/>
        </a:xfrm>
      </xdr:grpSpPr>
      <xdr:sp macro="" textlink="">
        <xdr:nvSpPr>
          <xdr:cNvPr id="38" name="Rectángulo 37">
            <a:extLst>
              <a:ext uri="{FF2B5EF4-FFF2-40B4-BE49-F238E27FC236}">
                <a16:creationId xmlns:a16="http://schemas.microsoft.com/office/drawing/2014/main" id="{C107761D-314C-41C0-A4DE-D67BE2C70313}"/>
              </a:ext>
            </a:extLst>
          </xdr:cNvPr>
          <xdr:cNvSpPr/>
        </xdr:nvSpPr>
        <xdr:spPr>
          <a:xfrm>
            <a:off x="2792985" y="8232011"/>
            <a:ext cx="4125008" cy="61459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Institución con la que se Coorganizó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9" name="Rectángulo 51">
            <a:extLst>
              <a:ext uri="{FF2B5EF4-FFF2-40B4-BE49-F238E27FC236}">
                <a16:creationId xmlns:a16="http://schemas.microsoft.com/office/drawing/2014/main" id="{39AF2836-3C5F-49E0-A7D6-F79A1DCAB33B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N°5</a:t>
            </a:r>
          </a:p>
        </xdr:txBody>
      </xdr:sp>
    </xdr:grpSp>
    <xdr:clientData/>
  </xdr:twoCellAnchor>
  <xdr:twoCellAnchor>
    <xdr:from>
      <xdr:col>14</xdr:col>
      <xdr:colOff>47857</xdr:colOff>
      <xdr:row>59</xdr:row>
      <xdr:rowOff>284554</xdr:rowOff>
    </xdr:from>
    <xdr:to>
      <xdr:col>18</xdr:col>
      <xdr:colOff>1393</xdr:colOff>
      <xdr:row>61</xdr:row>
      <xdr:rowOff>261563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3C94C26F-F51D-447C-85D4-6D89D8AA26B6}"/>
            </a:ext>
          </a:extLst>
        </xdr:cNvPr>
        <xdr:cNvGrpSpPr/>
      </xdr:nvGrpSpPr>
      <xdr:grpSpPr>
        <a:xfrm>
          <a:off x="13673899" y="16331533"/>
          <a:ext cx="3829682" cy="691384"/>
          <a:chOff x="1143435" y="8232011"/>
          <a:chExt cx="5774558" cy="614597"/>
        </a:xfrm>
      </xdr:grpSpPr>
      <xdr:sp macro="" textlink="">
        <xdr:nvSpPr>
          <xdr:cNvPr id="41" name="Rectángulo 40">
            <a:extLst>
              <a:ext uri="{FF2B5EF4-FFF2-40B4-BE49-F238E27FC236}">
                <a16:creationId xmlns:a16="http://schemas.microsoft.com/office/drawing/2014/main" id="{95419E99-0BB4-469C-9F82-025A998FFA11}"/>
              </a:ext>
            </a:extLst>
          </xdr:cNvPr>
          <xdr:cNvSpPr/>
        </xdr:nvSpPr>
        <xdr:spPr>
          <a:xfrm>
            <a:off x="2792985" y="8232011"/>
            <a:ext cx="4125008" cy="61459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Acciones preventivas según Institución que invitó al PN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Warmi Ñan</a:t>
            </a:r>
          </a:p>
        </xdr:txBody>
      </xdr:sp>
      <xdr:sp macro="" textlink="">
        <xdr:nvSpPr>
          <xdr:cNvPr id="42" name="Rectángulo 51">
            <a:extLst>
              <a:ext uri="{FF2B5EF4-FFF2-40B4-BE49-F238E27FC236}">
                <a16:creationId xmlns:a16="http://schemas.microsoft.com/office/drawing/2014/main" id="{2CC612BE-A8ED-4C18-BCDD-068C385B926A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N°6</a:t>
            </a:r>
          </a:p>
        </xdr:txBody>
      </xdr:sp>
    </xdr:grpSp>
    <xdr:clientData/>
  </xdr:twoCellAnchor>
  <xdr:twoCellAnchor>
    <xdr:from>
      <xdr:col>10</xdr:col>
      <xdr:colOff>92928</xdr:colOff>
      <xdr:row>56</xdr:row>
      <xdr:rowOff>129964</xdr:rowOff>
    </xdr:from>
    <xdr:to>
      <xdr:col>11</xdr:col>
      <xdr:colOff>1</xdr:colOff>
      <xdr:row>59</xdr:row>
      <xdr:rowOff>188043</xdr:rowOff>
    </xdr:to>
    <xdr:cxnSp macro="">
      <xdr:nvCxnSpPr>
        <xdr:cNvPr id="43" name="Conector: angular 42">
          <a:extLst>
            <a:ext uri="{FF2B5EF4-FFF2-40B4-BE49-F238E27FC236}">
              <a16:creationId xmlns:a16="http://schemas.microsoft.com/office/drawing/2014/main" id="{31DA7FB9-739E-4F74-A886-FD688A363E9F}"/>
            </a:ext>
          </a:extLst>
        </xdr:cNvPr>
        <xdr:cNvCxnSpPr/>
      </xdr:nvCxnSpPr>
      <xdr:spPr>
        <a:xfrm rot="5400000">
          <a:off x="9642437" y="15526430"/>
          <a:ext cx="762929" cy="792898"/>
        </a:xfrm>
        <a:prstGeom prst="bentConnector3">
          <a:avLst>
            <a:gd name="adj1" fmla="val 0"/>
          </a:avLst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576944</xdr:colOff>
      <xdr:row>57</xdr:row>
      <xdr:rowOff>174170</xdr:rowOff>
    </xdr:from>
    <xdr:to>
      <xdr:col>16</xdr:col>
      <xdr:colOff>117555</xdr:colOff>
      <xdr:row>59</xdr:row>
      <xdr:rowOff>189436</xdr:rowOff>
    </xdr:to>
    <xdr:cxnSp macro="">
      <xdr:nvCxnSpPr>
        <xdr:cNvPr id="44" name="Conector: angular 43">
          <a:extLst>
            <a:ext uri="{FF2B5EF4-FFF2-40B4-BE49-F238E27FC236}">
              <a16:creationId xmlns:a16="http://schemas.microsoft.com/office/drawing/2014/main" id="{47BE7B92-E9F8-4769-8FBF-538C7911340B}"/>
            </a:ext>
          </a:extLst>
        </xdr:cNvPr>
        <xdr:cNvCxnSpPr/>
      </xdr:nvCxnSpPr>
      <xdr:spPr>
        <a:xfrm rot="16200000" flipH="1">
          <a:off x="15331967" y="15803897"/>
          <a:ext cx="491516" cy="512161"/>
        </a:xfrm>
        <a:prstGeom prst="bentConnector3">
          <a:avLst>
            <a:gd name="adj1" fmla="val -3411"/>
          </a:avLst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752564</xdr:colOff>
      <xdr:row>84</xdr:row>
      <xdr:rowOff>294637</xdr:rowOff>
    </xdr:from>
    <xdr:to>
      <xdr:col>16</xdr:col>
      <xdr:colOff>71118</xdr:colOff>
      <xdr:row>86</xdr:row>
      <xdr:rowOff>179071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428632CE-EE6F-48EB-B0D5-841AD9FDFEA1}"/>
            </a:ext>
          </a:extLst>
        </xdr:cNvPr>
        <xdr:cNvGrpSpPr/>
      </xdr:nvGrpSpPr>
      <xdr:grpSpPr>
        <a:xfrm>
          <a:off x="10277564" y="25588804"/>
          <a:ext cx="5509804" cy="585580"/>
          <a:chOff x="1143436" y="8232011"/>
          <a:chExt cx="6052849" cy="528711"/>
        </a:xfrm>
      </xdr:grpSpPr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D2BEA7B5-3A5C-4569-8D4A-D7B4EC43BE77}"/>
              </a:ext>
            </a:extLst>
          </xdr:cNvPr>
          <xdr:cNvSpPr/>
        </xdr:nvSpPr>
        <xdr:spPr>
          <a:xfrm>
            <a:off x="2343571" y="8243760"/>
            <a:ext cx="4852714" cy="51696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Variación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porcentual de las a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cciones preventivas del año 2026 en relación al año 2025 para el mismo periodo</a:t>
            </a:r>
            <a:endPara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7" name="Rectángulo 51">
            <a:extLst>
              <a:ext uri="{FF2B5EF4-FFF2-40B4-BE49-F238E27FC236}">
                <a16:creationId xmlns:a16="http://schemas.microsoft.com/office/drawing/2014/main" id="{F19C68D7-7936-4854-8A97-BF4B8A5B307E}"/>
              </a:ext>
            </a:extLst>
          </xdr:cNvPr>
          <xdr:cNvSpPr/>
        </xdr:nvSpPr>
        <xdr:spPr>
          <a:xfrm>
            <a:off x="1143436" y="8232011"/>
            <a:ext cx="1356674" cy="24673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N°8</a:t>
            </a:r>
          </a:p>
        </xdr:txBody>
      </xdr:sp>
    </xdr:grpSp>
    <xdr:clientData/>
  </xdr:twoCellAnchor>
  <xdr:twoCellAnchor>
    <xdr:from>
      <xdr:col>10</xdr:col>
      <xdr:colOff>296635</xdr:colOff>
      <xdr:row>99</xdr:row>
      <xdr:rowOff>334736</xdr:rowOff>
    </xdr:from>
    <xdr:to>
      <xdr:col>16</xdr:col>
      <xdr:colOff>503463</xdr:colOff>
      <xdr:row>101</xdr:row>
      <xdr:rowOff>310243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ADF9B5AD-BB35-41FC-A219-5731EC70EFF3}"/>
            </a:ext>
          </a:extLst>
        </xdr:cNvPr>
        <xdr:cNvSpPr txBox="1"/>
      </xdr:nvSpPr>
      <xdr:spPr>
        <a:xfrm>
          <a:off x="9831160" y="30748061"/>
          <a:ext cx="6388553" cy="794657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Respecto del número de acciones preventivas 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nivel nacional, se observa una</a:t>
          </a:r>
          <a:r>
            <a:rPr lang="es-P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disminución </a:t>
          </a:r>
          <a:r>
            <a:rPr lang="es-P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52,1 puntos porcentuales de enero a junio de 2026 frente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 registrado en el mismo periodo del año anterior.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0</xdr:colOff>
      <xdr:row>246</xdr:row>
      <xdr:rowOff>359228</xdr:rowOff>
    </xdr:from>
    <xdr:to>
      <xdr:col>9</xdr:col>
      <xdr:colOff>0</xdr:colOff>
      <xdr:row>248</xdr:row>
      <xdr:rowOff>191139</xdr:rowOff>
    </xdr:to>
    <xdr:grpSp>
      <xdr:nvGrpSpPr>
        <xdr:cNvPr id="49" name="Grupo 48">
          <a:extLst>
            <a:ext uri="{FF2B5EF4-FFF2-40B4-BE49-F238E27FC236}">
              <a16:creationId xmlns:a16="http://schemas.microsoft.com/office/drawing/2014/main" id="{6EEF3C2C-0347-46F5-8F30-612A2B08E2E9}"/>
            </a:ext>
          </a:extLst>
        </xdr:cNvPr>
        <xdr:cNvGrpSpPr/>
      </xdr:nvGrpSpPr>
      <xdr:grpSpPr>
        <a:xfrm>
          <a:off x="119063" y="68873082"/>
          <a:ext cx="8321145" cy="453682"/>
          <a:chOff x="0" y="8335704"/>
          <a:chExt cx="9155207" cy="208032"/>
        </a:xfrm>
      </xdr:grpSpPr>
      <xdr:sp macro="" textlink="">
        <xdr:nvSpPr>
          <xdr:cNvPr id="50" name="Rectángulo 49">
            <a:extLst>
              <a:ext uri="{FF2B5EF4-FFF2-40B4-BE49-F238E27FC236}">
                <a16:creationId xmlns:a16="http://schemas.microsoft.com/office/drawing/2014/main" id="{D468DB2B-11E2-41F8-818E-D6FFE0E3E0AB}"/>
              </a:ext>
            </a:extLst>
          </xdr:cNvPr>
          <xdr:cNvSpPr/>
        </xdr:nvSpPr>
        <xdr:spPr>
          <a:xfrm>
            <a:off x="1499497" y="8335712"/>
            <a:ext cx="7655710" cy="20802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temática principal</a:t>
            </a:r>
          </a:p>
        </xdr:txBody>
      </xdr:sp>
      <xdr:sp macro="" textlink="">
        <xdr:nvSpPr>
          <xdr:cNvPr id="51" name="Rectángulo 51">
            <a:extLst>
              <a:ext uri="{FF2B5EF4-FFF2-40B4-BE49-F238E27FC236}">
                <a16:creationId xmlns:a16="http://schemas.microsoft.com/office/drawing/2014/main" id="{2D118A19-0D53-4070-9390-A0A3DB351E3F}"/>
              </a:ext>
            </a:extLst>
          </xdr:cNvPr>
          <xdr:cNvSpPr/>
        </xdr:nvSpPr>
        <xdr:spPr>
          <a:xfrm>
            <a:off x="0" y="8335704"/>
            <a:ext cx="1762297" cy="1201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N°15</a:t>
            </a:r>
          </a:p>
        </xdr:txBody>
      </xdr:sp>
    </xdr:grpSp>
    <xdr:clientData/>
  </xdr:twoCellAnchor>
  <xdr:twoCellAnchor>
    <xdr:from>
      <xdr:col>11</xdr:col>
      <xdr:colOff>7202</xdr:colOff>
      <xdr:row>283</xdr:row>
      <xdr:rowOff>116853</xdr:rowOff>
    </xdr:from>
    <xdr:to>
      <xdr:col>15</xdr:col>
      <xdr:colOff>847724</xdr:colOff>
      <xdr:row>285</xdr:row>
      <xdr:rowOff>115260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C9922A8B-0858-46D3-A19C-06BFBDAD087A}"/>
            </a:ext>
          </a:extLst>
        </xdr:cNvPr>
        <xdr:cNvGrpSpPr/>
      </xdr:nvGrpSpPr>
      <xdr:grpSpPr>
        <a:xfrm>
          <a:off x="10418556" y="80206228"/>
          <a:ext cx="5179689" cy="633407"/>
          <a:chOff x="1641445" y="8232011"/>
          <a:chExt cx="5020261" cy="552205"/>
        </a:xfrm>
      </xdr:grpSpPr>
      <xdr:sp macro="" textlink="">
        <xdr:nvSpPr>
          <xdr:cNvPr id="53" name="Rectángulo 52">
            <a:extLst>
              <a:ext uri="{FF2B5EF4-FFF2-40B4-BE49-F238E27FC236}">
                <a16:creationId xmlns:a16="http://schemas.microsoft.com/office/drawing/2014/main" id="{F66FB41D-F163-426C-AE9A-6A4D0309F935}"/>
              </a:ext>
            </a:extLst>
          </xdr:cNvPr>
          <xdr:cNvSpPr/>
        </xdr:nvSpPr>
        <xdr:spPr>
          <a:xfrm>
            <a:off x="2918571" y="8232011"/>
            <a:ext cx="3743135" cy="55220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Variación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porcentual de las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personas informadas del año 2026 en relación al año 2025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4" name="Rectángulo 51">
            <a:extLst>
              <a:ext uri="{FF2B5EF4-FFF2-40B4-BE49-F238E27FC236}">
                <a16:creationId xmlns:a16="http://schemas.microsoft.com/office/drawing/2014/main" id="{D32A92E8-4620-41B5-8184-FDF31D6B88CA}"/>
              </a:ext>
            </a:extLst>
          </xdr:cNvPr>
          <xdr:cNvSpPr/>
        </xdr:nvSpPr>
        <xdr:spPr>
          <a:xfrm>
            <a:off x="1641445" y="8232011"/>
            <a:ext cx="1482656" cy="24159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N°18</a:t>
            </a:r>
          </a:p>
        </xdr:txBody>
      </xdr:sp>
    </xdr:grpSp>
    <xdr:clientData/>
  </xdr:twoCellAnchor>
  <xdr:twoCellAnchor>
    <xdr:from>
      <xdr:col>11</xdr:col>
      <xdr:colOff>36979</xdr:colOff>
      <xdr:row>297</xdr:row>
      <xdr:rowOff>212911</xdr:rowOff>
    </xdr:from>
    <xdr:to>
      <xdr:col>17</xdr:col>
      <xdr:colOff>137671</xdr:colOff>
      <xdr:row>300</xdr:row>
      <xdr:rowOff>104053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8B54754-BC88-4560-A313-B2AC8EE32169}"/>
            </a:ext>
          </a:extLst>
        </xdr:cNvPr>
        <xdr:cNvSpPr txBox="1"/>
      </xdr:nvSpPr>
      <xdr:spPr>
        <a:xfrm>
          <a:off x="10457329" y="85404511"/>
          <a:ext cx="6339567" cy="862692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>
              <a:solidFill>
                <a:sysClr val="windowText" lastClr="000000"/>
              </a:solidFill>
            </a:rPr>
            <a:t>Respecto del número de personas informadas en las acciones preventivas a nivel nacional, se observa una disminución</a:t>
          </a:r>
          <a:r>
            <a:rPr lang="es-PE" sz="1100" baseline="0">
              <a:solidFill>
                <a:sysClr val="windowText" lastClr="000000"/>
              </a:solidFill>
            </a:rPr>
            <a:t> </a:t>
          </a:r>
          <a:r>
            <a:rPr lang="es-PE" sz="1100">
              <a:solidFill>
                <a:sysClr val="windowText" lastClr="000000"/>
              </a:solidFill>
            </a:rPr>
            <a:t> de 19,0</a:t>
          </a:r>
          <a:r>
            <a:rPr lang="es-PE" sz="1100" baseline="0">
              <a:solidFill>
                <a:sysClr val="windowText" lastClr="000000"/>
              </a:solidFill>
            </a:rPr>
            <a:t> </a:t>
          </a:r>
          <a:r>
            <a:rPr lang="es-PE" sz="1100">
              <a:solidFill>
                <a:sysClr val="windowText" lastClr="000000"/>
              </a:solidFill>
            </a:rPr>
            <a:t>puntos porcentuales de</a:t>
          </a:r>
          <a:r>
            <a:rPr lang="es-PE" sz="1100" baseline="0">
              <a:solidFill>
                <a:sysClr val="windowText" lastClr="000000"/>
              </a:solidFill>
            </a:rPr>
            <a:t> enero a</a:t>
          </a:r>
          <a:r>
            <a:rPr lang="es-PE" sz="1100">
              <a:solidFill>
                <a:sysClr val="windowText" lastClr="000000"/>
              </a:solidFill>
            </a:rPr>
            <a:t> junio de 2026 frente a lo registrado en el mismo periodo del año anterior.</a:t>
          </a:r>
        </a:p>
      </xdr:txBody>
    </xdr:sp>
    <xdr:clientData/>
  </xdr:twoCellAnchor>
  <xdr:oneCellAnchor>
    <xdr:from>
      <xdr:col>11</xdr:col>
      <xdr:colOff>601970</xdr:colOff>
      <xdr:row>161</xdr:row>
      <xdr:rowOff>234524</xdr:rowOff>
    </xdr:from>
    <xdr:ext cx="360045" cy="836930"/>
    <xdr:pic>
      <xdr:nvPicPr>
        <xdr:cNvPr id="56" name="Imagen 55">
          <a:extLst>
            <a:ext uri="{FF2B5EF4-FFF2-40B4-BE49-F238E27FC236}">
              <a16:creationId xmlns:a16="http://schemas.microsoft.com/office/drawing/2014/main" id="{4835CB3F-0110-4AF9-B365-587877D3C84A}"/>
            </a:ext>
          </a:extLst>
        </xdr:cNvPr>
        <xdr:cNvPicPr/>
      </xdr:nvPicPr>
      <xdr:blipFill>
        <a:blip xmlns:r="http://schemas.openxmlformats.org/officeDocument/2006/relationships" r:embed="rId4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2320" y="47792849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774807</xdr:colOff>
      <xdr:row>159</xdr:row>
      <xdr:rowOff>115607</xdr:rowOff>
    </xdr:from>
    <xdr:ext cx="380999" cy="836930"/>
    <xdr:pic>
      <xdr:nvPicPr>
        <xdr:cNvPr id="57" name="Imagen 56">
          <a:extLst>
            <a:ext uri="{FF2B5EF4-FFF2-40B4-BE49-F238E27FC236}">
              <a16:creationId xmlns:a16="http://schemas.microsoft.com/office/drawing/2014/main" id="{E2FB4DCB-98A4-4BBD-8E7E-569FFEB22D54}"/>
            </a:ext>
          </a:extLst>
        </xdr:cNvPr>
        <xdr:cNvPicPr/>
      </xdr:nvPicPr>
      <xdr:blipFill>
        <a:blip xmlns:r="http://schemas.openxmlformats.org/officeDocument/2006/relationships" r:embed="rId5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9732" y="47159582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13207</xdr:colOff>
      <xdr:row>246</xdr:row>
      <xdr:rowOff>315685</xdr:rowOff>
    </xdr:from>
    <xdr:to>
      <xdr:col>18</xdr:col>
      <xdr:colOff>0</xdr:colOff>
      <xdr:row>248</xdr:row>
      <xdr:rowOff>179292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42B768C7-0475-4AB7-97E1-13090C7D1152}"/>
            </a:ext>
          </a:extLst>
        </xdr:cNvPr>
        <xdr:cNvGrpSpPr/>
      </xdr:nvGrpSpPr>
      <xdr:grpSpPr>
        <a:xfrm>
          <a:off x="10424561" y="68829539"/>
          <a:ext cx="7077627" cy="485378"/>
          <a:chOff x="0" y="8335704"/>
          <a:chExt cx="7926809" cy="208235"/>
        </a:xfrm>
      </xdr:grpSpPr>
      <xdr:sp macro="" textlink="">
        <xdr:nvSpPr>
          <xdr:cNvPr id="59" name="Rectángulo 58">
            <a:extLst>
              <a:ext uri="{FF2B5EF4-FFF2-40B4-BE49-F238E27FC236}">
                <a16:creationId xmlns:a16="http://schemas.microsoft.com/office/drawing/2014/main" id="{33E18113-74ED-44B7-B041-849BF7852D78}"/>
              </a:ext>
            </a:extLst>
          </xdr:cNvPr>
          <xdr:cNvSpPr/>
        </xdr:nvSpPr>
        <xdr:spPr>
          <a:xfrm>
            <a:off x="1184830" y="8337348"/>
            <a:ext cx="6741979" cy="2065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tipo de acción preventiva</a:t>
            </a:r>
            <a:r>
              <a:rPr lang="es-PE" sz="1200" baseline="30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/3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0" name="Rectángulo 51">
            <a:extLst>
              <a:ext uri="{FF2B5EF4-FFF2-40B4-BE49-F238E27FC236}">
                <a16:creationId xmlns:a16="http://schemas.microsoft.com/office/drawing/2014/main" id="{FCDE9FED-E4E4-4B90-95B1-6D655C605492}"/>
              </a:ext>
            </a:extLst>
          </xdr:cNvPr>
          <xdr:cNvSpPr/>
        </xdr:nvSpPr>
        <xdr:spPr>
          <a:xfrm>
            <a:off x="0" y="8335704"/>
            <a:ext cx="1389430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N°16</a:t>
            </a:r>
          </a:p>
        </xdr:txBody>
      </xdr:sp>
    </xdr:grpSp>
    <xdr:clientData/>
  </xdr:twoCellAnchor>
  <xdr:twoCellAnchor>
    <xdr:from>
      <xdr:col>10</xdr:col>
      <xdr:colOff>649539</xdr:colOff>
      <xdr:row>270</xdr:row>
      <xdr:rowOff>21133</xdr:rowOff>
    </xdr:from>
    <xdr:to>
      <xdr:col>17</xdr:col>
      <xdr:colOff>559494</xdr:colOff>
      <xdr:row>282</xdr:row>
      <xdr:rowOff>85647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D26270B4-E73D-4E0F-B117-0D2805B7E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762000</xdr:colOff>
      <xdr:row>261</xdr:row>
      <xdr:rowOff>168891</xdr:rowOff>
    </xdr:from>
    <xdr:to>
      <xdr:col>16</xdr:col>
      <xdr:colOff>793217</xdr:colOff>
      <xdr:row>263</xdr:row>
      <xdr:rowOff>53472</xdr:rowOff>
    </xdr:to>
    <xdr:grpSp>
      <xdr:nvGrpSpPr>
        <xdr:cNvPr id="62" name="Grupo 61">
          <a:extLst>
            <a:ext uri="{FF2B5EF4-FFF2-40B4-BE49-F238E27FC236}">
              <a16:creationId xmlns:a16="http://schemas.microsoft.com/office/drawing/2014/main" id="{B9879872-752B-4B14-BDE6-A8C138E777DC}"/>
            </a:ext>
          </a:extLst>
        </xdr:cNvPr>
        <xdr:cNvGrpSpPr/>
      </xdr:nvGrpSpPr>
      <xdr:grpSpPr>
        <a:xfrm>
          <a:off x="10287000" y="73273266"/>
          <a:ext cx="6222467" cy="519581"/>
          <a:chOff x="0" y="8335704"/>
          <a:chExt cx="7721339" cy="190127"/>
        </a:xfrm>
      </xdr:grpSpPr>
      <xdr:sp macro="" textlink="">
        <xdr:nvSpPr>
          <xdr:cNvPr id="63" name="Rectángulo 62">
            <a:extLst>
              <a:ext uri="{FF2B5EF4-FFF2-40B4-BE49-F238E27FC236}">
                <a16:creationId xmlns:a16="http://schemas.microsoft.com/office/drawing/2014/main" id="{9D6A50E6-F071-4119-B6AA-AA099E912BF4}"/>
              </a:ext>
            </a:extLst>
          </xdr:cNvPr>
          <xdr:cNvSpPr/>
        </xdr:nvSpPr>
        <xdr:spPr>
          <a:xfrm>
            <a:off x="1445763" y="8337348"/>
            <a:ext cx="6275576" cy="18848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</a:t>
            </a:r>
            <a:r>
              <a:rPr lang="es-PE" sz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Personas informadas en las acciones preventivas por sexo, según área donde se realizó la acción preventiva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4" name="Rectángulo 51">
            <a:extLst>
              <a:ext uri="{FF2B5EF4-FFF2-40B4-BE49-F238E27FC236}">
                <a16:creationId xmlns:a16="http://schemas.microsoft.com/office/drawing/2014/main" id="{0CD6E961-D509-46CF-8C37-97F4E4D1FBF8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N°17</a:t>
            </a:r>
          </a:p>
        </xdr:txBody>
      </xdr:sp>
    </xdr:grpSp>
    <xdr:clientData/>
  </xdr:twoCellAnchor>
  <xdr:twoCellAnchor>
    <xdr:from>
      <xdr:col>13</xdr:col>
      <xdr:colOff>305161</xdr:colOff>
      <xdr:row>97</xdr:row>
      <xdr:rowOff>174172</xdr:rowOff>
    </xdr:from>
    <xdr:to>
      <xdr:col>13</xdr:col>
      <xdr:colOff>759640</xdr:colOff>
      <xdr:row>99</xdr:row>
      <xdr:rowOff>33181</xdr:rowOff>
    </xdr:to>
    <xdr:sp macro="" textlink="">
      <xdr:nvSpPr>
        <xdr:cNvPr id="65" name="Flecha: hacia abajo 64">
          <a:extLst>
            <a:ext uri="{FF2B5EF4-FFF2-40B4-BE49-F238E27FC236}">
              <a16:creationId xmlns:a16="http://schemas.microsoft.com/office/drawing/2014/main" id="{4E91BAD6-D4A6-4E4B-924F-6031284E1596}"/>
            </a:ext>
          </a:extLst>
        </xdr:cNvPr>
        <xdr:cNvSpPr/>
      </xdr:nvSpPr>
      <xdr:spPr>
        <a:xfrm>
          <a:off x="12754336" y="29920747"/>
          <a:ext cx="454479" cy="52575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oneCellAnchor>
    <xdr:from>
      <xdr:col>12</xdr:col>
      <xdr:colOff>1028379</xdr:colOff>
      <xdr:row>96</xdr:row>
      <xdr:rowOff>21452</xdr:rowOff>
    </xdr:from>
    <xdr:ext cx="1009828" cy="264560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BE7704D1-0E4E-4735-B443-DDEECABBABB6}"/>
            </a:ext>
          </a:extLst>
        </xdr:cNvPr>
        <xdr:cNvSpPr txBox="1"/>
      </xdr:nvSpPr>
      <xdr:spPr>
        <a:xfrm>
          <a:off x="12305979" y="29434652"/>
          <a:ext cx="1009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/>
            <a:t>Interpretación</a:t>
          </a:r>
        </a:p>
      </xdr:txBody>
    </xdr:sp>
    <xdr:clientData/>
  </xdr:oneCellAnchor>
  <xdr:twoCellAnchor>
    <xdr:from>
      <xdr:col>8</xdr:col>
      <xdr:colOff>968827</xdr:colOff>
      <xdr:row>44</xdr:row>
      <xdr:rowOff>65636</xdr:rowOff>
    </xdr:from>
    <xdr:to>
      <xdr:col>16</xdr:col>
      <xdr:colOff>842552</xdr:colOff>
      <xdr:row>45</xdr:row>
      <xdr:rowOff>326572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D59AE6CA-5611-4C17-B017-14559CEE8BF8}"/>
            </a:ext>
          </a:extLst>
        </xdr:cNvPr>
        <xdr:cNvSpPr txBox="1"/>
      </xdr:nvSpPr>
      <xdr:spPr>
        <a:xfrm>
          <a:off x="8331652" y="11857586"/>
          <a:ext cx="8227150" cy="47048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 b="1">
              <a:solidFill>
                <a:sysClr val="windowText" lastClr="000000"/>
              </a:solidFill>
            </a:rPr>
            <a:t>/1 Estrategia comunitaria: </a:t>
          </a:r>
          <a:r>
            <a:rPr lang="es-PE" sz="800" b="0">
              <a:solidFill>
                <a:sysClr val="windowText" lastClr="000000"/>
              </a:solidFill>
            </a:rPr>
            <a:t>Estrategia integral que fortalece la participación comunitaria y la articulación institucional.</a:t>
          </a:r>
        </a:p>
        <a:p>
          <a:r>
            <a:rPr lang="es-PE" sz="800" b="1">
              <a:solidFill>
                <a:sysClr val="windowText" lastClr="000000"/>
              </a:solidFill>
            </a:rPr>
            <a:t>     Estrategia comunicacional: </a:t>
          </a:r>
          <a:r>
            <a:rPr lang="es-PE" sz="800" b="0">
              <a:solidFill>
                <a:sysClr val="windowText" lastClr="000000"/>
              </a:solidFill>
            </a:rPr>
            <a:t>Se entrega a través de medios de comunicación masivos (radio, televisión, periódicos, redes sociales). </a:t>
          </a:r>
        </a:p>
        <a:p>
          <a:r>
            <a:rPr lang="es-PE" sz="800" b="1">
              <a:solidFill>
                <a:sysClr val="windowText" lastClr="000000"/>
              </a:solidFill>
            </a:rPr>
            <a:t>     Acciones transversales: </a:t>
          </a:r>
          <a:r>
            <a:rPr lang="es-PE" sz="800" b="0">
              <a:solidFill>
                <a:sysClr val="windowText" lastClr="000000"/>
              </a:solidFill>
            </a:rPr>
            <a:t>Son acciones que se realizan para designar a todo aquello que atraviese a las diferentes intervenciones preventivas.</a:t>
          </a:r>
        </a:p>
      </xdr:txBody>
    </xdr:sp>
    <xdr:clientData/>
  </xdr:twoCellAnchor>
  <xdr:twoCellAnchor>
    <xdr:from>
      <xdr:col>1</xdr:col>
      <xdr:colOff>10885</xdr:colOff>
      <xdr:row>69</xdr:row>
      <xdr:rowOff>118117</xdr:rowOff>
    </xdr:from>
    <xdr:to>
      <xdr:col>7</xdr:col>
      <xdr:colOff>940973</xdr:colOff>
      <xdr:row>70</xdr:row>
      <xdr:rowOff>109066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ED2A122D-37B2-48D5-8C2C-672C2F035BDA}"/>
            </a:ext>
          </a:extLst>
        </xdr:cNvPr>
        <xdr:cNvSpPr txBox="1"/>
      </xdr:nvSpPr>
      <xdr:spPr>
        <a:xfrm>
          <a:off x="134710" y="19825342"/>
          <a:ext cx="7083238" cy="37194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 b="1">
              <a:solidFill>
                <a:sysClr val="windowText" lastClr="000000"/>
              </a:solidFill>
            </a:rPr>
            <a:t>/2</a:t>
          </a:r>
          <a:r>
            <a:rPr lang="es-PE" sz="800" b="1" baseline="0">
              <a:solidFill>
                <a:sysClr val="windowText" lastClr="000000"/>
              </a:solidFill>
            </a:rPr>
            <a:t> </a:t>
          </a:r>
          <a:r>
            <a:rPr lang="es-PE" sz="800" b="1">
              <a:solidFill>
                <a:sysClr val="windowText" lastClr="000000"/>
              </a:solidFill>
            </a:rPr>
            <a:t>Intervención: </a:t>
          </a:r>
          <a:r>
            <a:rPr lang="es-PE" sz="800" b="0">
              <a:solidFill>
                <a:sysClr val="windowText" lastClr="000000"/>
              </a:solidFill>
            </a:rPr>
            <a:t>Conjunto de acciones dirigidas a identificar, evitar, reducir, regular o eliminar la violencia contra las</a:t>
          </a:r>
          <a:r>
            <a:rPr lang="es-PE" sz="800" b="0" baseline="0">
              <a:solidFill>
                <a:sysClr val="windowText" lastClr="000000"/>
              </a:solidFill>
            </a:rPr>
            <a:t> mujeres, los integrantes del grupo familiar y personas afectadas por violencia sexual.</a:t>
          </a:r>
          <a:endParaRPr lang="es-PE" sz="8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89648</xdr:colOff>
      <xdr:row>150</xdr:row>
      <xdr:rowOff>67237</xdr:rowOff>
    </xdr:from>
    <xdr:to>
      <xdr:col>17</xdr:col>
      <xdr:colOff>930089</xdr:colOff>
      <xdr:row>152</xdr:row>
      <xdr:rowOff>11206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DBC2804E-DBD2-416E-8184-C925AC4EC6B0}"/>
            </a:ext>
          </a:extLst>
        </xdr:cNvPr>
        <xdr:cNvSpPr txBox="1"/>
      </xdr:nvSpPr>
      <xdr:spPr>
        <a:xfrm>
          <a:off x="89648" y="44444212"/>
          <a:ext cx="17413941" cy="64881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1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Personas Informadas: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aquellas personas que participan en alguna acción preventiva, cuyo objetivo haya sido informar o difundir mensajes preventivos y de los servicios que brindan el Programa Nacional Warmi Ñan y/o el MIMP.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stas acciones se caracterizan porque tienen un pauteo informativo que cuenta,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mínimamente, con los siguientes puntos: presentación, problemática que trabajamos, msión y accionar, difusión de servicios e invitación a promover cultura de rechazo de la violencia, además de la temática propia del evento.</a:t>
          </a:r>
        </a:p>
      </xdr:txBody>
    </xdr:sp>
    <xdr:clientData/>
  </xdr:twoCellAnchor>
  <xdr:twoCellAnchor>
    <xdr:from>
      <xdr:col>11</xdr:col>
      <xdr:colOff>0</xdr:colOff>
      <xdr:row>256</xdr:row>
      <xdr:rowOff>22411</xdr:rowOff>
    </xdr:from>
    <xdr:to>
      <xdr:col>17</xdr:col>
      <xdr:colOff>941294</xdr:colOff>
      <xdr:row>259</xdr:row>
      <xdr:rowOff>280147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45A94EE3-2332-4F1E-A377-7C6B37EE9EBC}"/>
            </a:ext>
          </a:extLst>
        </xdr:cNvPr>
        <xdr:cNvSpPr txBox="1"/>
      </xdr:nvSpPr>
      <xdr:spPr>
        <a:xfrm>
          <a:off x="10420350" y="71936161"/>
          <a:ext cx="7084919" cy="122928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 b="1">
              <a:solidFill>
                <a:sysClr val="windowText" lastClr="000000"/>
              </a:solidFill>
            </a:rPr>
            <a:t>/3 </a:t>
          </a:r>
          <a:r>
            <a:rPr lang="es-PE" sz="800" b="1"/>
            <a:t>Sostenida: </a:t>
          </a:r>
          <a:r>
            <a:rPr lang="es-PE" sz="800" b="0"/>
            <a:t>Se denominan así a las intervenciones que tienen un periodo implementación entre dos (2) a tres (3) años ininterrumpidos. </a:t>
          </a:r>
        </a:p>
        <a:p>
          <a:r>
            <a:rPr lang="es-PE" sz="800" b="1"/>
            <a:t>     Breve: </a:t>
          </a:r>
          <a:r>
            <a:rPr lang="es-PE" sz="800" b="0"/>
            <a:t>Se</a:t>
          </a:r>
          <a:r>
            <a:rPr lang="es-PE" sz="800" b="0" baseline="0"/>
            <a:t> </a:t>
          </a:r>
          <a:r>
            <a:rPr lang="es-PE" sz="800" b="0"/>
            <a:t>denominan así al desarrollo de, al menos, un componente de alguna estrategia preventiva por un periodo entre tres (3) a seis (6) meses. </a:t>
          </a:r>
        </a:p>
        <a:p>
          <a:r>
            <a:rPr lang="es-PE" sz="800" b="1"/>
            <a:t>     Asistencia técnica: </a:t>
          </a:r>
          <a:r>
            <a:rPr lang="es-PE" sz="800" b="0"/>
            <a:t>Consiste en un conjunto articulado de acciones para el abordaje de los temas asociados a la violencia hacia la mujer e integrantes del grupo</a:t>
          </a:r>
          <a:r>
            <a:rPr lang="es-PE" sz="800" b="0" baseline="0"/>
            <a:t> </a:t>
          </a:r>
          <a:r>
            <a:rPr lang="es-PE" sz="800" b="0"/>
            <a:t>familiar en los documentos de gestión y lineamientos que tiene la institución.</a:t>
          </a:r>
        </a:p>
        <a:p>
          <a:r>
            <a:rPr lang="es-PE" sz="800" b="1"/>
            <a:t>    A demanda: </a:t>
          </a:r>
          <a:r>
            <a:rPr lang="es-PE" sz="800" b="0"/>
            <a:t>Se refiere a las AP que no forman parten de las estrategias sostenidas ni las intervenciones breves, y que se realizan por efecto de las demandas locales (solicitadas por la población, las instituciones o las autoridades), en el marco de las funciones y competencias que tiene el Programa Nacional Warmi Ñan.</a:t>
          </a:r>
        </a:p>
      </xdr:txBody>
    </xdr:sp>
    <xdr:clientData/>
  </xdr:twoCellAnchor>
  <xdr:twoCellAnchor>
    <xdr:from>
      <xdr:col>13</xdr:col>
      <xdr:colOff>725043</xdr:colOff>
      <xdr:row>295</xdr:row>
      <xdr:rowOff>112063</xdr:rowOff>
    </xdr:from>
    <xdr:to>
      <xdr:col>14</xdr:col>
      <xdr:colOff>255219</xdr:colOff>
      <xdr:row>296</xdr:row>
      <xdr:rowOff>322459</xdr:rowOff>
    </xdr:to>
    <xdr:sp macro="" textlink="">
      <xdr:nvSpPr>
        <xdr:cNvPr id="71" name="Flecha a la derecha con bandas 9">
          <a:extLst>
            <a:ext uri="{FF2B5EF4-FFF2-40B4-BE49-F238E27FC236}">
              <a16:creationId xmlns:a16="http://schemas.microsoft.com/office/drawing/2014/main" id="{B54FC6E7-37CC-4B6D-BC18-AA7880BE653F}"/>
            </a:ext>
          </a:extLst>
        </xdr:cNvPr>
        <xdr:cNvSpPr/>
      </xdr:nvSpPr>
      <xdr:spPr bwMode="auto">
        <a:xfrm rot="5400000">
          <a:off x="13257971" y="84572210"/>
          <a:ext cx="534246" cy="701751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1">
            <a:lumMod val="6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0</xdr:colOff>
      <xdr:row>113</xdr:row>
      <xdr:rowOff>356044</xdr:rowOff>
    </xdr:from>
    <xdr:to>
      <xdr:col>9</xdr:col>
      <xdr:colOff>22413</xdr:colOff>
      <xdr:row>115</xdr:row>
      <xdr:rowOff>295266</xdr:rowOff>
    </xdr:to>
    <xdr:grpSp>
      <xdr:nvGrpSpPr>
        <xdr:cNvPr id="72" name="Grupo 71">
          <a:extLst>
            <a:ext uri="{FF2B5EF4-FFF2-40B4-BE49-F238E27FC236}">
              <a16:creationId xmlns:a16="http://schemas.microsoft.com/office/drawing/2014/main" id="{815339F7-DBF5-4783-80C9-3E78CE26AA9C}"/>
            </a:ext>
          </a:extLst>
        </xdr:cNvPr>
        <xdr:cNvGrpSpPr/>
      </xdr:nvGrpSpPr>
      <xdr:grpSpPr>
        <a:xfrm>
          <a:off x="119063" y="35294273"/>
          <a:ext cx="8343558" cy="547764"/>
          <a:chOff x="99951" y="8256085"/>
          <a:chExt cx="5572523" cy="405449"/>
        </a:xfrm>
      </xdr:grpSpPr>
      <xdr:sp macro="" textlink="">
        <xdr:nvSpPr>
          <xdr:cNvPr id="73" name="Rectángulo 72">
            <a:extLst>
              <a:ext uri="{FF2B5EF4-FFF2-40B4-BE49-F238E27FC236}">
                <a16:creationId xmlns:a16="http://schemas.microsoft.com/office/drawing/2014/main" id="{96D29ADA-73DA-44AA-BEF3-D30EAFDE80FB}"/>
              </a:ext>
            </a:extLst>
          </xdr:cNvPr>
          <xdr:cNvSpPr/>
        </xdr:nvSpPr>
        <xdr:spPr>
          <a:xfrm>
            <a:off x="1026288" y="8256085"/>
            <a:ext cx="4646186" cy="4054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realizadas en los últimos cinco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4" name="Rectángulo 51">
            <a:extLst>
              <a:ext uri="{FF2B5EF4-FFF2-40B4-BE49-F238E27FC236}">
                <a16:creationId xmlns:a16="http://schemas.microsoft.com/office/drawing/2014/main" id="{AAAC2715-AAC0-4455-B382-CDFA6C800F98}"/>
              </a:ext>
            </a:extLst>
          </xdr:cNvPr>
          <xdr:cNvSpPr/>
        </xdr:nvSpPr>
        <xdr:spPr>
          <a:xfrm>
            <a:off x="99951" y="8262955"/>
            <a:ext cx="1054512" cy="17659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N°9</a:t>
            </a:r>
          </a:p>
        </xdr:txBody>
      </xdr:sp>
    </xdr:grpSp>
    <xdr:clientData/>
  </xdr:twoCellAnchor>
  <xdr:twoCellAnchor>
    <xdr:from>
      <xdr:col>10</xdr:col>
      <xdr:colOff>500631</xdr:colOff>
      <xdr:row>113</xdr:row>
      <xdr:rowOff>254982</xdr:rowOff>
    </xdr:from>
    <xdr:to>
      <xdr:col>17</xdr:col>
      <xdr:colOff>243443</xdr:colOff>
      <xdr:row>144</xdr:row>
      <xdr:rowOff>111975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7A969C98-B96E-4FFC-B1AC-0353B4545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13</xdr:col>
      <xdr:colOff>537882</xdr:colOff>
      <xdr:row>294</xdr:row>
      <xdr:rowOff>67235</xdr:rowOff>
    </xdr:from>
    <xdr:ext cx="1009828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A7E335D8-8380-4833-B8CC-FF4978854EB4}"/>
            </a:ext>
          </a:extLst>
        </xdr:cNvPr>
        <xdr:cNvSpPr txBox="1"/>
      </xdr:nvSpPr>
      <xdr:spPr>
        <a:xfrm>
          <a:off x="12987057" y="84287285"/>
          <a:ext cx="1009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/>
            <a:t>Interpretación</a:t>
          </a:r>
        </a:p>
      </xdr:txBody>
    </xdr:sp>
    <xdr:clientData/>
  </xdr:oneCellAnchor>
  <xdr:twoCellAnchor>
    <xdr:from>
      <xdr:col>0</xdr:col>
      <xdr:colOff>89647</xdr:colOff>
      <xdr:row>214</xdr:row>
      <xdr:rowOff>67235</xdr:rowOff>
    </xdr:from>
    <xdr:to>
      <xdr:col>9</xdr:col>
      <xdr:colOff>11207</xdr:colOff>
      <xdr:row>215</xdr:row>
      <xdr:rowOff>238248</xdr:rowOff>
    </xdr:to>
    <xdr:grpSp>
      <xdr:nvGrpSpPr>
        <xdr:cNvPr id="77" name="Grupo 76">
          <a:extLst>
            <a:ext uri="{FF2B5EF4-FFF2-40B4-BE49-F238E27FC236}">
              <a16:creationId xmlns:a16="http://schemas.microsoft.com/office/drawing/2014/main" id="{80D9BE6D-4FE1-41F6-8C54-F8D134D7B830}"/>
            </a:ext>
          </a:extLst>
        </xdr:cNvPr>
        <xdr:cNvGrpSpPr/>
      </xdr:nvGrpSpPr>
      <xdr:grpSpPr>
        <a:xfrm>
          <a:off x="89647" y="59479423"/>
          <a:ext cx="8361768" cy="448825"/>
          <a:chOff x="99951" y="8345261"/>
          <a:chExt cx="5572523" cy="225916"/>
        </a:xfrm>
      </xdr:grpSpPr>
      <xdr:sp macro="" textlink="">
        <xdr:nvSpPr>
          <xdr:cNvPr id="78" name="Rectángulo 77">
            <a:extLst>
              <a:ext uri="{FF2B5EF4-FFF2-40B4-BE49-F238E27FC236}">
                <a16:creationId xmlns:a16="http://schemas.microsoft.com/office/drawing/2014/main" id="{023B5F9D-4466-45F5-B41A-DB823E978C2D}"/>
              </a:ext>
            </a:extLst>
          </xdr:cNvPr>
          <xdr:cNvSpPr/>
        </xdr:nvSpPr>
        <xdr:spPr>
          <a:xfrm>
            <a:off x="1026288" y="8345261"/>
            <a:ext cx="4646186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informadas en las acciones preventivas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los últimos cinco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años, según región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9" name="Rectángulo 51">
            <a:extLst>
              <a:ext uri="{FF2B5EF4-FFF2-40B4-BE49-F238E27FC236}">
                <a16:creationId xmlns:a16="http://schemas.microsoft.com/office/drawing/2014/main" id="{289C9E6A-1A76-436E-9E68-E35F069BFCDA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N°14</a:t>
            </a:r>
          </a:p>
        </xdr:txBody>
      </xdr:sp>
    </xdr:grpSp>
    <xdr:clientData/>
  </xdr:twoCellAnchor>
  <xdr:twoCellAnchor>
    <xdr:from>
      <xdr:col>1</xdr:col>
      <xdr:colOff>0</xdr:colOff>
      <xdr:row>308</xdr:row>
      <xdr:rowOff>8161</xdr:rowOff>
    </xdr:from>
    <xdr:to>
      <xdr:col>12</xdr:col>
      <xdr:colOff>32657</xdr:colOff>
      <xdr:row>309</xdr:row>
      <xdr:rowOff>156442</xdr:rowOff>
    </xdr:to>
    <xdr:grpSp>
      <xdr:nvGrpSpPr>
        <xdr:cNvPr id="80" name="Grupo 79">
          <a:extLst>
            <a:ext uri="{FF2B5EF4-FFF2-40B4-BE49-F238E27FC236}">
              <a16:creationId xmlns:a16="http://schemas.microsoft.com/office/drawing/2014/main" id="{76654718-C7A3-4E90-B5E1-BA86B9ECCE7C}"/>
            </a:ext>
          </a:extLst>
        </xdr:cNvPr>
        <xdr:cNvGrpSpPr/>
      </xdr:nvGrpSpPr>
      <xdr:grpSpPr>
        <a:xfrm>
          <a:off x="119063" y="87902744"/>
          <a:ext cx="11184844" cy="399636"/>
          <a:chOff x="0" y="8335704"/>
          <a:chExt cx="10882638" cy="146098"/>
        </a:xfrm>
      </xdr:grpSpPr>
      <xdr:sp macro="" textlink="">
        <xdr:nvSpPr>
          <xdr:cNvPr id="81" name="Rectángulo 80">
            <a:extLst>
              <a:ext uri="{FF2B5EF4-FFF2-40B4-BE49-F238E27FC236}">
                <a16:creationId xmlns:a16="http://schemas.microsoft.com/office/drawing/2014/main" id="{80F76ADF-602B-420A-B0E9-DDAB7CB29842}"/>
              </a:ext>
            </a:extLst>
          </xdr:cNvPr>
          <xdr:cNvSpPr/>
        </xdr:nvSpPr>
        <xdr:spPr>
          <a:xfrm>
            <a:off x="1409961" y="8342581"/>
            <a:ext cx="9472677" cy="13922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estrategia y sexo, según mes</a:t>
            </a:r>
          </a:p>
          <a:p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2" name="Rectángulo 51">
            <a:extLst>
              <a:ext uri="{FF2B5EF4-FFF2-40B4-BE49-F238E27FC236}">
                <a16:creationId xmlns:a16="http://schemas.microsoft.com/office/drawing/2014/main" id="{5429005A-5297-4B7D-BE98-5ACA6F1342B0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N°19</a:t>
            </a:r>
          </a:p>
        </xdr:txBody>
      </xdr:sp>
    </xdr:grpSp>
    <xdr:clientData/>
  </xdr:twoCellAnchor>
  <xdr:twoCellAnchor>
    <xdr:from>
      <xdr:col>0</xdr:col>
      <xdr:colOff>91440</xdr:colOff>
      <xdr:row>81</xdr:row>
      <xdr:rowOff>213360</xdr:rowOff>
    </xdr:from>
    <xdr:to>
      <xdr:col>9</xdr:col>
      <xdr:colOff>9350</xdr:colOff>
      <xdr:row>82</xdr:row>
      <xdr:rowOff>236947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00579E3D-3FDE-4991-ABE8-120979EC012C}"/>
            </a:ext>
          </a:extLst>
        </xdr:cNvPr>
        <xdr:cNvGrpSpPr/>
      </xdr:nvGrpSpPr>
      <xdr:grpSpPr>
        <a:xfrm>
          <a:off x="91440" y="24396277"/>
          <a:ext cx="8358118" cy="394003"/>
          <a:chOff x="99951" y="8256085"/>
          <a:chExt cx="5572523" cy="294965"/>
        </a:xfrm>
      </xdr:grpSpPr>
      <xdr:sp macro="" textlink="">
        <xdr:nvSpPr>
          <xdr:cNvPr id="84" name="Rectángulo 83">
            <a:extLst>
              <a:ext uri="{FF2B5EF4-FFF2-40B4-BE49-F238E27FC236}">
                <a16:creationId xmlns:a16="http://schemas.microsoft.com/office/drawing/2014/main" id="{B0058E64-307E-4D89-B80E-E147C19D5B3C}"/>
              </a:ext>
            </a:extLst>
          </xdr:cNvPr>
          <xdr:cNvSpPr/>
        </xdr:nvSpPr>
        <xdr:spPr>
          <a:xfrm>
            <a:off x="1026288" y="8256085"/>
            <a:ext cx="4646186" cy="29496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región por estrategia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5" name="Rectángulo 51">
            <a:extLst>
              <a:ext uri="{FF2B5EF4-FFF2-40B4-BE49-F238E27FC236}">
                <a16:creationId xmlns:a16="http://schemas.microsoft.com/office/drawing/2014/main" id="{10D84970-6855-44AE-8B76-85E84FB4FCD9}"/>
              </a:ext>
            </a:extLst>
          </xdr:cNvPr>
          <xdr:cNvSpPr/>
        </xdr:nvSpPr>
        <xdr:spPr>
          <a:xfrm>
            <a:off x="99951" y="8262954"/>
            <a:ext cx="1054512" cy="24389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N°7</a:t>
            </a:r>
          </a:p>
        </xdr:txBody>
      </xdr:sp>
    </xdr:grpSp>
    <xdr:clientData/>
  </xdr:twoCellAnchor>
  <xdr:twoCellAnchor>
    <xdr:from>
      <xdr:col>1</xdr:col>
      <xdr:colOff>28576</xdr:colOff>
      <xdr:row>322</xdr:row>
      <xdr:rowOff>19061</xdr:rowOff>
    </xdr:from>
    <xdr:to>
      <xdr:col>12</xdr:col>
      <xdr:colOff>19051</xdr:colOff>
      <xdr:row>323</xdr:row>
      <xdr:rowOff>169814</xdr:rowOff>
    </xdr:to>
    <xdr:grpSp>
      <xdr:nvGrpSpPr>
        <xdr:cNvPr id="86" name="Grupo 85">
          <a:extLst>
            <a:ext uri="{FF2B5EF4-FFF2-40B4-BE49-F238E27FC236}">
              <a16:creationId xmlns:a16="http://schemas.microsoft.com/office/drawing/2014/main" id="{7140BE4C-E281-45C3-9CF1-79EAACFAC497}"/>
            </a:ext>
          </a:extLst>
        </xdr:cNvPr>
        <xdr:cNvGrpSpPr/>
      </xdr:nvGrpSpPr>
      <xdr:grpSpPr>
        <a:xfrm>
          <a:off x="147639" y="91419374"/>
          <a:ext cx="11142662" cy="402107"/>
          <a:chOff x="-272014" y="8342582"/>
          <a:chExt cx="17425904" cy="143993"/>
        </a:xfrm>
      </xdr:grpSpPr>
      <xdr:sp macro="" textlink="">
        <xdr:nvSpPr>
          <xdr:cNvPr id="87" name="Rectángulo 86">
            <a:extLst>
              <a:ext uri="{FF2B5EF4-FFF2-40B4-BE49-F238E27FC236}">
                <a16:creationId xmlns:a16="http://schemas.microsoft.com/office/drawing/2014/main" id="{D9283174-3918-4E9D-89DE-8EE42B3666CA}"/>
              </a:ext>
            </a:extLst>
          </xdr:cNvPr>
          <xdr:cNvSpPr/>
        </xdr:nvSpPr>
        <xdr:spPr>
          <a:xfrm>
            <a:off x="1762675" y="8342582"/>
            <a:ext cx="15391215" cy="14399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estrategia y sexo, según región</a:t>
            </a:r>
          </a:p>
          <a:p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8" name="Rectángulo 51">
            <a:extLst>
              <a:ext uri="{FF2B5EF4-FFF2-40B4-BE49-F238E27FC236}">
                <a16:creationId xmlns:a16="http://schemas.microsoft.com/office/drawing/2014/main" id="{0202AA63-7649-4FB8-BB17-3E7FFF294F14}"/>
              </a:ext>
            </a:extLst>
          </xdr:cNvPr>
          <xdr:cNvSpPr/>
        </xdr:nvSpPr>
        <xdr:spPr>
          <a:xfrm>
            <a:off x="-272014" y="8342589"/>
            <a:ext cx="2363121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N°20</a:t>
            </a:r>
          </a:p>
        </xdr:txBody>
      </xdr:sp>
    </xdr:grpSp>
    <xdr:clientData/>
  </xdr:twoCellAnchor>
  <xdr:twoCellAnchor editAs="oneCell">
    <xdr:from>
      <xdr:col>1</xdr:col>
      <xdr:colOff>54428</xdr:colOff>
      <xdr:row>16</xdr:row>
      <xdr:rowOff>285748</xdr:rowOff>
    </xdr:from>
    <xdr:to>
      <xdr:col>7</xdr:col>
      <xdr:colOff>867257</xdr:colOff>
      <xdr:row>47</xdr:row>
      <xdr:rowOff>231321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D6E6608E-2CF8-4706-8F58-BA2F7F46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8253" y="4505323"/>
          <a:ext cx="6965979" cy="8318048"/>
        </a:xfrm>
        <a:prstGeom prst="rect">
          <a:avLst/>
        </a:prstGeom>
      </xdr:spPr>
    </xdr:pic>
    <xdr:clientData/>
  </xdr:twoCellAnchor>
  <xdr:twoCellAnchor>
    <xdr:from>
      <xdr:col>10</xdr:col>
      <xdr:colOff>435430</xdr:colOff>
      <xdr:row>216</xdr:row>
      <xdr:rowOff>258536</xdr:rowOff>
    </xdr:from>
    <xdr:to>
      <xdr:col>16</xdr:col>
      <xdr:colOff>639537</xdr:colOff>
      <xdr:row>242</xdr:row>
      <xdr:rowOff>176893</xdr:rowOff>
    </xdr:to>
    <xdr:grpSp>
      <xdr:nvGrpSpPr>
        <xdr:cNvPr id="90" name="Grupo 89">
          <a:extLst>
            <a:ext uri="{FF2B5EF4-FFF2-40B4-BE49-F238E27FC236}">
              <a16:creationId xmlns:a16="http://schemas.microsoft.com/office/drawing/2014/main" id="{DEC75894-3DA6-4904-912A-487EE081CB07}"/>
            </a:ext>
          </a:extLst>
        </xdr:cNvPr>
        <xdr:cNvGrpSpPr/>
      </xdr:nvGrpSpPr>
      <xdr:grpSpPr>
        <a:xfrm>
          <a:off x="9960430" y="60226349"/>
          <a:ext cx="6395357" cy="7353148"/>
          <a:chOff x="5133338" y="532526"/>
          <a:chExt cx="4481957" cy="6269495"/>
        </a:xfrm>
      </xdr:grpSpPr>
      <xdr:sp macro="" textlink="">
        <xdr:nvSpPr>
          <xdr:cNvPr id="91" name="ShpHUC">
            <a:extLst>
              <a:ext uri="{FF2B5EF4-FFF2-40B4-BE49-F238E27FC236}">
                <a16:creationId xmlns:a16="http://schemas.microsoft.com/office/drawing/2014/main" id="{B0A2A8FD-85B4-4C92-A29B-A98D356BAD9A}"/>
              </a:ext>
            </a:extLst>
          </xdr:cNvPr>
          <xdr:cNvSpPr/>
        </xdr:nvSpPr>
        <xdr:spPr>
          <a:xfrm>
            <a:off x="6683283" y="3333622"/>
            <a:ext cx="975692" cy="695905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2" name="ShpAMA">
            <a:extLst>
              <a:ext uri="{FF2B5EF4-FFF2-40B4-BE49-F238E27FC236}">
                <a16:creationId xmlns:a16="http://schemas.microsoft.com/office/drawing/2014/main" id="{34FD8F51-7A1F-4B5C-8F4E-BAA208A642FC}"/>
              </a:ext>
            </a:extLst>
          </xdr:cNvPr>
          <xdr:cNvSpPr/>
        </xdr:nvSpPr>
        <xdr:spPr>
          <a:xfrm>
            <a:off x="6161107" y="1498074"/>
            <a:ext cx="549365" cy="138222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3" name="ShpANC">
            <a:extLst>
              <a:ext uri="{FF2B5EF4-FFF2-40B4-BE49-F238E27FC236}">
                <a16:creationId xmlns:a16="http://schemas.microsoft.com/office/drawing/2014/main" id="{3E271BAE-1574-4750-9BDD-CFA01A972C50}"/>
              </a:ext>
            </a:extLst>
          </xdr:cNvPr>
          <xdr:cNvSpPr/>
        </xdr:nvSpPr>
        <xdr:spPr>
          <a:xfrm>
            <a:off x="6208646" y="3218620"/>
            <a:ext cx="671031" cy="906727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4" name="ShpAPU">
            <a:extLst>
              <a:ext uri="{FF2B5EF4-FFF2-40B4-BE49-F238E27FC236}">
                <a16:creationId xmlns:a16="http://schemas.microsoft.com/office/drawing/2014/main" id="{AD73E8C4-F4A7-4402-94D6-3F87A517C0D2}"/>
              </a:ext>
            </a:extLst>
          </xdr:cNvPr>
          <xdr:cNvSpPr/>
        </xdr:nvSpPr>
        <xdr:spPr>
          <a:xfrm>
            <a:off x="7866258" y="4966032"/>
            <a:ext cx="601633" cy="529167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5" name="ShpARE">
            <a:extLst>
              <a:ext uri="{FF2B5EF4-FFF2-40B4-BE49-F238E27FC236}">
                <a16:creationId xmlns:a16="http://schemas.microsoft.com/office/drawing/2014/main" id="{B97EE8B2-CAD1-421D-B8B5-E6DF180894FF}"/>
              </a:ext>
            </a:extLst>
          </xdr:cNvPr>
          <xdr:cNvSpPr/>
        </xdr:nvSpPr>
        <xdr:spPr>
          <a:xfrm>
            <a:off x="7454832" y="5449911"/>
            <a:ext cx="1422340" cy="94345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6" name="ShpAYA">
            <a:extLst>
              <a:ext uri="{FF2B5EF4-FFF2-40B4-BE49-F238E27FC236}">
                <a16:creationId xmlns:a16="http://schemas.microsoft.com/office/drawing/2014/main" id="{F90948BD-AA4C-4547-A3A3-29E47E37C57B}"/>
              </a:ext>
            </a:extLst>
          </xdr:cNvPr>
          <xdr:cNvSpPr/>
        </xdr:nvSpPr>
        <xdr:spPr>
          <a:xfrm>
            <a:off x="7435127" y="4608355"/>
            <a:ext cx="751101" cy="1148231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7" name="ShpCAJ">
            <a:extLst>
              <a:ext uri="{FF2B5EF4-FFF2-40B4-BE49-F238E27FC236}">
                <a16:creationId xmlns:a16="http://schemas.microsoft.com/office/drawing/2014/main" id="{C0E9CFFB-DBBB-4624-B9BB-94E9B7AD393A}"/>
              </a:ext>
            </a:extLst>
          </xdr:cNvPr>
          <xdr:cNvSpPr/>
        </xdr:nvSpPr>
        <xdr:spPr>
          <a:xfrm>
            <a:off x="5935671" y="2060363"/>
            <a:ext cx="578242" cy="1062135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8" name="ShpCAL">
            <a:extLst>
              <a:ext uri="{FF2B5EF4-FFF2-40B4-BE49-F238E27FC236}">
                <a16:creationId xmlns:a16="http://schemas.microsoft.com/office/drawing/2014/main" id="{0848879B-43D1-43B3-ADE5-AF9ECAFE468F}"/>
              </a:ext>
            </a:extLst>
          </xdr:cNvPr>
          <xdr:cNvSpPr/>
        </xdr:nvSpPr>
        <xdr:spPr>
          <a:xfrm>
            <a:off x="6724602" y="4474986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9" name="ShpCUZ">
            <a:extLst>
              <a:ext uri="{FF2B5EF4-FFF2-40B4-BE49-F238E27FC236}">
                <a16:creationId xmlns:a16="http://schemas.microsoft.com/office/drawing/2014/main" id="{C4797483-19BE-4892-97CE-5891E495E5D2}"/>
              </a:ext>
            </a:extLst>
          </xdr:cNvPr>
          <xdr:cNvSpPr/>
        </xdr:nvSpPr>
        <xdr:spPr>
          <a:xfrm>
            <a:off x="7846583" y="4288627"/>
            <a:ext cx="1208185" cy="1401558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ED7D1E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0" name="ShpHUV">
            <a:extLst>
              <a:ext uri="{FF2B5EF4-FFF2-40B4-BE49-F238E27FC236}">
                <a16:creationId xmlns:a16="http://schemas.microsoft.com/office/drawing/2014/main" id="{3BFFF6B4-6819-4148-9E37-915D19F5C565}"/>
              </a:ext>
            </a:extLst>
          </xdr:cNvPr>
          <xdr:cNvSpPr/>
        </xdr:nvSpPr>
        <xdr:spPr>
          <a:xfrm>
            <a:off x="7206179" y="4543278"/>
            <a:ext cx="500225" cy="723868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1" name="ShpICA">
            <a:extLst>
              <a:ext uri="{FF2B5EF4-FFF2-40B4-BE49-F238E27FC236}">
                <a16:creationId xmlns:a16="http://schemas.microsoft.com/office/drawing/2014/main" id="{1ACC59DB-F4FA-4C3C-975B-380A96AAC3C1}"/>
              </a:ext>
            </a:extLst>
          </xdr:cNvPr>
          <xdr:cNvSpPr/>
        </xdr:nvSpPr>
        <xdr:spPr>
          <a:xfrm>
            <a:off x="6990583" y="4894432"/>
            <a:ext cx="582833" cy="807051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2" name="ShpJUN">
            <a:extLst>
              <a:ext uri="{FF2B5EF4-FFF2-40B4-BE49-F238E27FC236}">
                <a16:creationId xmlns:a16="http://schemas.microsoft.com/office/drawing/2014/main" id="{D7685B67-F864-4322-9705-301607E4F920}"/>
              </a:ext>
            </a:extLst>
          </xdr:cNvPr>
          <xdr:cNvSpPr/>
        </xdr:nvSpPr>
        <xdr:spPr>
          <a:xfrm>
            <a:off x="6961828" y="4108595"/>
            <a:ext cx="1039540" cy="667768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4B064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3" name="ShpLAL">
            <a:extLst>
              <a:ext uri="{FF2B5EF4-FFF2-40B4-BE49-F238E27FC236}">
                <a16:creationId xmlns:a16="http://schemas.microsoft.com/office/drawing/2014/main" id="{B0263FE5-22F5-4FBF-9E2F-B459D9AC1251}"/>
              </a:ext>
            </a:extLst>
          </xdr:cNvPr>
          <xdr:cNvSpPr/>
        </xdr:nvSpPr>
        <xdr:spPr>
          <a:xfrm>
            <a:off x="5846348" y="2855266"/>
            <a:ext cx="994172" cy="674096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4" name="ShpLAM">
            <a:extLst>
              <a:ext uri="{FF2B5EF4-FFF2-40B4-BE49-F238E27FC236}">
                <a16:creationId xmlns:a16="http://schemas.microsoft.com/office/drawing/2014/main" id="{CB434093-334D-4EAE-A519-9D9D3A855A86}"/>
              </a:ext>
            </a:extLst>
          </xdr:cNvPr>
          <xdr:cNvSpPr/>
        </xdr:nvSpPr>
        <xdr:spPr>
          <a:xfrm>
            <a:off x="5531562" y="2393238"/>
            <a:ext cx="513741" cy="527033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5" name="ShpLIM">
            <a:extLst>
              <a:ext uri="{FF2B5EF4-FFF2-40B4-BE49-F238E27FC236}">
                <a16:creationId xmlns:a16="http://schemas.microsoft.com/office/drawing/2014/main" id="{FDCDC730-E77D-4605-922E-6894FF2B06D0}"/>
              </a:ext>
            </a:extLst>
          </xdr:cNvPr>
          <xdr:cNvSpPr/>
        </xdr:nvSpPr>
        <xdr:spPr>
          <a:xfrm>
            <a:off x="6471863" y="3973419"/>
            <a:ext cx="848793" cy="1012997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6" name="ShpLOR">
            <a:extLst>
              <a:ext uri="{FF2B5EF4-FFF2-40B4-BE49-F238E27FC236}">
                <a16:creationId xmlns:a16="http://schemas.microsoft.com/office/drawing/2014/main" id="{46B1FE0A-98D9-4B54-9507-110C82F2A8BC}"/>
              </a:ext>
            </a:extLst>
          </xdr:cNvPr>
          <xdr:cNvSpPr/>
        </xdr:nvSpPr>
        <xdr:spPr>
          <a:xfrm>
            <a:off x="6503108" y="532526"/>
            <a:ext cx="2718320" cy="287359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7" name="ShpMAD">
            <a:extLst>
              <a:ext uri="{FF2B5EF4-FFF2-40B4-BE49-F238E27FC236}">
                <a16:creationId xmlns:a16="http://schemas.microsoft.com/office/drawing/2014/main" id="{AC30252F-C659-4FC0-A376-DFC37AB54114}"/>
              </a:ext>
            </a:extLst>
          </xdr:cNvPr>
          <xdr:cNvSpPr/>
        </xdr:nvSpPr>
        <xdr:spPr>
          <a:xfrm>
            <a:off x="8368026" y="3883711"/>
            <a:ext cx="1247269" cy="1137222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8" name="ShpMOQ">
            <a:extLst>
              <a:ext uri="{FF2B5EF4-FFF2-40B4-BE49-F238E27FC236}">
                <a16:creationId xmlns:a16="http://schemas.microsoft.com/office/drawing/2014/main" id="{7BB727BA-645D-471B-956B-E23DFF4F4EB5}"/>
              </a:ext>
            </a:extLst>
          </xdr:cNvPr>
          <xdr:cNvSpPr/>
        </xdr:nvSpPr>
        <xdr:spPr>
          <a:xfrm>
            <a:off x="8645533" y="5904890"/>
            <a:ext cx="484477" cy="654138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9" name="ShpPAS">
            <a:extLst>
              <a:ext uri="{FF2B5EF4-FFF2-40B4-BE49-F238E27FC236}">
                <a16:creationId xmlns:a16="http://schemas.microsoft.com/office/drawing/2014/main" id="{373D9081-BBFA-4A3F-90B2-8137125C8A79}"/>
              </a:ext>
            </a:extLst>
          </xdr:cNvPr>
          <xdr:cNvSpPr/>
        </xdr:nvSpPr>
        <xdr:spPr>
          <a:xfrm>
            <a:off x="6880740" y="3757443"/>
            <a:ext cx="877823" cy="491497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0" name="ShpPIU">
            <a:extLst>
              <a:ext uri="{FF2B5EF4-FFF2-40B4-BE49-F238E27FC236}">
                <a16:creationId xmlns:a16="http://schemas.microsoft.com/office/drawing/2014/main" id="{1C4F3D31-0680-4199-8C48-6C55A97FC294}"/>
              </a:ext>
            </a:extLst>
          </xdr:cNvPr>
          <xdr:cNvSpPr/>
        </xdr:nvSpPr>
        <xdr:spPr>
          <a:xfrm>
            <a:off x="5258839" y="1893584"/>
            <a:ext cx="726264" cy="779997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1" name="ShpPUN">
            <a:extLst>
              <a:ext uri="{FF2B5EF4-FFF2-40B4-BE49-F238E27FC236}">
                <a16:creationId xmlns:a16="http://schemas.microsoft.com/office/drawing/2014/main" id="{5931442E-A398-45EB-8CF4-098AF46C23B9}"/>
              </a:ext>
            </a:extLst>
          </xdr:cNvPr>
          <xdr:cNvSpPr/>
        </xdr:nvSpPr>
        <xdr:spPr>
          <a:xfrm>
            <a:off x="8774157" y="4913695"/>
            <a:ext cx="784868" cy="1490156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2" name="ShpSAN">
            <a:extLst>
              <a:ext uri="{FF2B5EF4-FFF2-40B4-BE49-F238E27FC236}">
                <a16:creationId xmlns:a16="http://schemas.microsoft.com/office/drawing/2014/main" id="{874DA6F4-C723-4145-89D8-6880DF2452AF}"/>
              </a:ext>
            </a:extLst>
          </xdr:cNvPr>
          <xdr:cNvSpPr/>
        </xdr:nvSpPr>
        <xdr:spPr>
          <a:xfrm>
            <a:off x="6499740" y="2338963"/>
            <a:ext cx="830628" cy="1091483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3" name="ShpTAC">
            <a:extLst>
              <a:ext uri="{FF2B5EF4-FFF2-40B4-BE49-F238E27FC236}">
                <a16:creationId xmlns:a16="http://schemas.microsoft.com/office/drawing/2014/main" id="{593BFA6B-7A53-4055-A5E9-2FF459DF0FD8}"/>
              </a:ext>
            </a:extLst>
          </xdr:cNvPr>
          <xdr:cNvSpPr/>
        </xdr:nvSpPr>
        <xdr:spPr>
          <a:xfrm>
            <a:off x="8740683" y="6250922"/>
            <a:ext cx="566198" cy="502496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4" name="ShpTUM">
            <a:extLst>
              <a:ext uri="{FF2B5EF4-FFF2-40B4-BE49-F238E27FC236}">
                <a16:creationId xmlns:a16="http://schemas.microsoft.com/office/drawing/2014/main" id="{DF7C92B8-4336-4F7D-80FB-9D72B0ACAAA2}"/>
              </a:ext>
            </a:extLst>
          </xdr:cNvPr>
          <xdr:cNvSpPr/>
        </xdr:nvSpPr>
        <xdr:spPr>
          <a:xfrm>
            <a:off x="5361047" y="1665919"/>
            <a:ext cx="323075" cy="258417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5" name="ShpUCA">
            <a:extLst>
              <a:ext uri="{FF2B5EF4-FFF2-40B4-BE49-F238E27FC236}">
                <a16:creationId xmlns:a16="http://schemas.microsoft.com/office/drawing/2014/main" id="{49536C06-99C8-407B-AA81-225DB3F2A3D4}"/>
              </a:ext>
            </a:extLst>
          </xdr:cNvPr>
          <xdr:cNvSpPr/>
        </xdr:nvSpPr>
        <xdr:spPr>
          <a:xfrm>
            <a:off x="7139820" y="2989148"/>
            <a:ext cx="1875514" cy="1369406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6" name="SimAMA">
            <a:extLst>
              <a:ext uri="{FF2B5EF4-FFF2-40B4-BE49-F238E27FC236}">
                <a16:creationId xmlns:a16="http://schemas.microsoft.com/office/drawing/2014/main" id="{0843F3D2-1450-47E3-AF6A-C588F03904E6}"/>
              </a:ext>
            </a:extLst>
          </xdr:cNvPr>
          <xdr:cNvSpPr/>
        </xdr:nvSpPr>
        <xdr:spPr>
          <a:xfrm>
            <a:off x="6018336" y="1718011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26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289</a:t>
            </a:r>
          </a:p>
        </xdr:txBody>
      </xdr:sp>
      <xdr:sp macro="" textlink="">
        <xdr:nvSpPr>
          <xdr:cNvPr id="117" name="SimANC">
            <a:extLst>
              <a:ext uri="{FF2B5EF4-FFF2-40B4-BE49-F238E27FC236}">
                <a16:creationId xmlns:a16="http://schemas.microsoft.com/office/drawing/2014/main" id="{AF94A5CD-6A30-4355-8903-782ED2021C2B}"/>
              </a:ext>
            </a:extLst>
          </xdr:cNvPr>
          <xdr:cNvSpPr/>
        </xdr:nvSpPr>
        <xdr:spPr>
          <a:xfrm>
            <a:off x="6069956" y="3435022"/>
            <a:ext cx="92682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33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311</a:t>
            </a:r>
          </a:p>
        </xdr:txBody>
      </xdr:sp>
      <xdr:sp macro="" textlink="">
        <xdr:nvSpPr>
          <xdr:cNvPr id="118" name="SimAPU">
            <a:extLst>
              <a:ext uri="{FF2B5EF4-FFF2-40B4-BE49-F238E27FC236}">
                <a16:creationId xmlns:a16="http://schemas.microsoft.com/office/drawing/2014/main" id="{0089F682-D9FD-4EC8-987B-00080053B971}"/>
              </a:ext>
            </a:extLst>
          </xdr:cNvPr>
          <xdr:cNvSpPr/>
        </xdr:nvSpPr>
        <xdr:spPr>
          <a:xfrm>
            <a:off x="7854273" y="4960483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737</a:t>
            </a:r>
          </a:p>
        </xdr:txBody>
      </xdr:sp>
      <xdr:sp macro="" textlink="">
        <xdr:nvSpPr>
          <xdr:cNvPr id="119" name="SimARE">
            <a:extLst>
              <a:ext uri="{FF2B5EF4-FFF2-40B4-BE49-F238E27FC236}">
                <a16:creationId xmlns:a16="http://schemas.microsoft.com/office/drawing/2014/main" id="{BA9B4CF0-3927-4EB4-8FA7-BB4DF8E11787}"/>
              </a:ext>
            </a:extLst>
          </xdr:cNvPr>
          <xdr:cNvSpPr/>
        </xdr:nvSpPr>
        <xdr:spPr>
          <a:xfrm>
            <a:off x="7939755" y="5631884"/>
            <a:ext cx="818270" cy="57934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34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019</a:t>
            </a:r>
          </a:p>
        </xdr:txBody>
      </xdr:sp>
      <xdr:sp macro="" textlink="">
        <xdr:nvSpPr>
          <xdr:cNvPr id="120" name="SimAYA">
            <a:extLst>
              <a:ext uri="{FF2B5EF4-FFF2-40B4-BE49-F238E27FC236}">
                <a16:creationId xmlns:a16="http://schemas.microsoft.com/office/drawing/2014/main" id="{1910E806-9DC5-41ED-82F4-4BC3B1EA91C5}"/>
              </a:ext>
            </a:extLst>
          </xdr:cNvPr>
          <xdr:cNvSpPr/>
        </xdr:nvSpPr>
        <xdr:spPr>
          <a:xfrm>
            <a:off x="7401362" y="5277000"/>
            <a:ext cx="724141" cy="52757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28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008</a:t>
            </a:r>
          </a:p>
        </xdr:txBody>
      </xdr:sp>
      <xdr:sp macro="" textlink="">
        <xdr:nvSpPr>
          <xdr:cNvPr id="121" name="SimCAJ">
            <a:extLst>
              <a:ext uri="{FF2B5EF4-FFF2-40B4-BE49-F238E27FC236}">
                <a16:creationId xmlns:a16="http://schemas.microsoft.com/office/drawing/2014/main" id="{EA17CF3C-887F-4253-9B41-7A8B874EF2FB}"/>
              </a:ext>
            </a:extLst>
          </xdr:cNvPr>
          <xdr:cNvSpPr/>
        </xdr:nvSpPr>
        <xdr:spPr>
          <a:xfrm>
            <a:off x="5823402" y="2533897"/>
            <a:ext cx="803973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28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130</a:t>
            </a:r>
          </a:p>
        </xdr:txBody>
      </xdr:sp>
      <xdr:sp macro="" textlink="">
        <xdr:nvSpPr>
          <xdr:cNvPr id="122" name="SimCAL">
            <a:extLst>
              <a:ext uri="{FF2B5EF4-FFF2-40B4-BE49-F238E27FC236}">
                <a16:creationId xmlns:a16="http://schemas.microsoft.com/office/drawing/2014/main" id="{0540B988-AEF8-424B-892B-95282D1FB520}"/>
              </a:ext>
            </a:extLst>
          </xdr:cNvPr>
          <xdr:cNvSpPr/>
        </xdr:nvSpPr>
        <xdr:spPr>
          <a:xfrm>
            <a:off x="6185425" y="4345546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22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573</a:t>
            </a:r>
          </a:p>
        </xdr:txBody>
      </xdr:sp>
      <xdr:sp macro="" textlink="">
        <xdr:nvSpPr>
          <xdr:cNvPr id="123" name="SimCUZ">
            <a:extLst>
              <a:ext uri="{FF2B5EF4-FFF2-40B4-BE49-F238E27FC236}">
                <a16:creationId xmlns:a16="http://schemas.microsoft.com/office/drawing/2014/main" id="{588D340E-A36A-4AF8-84E7-120BAB52A32A}"/>
              </a:ext>
            </a:extLst>
          </xdr:cNvPr>
          <xdr:cNvSpPr/>
        </xdr:nvSpPr>
        <xdr:spPr>
          <a:xfrm>
            <a:off x="7836661" y="4517190"/>
            <a:ext cx="880417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Cuzco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55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971</a:t>
            </a:r>
          </a:p>
        </xdr:txBody>
      </xdr:sp>
      <xdr:sp macro="" textlink="">
        <xdr:nvSpPr>
          <xdr:cNvPr id="124" name="SimHUV">
            <a:extLst>
              <a:ext uri="{FF2B5EF4-FFF2-40B4-BE49-F238E27FC236}">
                <a16:creationId xmlns:a16="http://schemas.microsoft.com/office/drawing/2014/main" id="{27C3C9D5-75E7-4C3F-93B1-BC48D28650AE}"/>
              </a:ext>
            </a:extLst>
          </xdr:cNvPr>
          <xdr:cNvSpPr/>
        </xdr:nvSpPr>
        <xdr:spPr>
          <a:xfrm>
            <a:off x="6960750" y="4653709"/>
            <a:ext cx="876668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14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717</a:t>
            </a:r>
          </a:p>
        </xdr:txBody>
      </xdr:sp>
      <xdr:sp macro="" textlink="">
        <xdr:nvSpPr>
          <xdr:cNvPr id="125" name="SimHUC">
            <a:extLst>
              <a:ext uri="{FF2B5EF4-FFF2-40B4-BE49-F238E27FC236}">
                <a16:creationId xmlns:a16="http://schemas.microsoft.com/office/drawing/2014/main" id="{24BF149F-903F-4A3D-98A3-72C11CED8AA3}"/>
              </a:ext>
            </a:extLst>
          </xdr:cNvPr>
          <xdr:cNvSpPr/>
        </xdr:nvSpPr>
        <xdr:spPr>
          <a:xfrm>
            <a:off x="6735658" y="3457652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23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649</a:t>
            </a:r>
          </a:p>
        </xdr:txBody>
      </xdr:sp>
      <xdr:sp macro="" textlink="">
        <xdr:nvSpPr>
          <xdr:cNvPr id="126" name="SimICA">
            <a:extLst>
              <a:ext uri="{FF2B5EF4-FFF2-40B4-BE49-F238E27FC236}">
                <a16:creationId xmlns:a16="http://schemas.microsoft.com/office/drawing/2014/main" id="{BECA5E94-469C-4007-8DE5-69F322CC8B8D}"/>
              </a:ext>
            </a:extLst>
          </xdr:cNvPr>
          <xdr:cNvSpPr/>
        </xdr:nvSpPr>
        <xdr:spPr>
          <a:xfrm>
            <a:off x="6927180" y="5056608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25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305</a:t>
            </a:r>
          </a:p>
        </xdr:txBody>
      </xdr:sp>
      <xdr:sp macro="" textlink="">
        <xdr:nvSpPr>
          <xdr:cNvPr id="127" name="SimJUN">
            <a:extLst>
              <a:ext uri="{FF2B5EF4-FFF2-40B4-BE49-F238E27FC236}">
                <a16:creationId xmlns:a16="http://schemas.microsoft.com/office/drawing/2014/main" id="{E36D6DCD-86A8-4046-996C-AD70B418C949}"/>
              </a:ext>
            </a:extLst>
          </xdr:cNvPr>
          <xdr:cNvSpPr/>
        </xdr:nvSpPr>
        <xdr:spPr>
          <a:xfrm>
            <a:off x="6959605" y="4095898"/>
            <a:ext cx="940394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38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399</a:t>
            </a:r>
          </a:p>
        </xdr:txBody>
      </xdr:sp>
      <xdr:sp macro="" textlink="">
        <xdr:nvSpPr>
          <xdr:cNvPr id="128" name="SimLAL">
            <a:extLst>
              <a:ext uri="{FF2B5EF4-FFF2-40B4-BE49-F238E27FC236}">
                <a16:creationId xmlns:a16="http://schemas.microsoft.com/office/drawing/2014/main" id="{368FB4F2-4B07-46AF-817F-767FE7D826BD}"/>
              </a:ext>
            </a:extLst>
          </xdr:cNvPr>
          <xdr:cNvSpPr/>
        </xdr:nvSpPr>
        <xdr:spPr>
          <a:xfrm>
            <a:off x="5823962" y="2912169"/>
            <a:ext cx="884117" cy="52757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019</a:t>
            </a:r>
          </a:p>
        </xdr:txBody>
      </xdr:sp>
      <xdr:sp macro="" textlink="">
        <xdr:nvSpPr>
          <xdr:cNvPr id="129" name="SimLAM">
            <a:extLst>
              <a:ext uri="{FF2B5EF4-FFF2-40B4-BE49-F238E27FC236}">
                <a16:creationId xmlns:a16="http://schemas.microsoft.com/office/drawing/2014/main" id="{11B7FD38-C17C-4567-AEE7-441D24885F42}"/>
              </a:ext>
            </a:extLst>
          </xdr:cNvPr>
          <xdr:cNvSpPr/>
        </xdr:nvSpPr>
        <xdr:spPr>
          <a:xfrm>
            <a:off x="5196969" y="2473507"/>
            <a:ext cx="915495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23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378</a:t>
            </a:r>
          </a:p>
        </xdr:txBody>
      </xdr:sp>
      <xdr:sp macro="" textlink="">
        <xdr:nvSpPr>
          <xdr:cNvPr id="130" name="SimLIM">
            <a:extLst>
              <a:ext uri="{FF2B5EF4-FFF2-40B4-BE49-F238E27FC236}">
                <a16:creationId xmlns:a16="http://schemas.microsoft.com/office/drawing/2014/main" id="{EB90A642-BBB3-4122-8850-AF33C58B99B1}"/>
              </a:ext>
            </a:extLst>
          </xdr:cNvPr>
          <xdr:cNvSpPr/>
        </xdr:nvSpPr>
        <xdr:spPr>
          <a:xfrm>
            <a:off x="6426059" y="3970540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143</a:t>
            </a:r>
            <a:r>
              <a:rPr lang="es-ES" sz="1000" b="1" baseline="0">
                <a:solidFill>
                  <a:schemeClr val="bg1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264</a:t>
            </a:r>
          </a:p>
        </xdr:txBody>
      </xdr:sp>
      <xdr:sp macro="" textlink="">
        <xdr:nvSpPr>
          <xdr:cNvPr id="131" name="SimLOR">
            <a:extLst>
              <a:ext uri="{FF2B5EF4-FFF2-40B4-BE49-F238E27FC236}">
                <a16:creationId xmlns:a16="http://schemas.microsoft.com/office/drawing/2014/main" id="{80615810-F2D4-4186-9A62-AF496789837B}"/>
              </a:ext>
            </a:extLst>
          </xdr:cNvPr>
          <xdr:cNvSpPr/>
        </xdr:nvSpPr>
        <xdr:spPr>
          <a:xfrm>
            <a:off x="7166938" y="1488973"/>
            <a:ext cx="724142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20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031</a:t>
            </a:r>
          </a:p>
        </xdr:txBody>
      </xdr:sp>
      <xdr:sp macro="" textlink="">
        <xdr:nvSpPr>
          <xdr:cNvPr id="132" name="SimMAD">
            <a:extLst>
              <a:ext uri="{FF2B5EF4-FFF2-40B4-BE49-F238E27FC236}">
                <a16:creationId xmlns:a16="http://schemas.microsoft.com/office/drawing/2014/main" id="{E80F3B7D-076A-4B86-A09C-0F85A095D00D}"/>
              </a:ext>
            </a:extLst>
          </xdr:cNvPr>
          <xdr:cNvSpPr/>
        </xdr:nvSpPr>
        <xdr:spPr>
          <a:xfrm>
            <a:off x="8538027" y="4233999"/>
            <a:ext cx="945190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503</a:t>
            </a:r>
          </a:p>
        </xdr:txBody>
      </xdr:sp>
      <xdr:sp macro="" textlink="">
        <xdr:nvSpPr>
          <xdr:cNvPr id="133" name="SimMOQ">
            <a:extLst>
              <a:ext uri="{FF2B5EF4-FFF2-40B4-BE49-F238E27FC236}">
                <a16:creationId xmlns:a16="http://schemas.microsoft.com/office/drawing/2014/main" id="{38FBD9AA-E462-46D2-9E99-786D1F42D391}"/>
              </a:ext>
            </a:extLst>
          </xdr:cNvPr>
          <xdr:cNvSpPr/>
        </xdr:nvSpPr>
        <xdr:spPr>
          <a:xfrm>
            <a:off x="8469159" y="5909791"/>
            <a:ext cx="711642" cy="57934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668</a:t>
            </a:r>
          </a:p>
        </xdr:txBody>
      </xdr:sp>
      <xdr:sp macro="" textlink="">
        <xdr:nvSpPr>
          <xdr:cNvPr id="134" name="SimPAS">
            <a:extLst>
              <a:ext uri="{FF2B5EF4-FFF2-40B4-BE49-F238E27FC236}">
                <a16:creationId xmlns:a16="http://schemas.microsoft.com/office/drawing/2014/main" id="{791CAD25-7B2F-4AE4-9B43-508B0EC01A70}"/>
              </a:ext>
            </a:extLst>
          </xdr:cNvPr>
          <xdr:cNvSpPr/>
        </xdr:nvSpPr>
        <xdr:spPr>
          <a:xfrm>
            <a:off x="7054879" y="3697116"/>
            <a:ext cx="776788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348</a:t>
            </a:r>
          </a:p>
        </xdr:txBody>
      </xdr:sp>
      <xdr:sp macro="" textlink="">
        <xdr:nvSpPr>
          <xdr:cNvPr id="135" name="SimPIU">
            <a:extLst>
              <a:ext uri="{FF2B5EF4-FFF2-40B4-BE49-F238E27FC236}">
                <a16:creationId xmlns:a16="http://schemas.microsoft.com/office/drawing/2014/main" id="{4C75F02A-06D8-4813-B91D-16443A690209}"/>
              </a:ext>
            </a:extLst>
          </xdr:cNvPr>
          <xdr:cNvSpPr/>
        </xdr:nvSpPr>
        <xdr:spPr>
          <a:xfrm>
            <a:off x="5208880" y="1982008"/>
            <a:ext cx="722096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24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327</a:t>
            </a:r>
          </a:p>
        </xdr:txBody>
      </xdr:sp>
      <xdr:sp macro="" textlink="">
        <xdr:nvSpPr>
          <xdr:cNvPr id="136" name="SimPUN">
            <a:extLst>
              <a:ext uri="{FF2B5EF4-FFF2-40B4-BE49-F238E27FC236}">
                <a16:creationId xmlns:a16="http://schemas.microsoft.com/office/drawing/2014/main" id="{EA3DB703-ACB3-4782-BA3B-DA0548E5B545}"/>
              </a:ext>
            </a:extLst>
          </xdr:cNvPr>
          <xdr:cNvSpPr/>
        </xdr:nvSpPr>
        <xdr:spPr>
          <a:xfrm>
            <a:off x="8631644" y="5237778"/>
            <a:ext cx="982439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28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060</a:t>
            </a:r>
          </a:p>
        </xdr:txBody>
      </xdr:sp>
      <xdr:sp macro="" textlink="">
        <xdr:nvSpPr>
          <xdr:cNvPr id="137" name="SimSAN">
            <a:extLst>
              <a:ext uri="{FF2B5EF4-FFF2-40B4-BE49-F238E27FC236}">
                <a16:creationId xmlns:a16="http://schemas.microsoft.com/office/drawing/2014/main" id="{85DEE515-8673-4625-802B-62A99F07FD0A}"/>
              </a:ext>
            </a:extLst>
          </xdr:cNvPr>
          <xdr:cNvSpPr/>
        </xdr:nvSpPr>
        <xdr:spPr>
          <a:xfrm>
            <a:off x="6461723" y="2627053"/>
            <a:ext cx="724142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34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270</a:t>
            </a:r>
          </a:p>
        </xdr:txBody>
      </xdr:sp>
      <xdr:sp macro="" textlink="">
        <xdr:nvSpPr>
          <xdr:cNvPr id="138" name="SimTUM">
            <a:extLst>
              <a:ext uri="{FF2B5EF4-FFF2-40B4-BE49-F238E27FC236}">
                <a16:creationId xmlns:a16="http://schemas.microsoft.com/office/drawing/2014/main" id="{8352960A-6C10-4BA3-AC73-893C700FD659}"/>
              </a:ext>
            </a:extLst>
          </xdr:cNvPr>
          <xdr:cNvSpPr/>
        </xdr:nvSpPr>
        <xdr:spPr>
          <a:xfrm>
            <a:off x="5133338" y="1310458"/>
            <a:ext cx="719172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226</a:t>
            </a:r>
          </a:p>
        </xdr:txBody>
      </xdr:sp>
      <xdr:sp macro="" textlink="">
        <xdr:nvSpPr>
          <xdr:cNvPr id="139" name="SimUCA">
            <a:extLst>
              <a:ext uri="{FF2B5EF4-FFF2-40B4-BE49-F238E27FC236}">
                <a16:creationId xmlns:a16="http://schemas.microsoft.com/office/drawing/2014/main" id="{AAD7150C-D267-41A7-A134-DA0BF040CC5A}"/>
              </a:ext>
            </a:extLst>
          </xdr:cNvPr>
          <xdr:cNvSpPr/>
        </xdr:nvSpPr>
        <xdr:spPr>
          <a:xfrm>
            <a:off x="7514126" y="3451050"/>
            <a:ext cx="724141" cy="52757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880</a:t>
            </a:r>
          </a:p>
        </xdr:txBody>
      </xdr:sp>
      <xdr:sp macro="" textlink="">
        <xdr:nvSpPr>
          <xdr:cNvPr id="140" name="SimTAC">
            <a:extLst>
              <a:ext uri="{FF2B5EF4-FFF2-40B4-BE49-F238E27FC236}">
                <a16:creationId xmlns:a16="http://schemas.microsoft.com/office/drawing/2014/main" id="{3D0B2849-9822-42C7-9161-067546A57BA9}"/>
              </a:ext>
            </a:extLst>
          </xdr:cNvPr>
          <xdr:cNvSpPr/>
        </xdr:nvSpPr>
        <xdr:spPr>
          <a:xfrm>
            <a:off x="8672351" y="6270304"/>
            <a:ext cx="723175" cy="5317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14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527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  <sheetName val="HPI"/>
      <sheetName val="EDU"/>
    </sheetNames>
    <sheetDataSet>
      <sheetData sheetId="0"/>
      <sheetData sheetId="1"/>
      <sheetData sheetId="2"/>
      <sheetData sheetId="3">
        <row r="20">
          <cell r="J20" t="str">
            <v>Enero</v>
          </cell>
          <cell r="K20">
            <v>3001</v>
          </cell>
        </row>
        <row r="21">
          <cell r="J21" t="str">
            <v>Febrero</v>
          </cell>
          <cell r="K21">
            <v>3286</v>
          </cell>
        </row>
        <row r="22">
          <cell r="J22" t="str">
            <v>Marzo</v>
          </cell>
          <cell r="K22">
            <v>4692</v>
          </cell>
        </row>
        <row r="23">
          <cell r="J23" t="str">
            <v>Abril</v>
          </cell>
          <cell r="K23">
            <v>4360</v>
          </cell>
        </row>
        <row r="24">
          <cell r="J24" t="str">
            <v>Mayo</v>
          </cell>
          <cell r="K24">
            <v>4762</v>
          </cell>
        </row>
        <row r="25">
          <cell r="J25" t="str">
            <v>Junio</v>
          </cell>
          <cell r="K25">
            <v>4665</v>
          </cell>
        </row>
        <row r="116">
          <cell r="N116" t="str">
            <v>d</v>
          </cell>
        </row>
        <row r="117">
          <cell r="M117" t="str">
            <v>Madre De Dios</v>
          </cell>
          <cell r="N117">
            <v>3033</v>
          </cell>
        </row>
        <row r="118">
          <cell r="M118" t="str">
            <v>Moquegua</v>
          </cell>
          <cell r="N118">
            <v>4824</v>
          </cell>
        </row>
        <row r="119">
          <cell r="M119" t="str">
            <v>Ucayali</v>
          </cell>
          <cell r="N119">
            <v>5914</v>
          </cell>
        </row>
        <row r="120">
          <cell r="M120" t="str">
            <v>Tumbes</v>
          </cell>
          <cell r="N120">
            <v>6274</v>
          </cell>
        </row>
        <row r="121">
          <cell r="M121" t="str">
            <v>Huancavelica</v>
          </cell>
          <cell r="N121">
            <v>8808</v>
          </cell>
        </row>
        <row r="122">
          <cell r="M122" t="str">
            <v>Pasco</v>
          </cell>
          <cell r="N122">
            <v>9534</v>
          </cell>
        </row>
        <row r="123">
          <cell r="M123" t="str">
            <v>Amazonas</v>
          </cell>
          <cell r="N123">
            <v>9628</v>
          </cell>
        </row>
        <row r="124">
          <cell r="M124" t="str">
            <v>Loreto</v>
          </cell>
          <cell r="N124">
            <v>9785</v>
          </cell>
        </row>
        <row r="125">
          <cell r="M125" t="str">
            <v>Tacna</v>
          </cell>
          <cell r="N125">
            <v>9957</v>
          </cell>
        </row>
        <row r="126">
          <cell r="M126" t="str">
            <v>Lambayeque</v>
          </cell>
          <cell r="N126">
            <v>10615</v>
          </cell>
        </row>
        <row r="127">
          <cell r="M127" t="str">
            <v>Huánuco</v>
          </cell>
          <cell r="N127">
            <v>12491</v>
          </cell>
        </row>
        <row r="128">
          <cell r="M128" t="str">
            <v>Apurímac</v>
          </cell>
          <cell r="N128">
            <v>15421</v>
          </cell>
        </row>
        <row r="129">
          <cell r="M129" t="str">
            <v>Piura</v>
          </cell>
          <cell r="N129">
            <v>15422</v>
          </cell>
        </row>
        <row r="130">
          <cell r="M130" t="str">
            <v>Puno</v>
          </cell>
          <cell r="N130">
            <v>16011</v>
          </cell>
        </row>
        <row r="131">
          <cell r="M131" t="str">
            <v>Cajamarca</v>
          </cell>
          <cell r="N131">
            <v>16109</v>
          </cell>
        </row>
        <row r="132">
          <cell r="M132" t="str">
            <v>Callao</v>
          </cell>
          <cell r="N132">
            <v>16430</v>
          </cell>
        </row>
        <row r="133">
          <cell r="M133" t="str">
            <v>Ayacucho</v>
          </cell>
          <cell r="N133">
            <v>18286</v>
          </cell>
        </row>
        <row r="134">
          <cell r="M134" t="str">
            <v>Ica</v>
          </cell>
          <cell r="N134">
            <v>19060</v>
          </cell>
        </row>
        <row r="135">
          <cell r="M135" t="str">
            <v>Áncash</v>
          </cell>
          <cell r="N135">
            <v>20798</v>
          </cell>
        </row>
        <row r="136">
          <cell r="M136" t="str">
            <v>San Martín</v>
          </cell>
          <cell r="N136">
            <v>22203</v>
          </cell>
        </row>
        <row r="137">
          <cell r="M137" t="str">
            <v>Lima Provincia</v>
          </cell>
          <cell r="N137">
            <v>22364</v>
          </cell>
        </row>
        <row r="138">
          <cell r="M138" t="str">
            <v>La Libertad</v>
          </cell>
          <cell r="N138">
            <v>28583</v>
          </cell>
        </row>
        <row r="139">
          <cell r="M139" t="str">
            <v>Arequipa</v>
          </cell>
          <cell r="N139">
            <v>30343</v>
          </cell>
        </row>
        <row r="140">
          <cell r="M140" t="str">
            <v>Cusco</v>
          </cell>
          <cell r="N140">
            <v>33683</v>
          </cell>
        </row>
        <row r="141">
          <cell r="M141" t="str">
            <v>Junín</v>
          </cell>
          <cell r="N141">
            <v>41689</v>
          </cell>
        </row>
        <row r="142">
          <cell r="M142" t="str">
            <v>Lima Metropolitana</v>
          </cell>
          <cell r="N142">
            <v>71749</v>
          </cell>
        </row>
        <row r="156">
          <cell r="D156" t="str">
            <v>Mujer</v>
          </cell>
          <cell r="E156" t="str">
            <v>Hombre</v>
          </cell>
        </row>
        <row r="163">
          <cell r="D163">
            <v>464805</v>
          </cell>
          <cell r="E163">
            <v>235804</v>
          </cell>
        </row>
        <row r="266">
          <cell r="P266" t="str">
            <v>Mujer</v>
          </cell>
          <cell r="Q266" t="str">
            <v>Hombre</v>
          </cell>
        </row>
        <row r="267">
          <cell r="L267" t="str">
            <v>Urbana</v>
          </cell>
          <cell r="P267">
            <v>387554</v>
          </cell>
          <cell r="Q267">
            <v>196598</v>
          </cell>
        </row>
        <row r="268">
          <cell r="L268" t="str">
            <v>Rural</v>
          </cell>
          <cell r="P268">
            <v>77251</v>
          </cell>
          <cell r="Q268">
            <v>39206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0CF4-3F23-4FAF-A103-87B3461A6F5E}">
  <sheetPr>
    <tabColor theme="1" tint="0.14999847407452621"/>
  </sheetPr>
  <dimension ref="A1:CJ378"/>
  <sheetViews>
    <sheetView showGridLines="0" tabSelected="1" view="pageBreakPreview" zoomScale="72" zoomScaleNormal="80" zoomScaleSheetLayoutView="72" workbookViewId="0">
      <selection activeCell="A400" sqref="A400"/>
    </sheetView>
  </sheetViews>
  <sheetFormatPr baseColWidth="10" defaultColWidth="13" defaultRowHeight="16.5" x14ac:dyDescent="0.3"/>
  <cols>
    <col min="1" max="1" width="1.85546875" style="2" customWidth="1"/>
    <col min="2" max="2" width="15.140625" style="2" customWidth="1"/>
    <col min="3" max="3" width="12.85546875" style="2" customWidth="1"/>
    <col min="4" max="4" width="15" style="2" customWidth="1"/>
    <col min="5" max="5" width="15.5703125" style="2" customWidth="1"/>
    <col min="6" max="6" width="16.28515625" style="2" customWidth="1"/>
    <col min="7" max="7" width="17.42578125" style="2" customWidth="1"/>
    <col min="8" max="10" width="16.28515625" style="2" customWidth="1"/>
    <col min="11" max="11" width="13.28515625" style="2" customWidth="1"/>
    <col min="12" max="12" width="12.85546875" style="2" customWidth="1"/>
    <col min="13" max="14" width="17.5703125" style="2" customWidth="1"/>
    <col min="15" max="15" width="16.85546875" style="2" customWidth="1"/>
    <col min="16" max="16" width="14.5703125" style="2" customWidth="1"/>
    <col min="17" max="17" width="14.140625" style="2" customWidth="1"/>
    <col min="18" max="18" width="12.7109375" style="2" customWidth="1"/>
    <col min="19" max="19" width="2.5703125" style="2" customWidth="1"/>
    <col min="20" max="20" width="5" style="2" customWidth="1"/>
    <col min="21" max="22" width="15.140625" style="2" customWidth="1"/>
    <col min="23" max="23" width="14.85546875" style="2" customWidth="1"/>
    <col min="24" max="24" width="14.85546875" style="5" customWidth="1"/>
    <col min="25" max="25" width="12.28515625" style="5" bestFit="1" customWidth="1"/>
    <col min="26" max="26" width="8.7109375" style="5" bestFit="1" customWidth="1"/>
    <col min="27" max="27" width="10" style="5" bestFit="1" customWidth="1"/>
    <col min="28" max="28" width="12.28515625" style="5" bestFit="1" customWidth="1"/>
    <col min="29" max="29" width="8.7109375" style="5" bestFit="1" customWidth="1"/>
    <col min="30" max="30" width="10" style="5" bestFit="1" customWidth="1"/>
    <col min="31" max="31" width="12.28515625" style="5" bestFit="1" customWidth="1"/>
    <col min="32" max="32" width="8.7109375" style="5" bestFit="1" customWidth="1"/>
    <col min="33" max="33" width="10" style="5" bestFit="1" customWidth="1"/>
    <col min="34" max="34" width="12.28515625" style="5" bestFit="1" customWidth="1"/>
    <col min="35" max="35" width="8.7109375" style="5" bestFit="1" customWidth="1"/>
    <col min="36" max="36" width="10" style="5" bestFit="1" customWidth="1"/>
    <col min="37" max="37" width="12.28515625" style="5" bestFit="1" customWidth="1"/>
    <col min="38" max="38" width="8.7109375" style="5" bestFit="1" customWidth="1"/>
    <col min="39" max="39" width="8" style="5" bestFit="1" customWidth="1"/>
    <col min="40" max="40" width="12.28515625" style="5" bestFit="1" customWidth="1"/>
    <col min="41" max="41" width="8.7109375" style="5" bestFit="1" customWidth="1"/>
    <col min="42" max="42" width="8" style="5" bestFit="1" customWidth="1"/>
    <col min="43" max="43" width="12.28515625" style="5" bestFit="1" customWidth="1"/>
    <col min="44" max="44" width="8.7109375" style="5" bestFit="1" customWidth="1"/>
    <col min="45" max="45" width="8" style="5" bestFit="1" customWidth="1"/>
    <col min="46" max="46" width="12.28515625" style="5" bestFit="1" customWidth="1"/>
    <col min="47" max="47" width="8.7109375" style="5" bestFit="1" customWidth="1"/>
    <col min="48" max="48" width="8" style="5" bestFit="1" customWidth="1"/>
    <col min="49" max="49" width="12.28515625" style="5" bestFit="1" customWidth="1"/>
    <col min="50" max="50" width="8.7109375" style="5" bestFit="1" customWidth="1"/>
    <col min="51" max="51" width="8" style="5" bestFit="1" customWidth="1"/>
    <col min="52" max="52" width="12.28515625" style="5" bestFit="1" customWidth="1"/>
    <col min="53" max="53" width="8.7109375" style="5" bestFit="1" customWidth="1"/>
    <col min="54" max="54" width="8" style="5" bestFit="1" customWidth="1"/>
    <col min="55" max="16384" width="13" style="2"/>
  </cols>
  <sheetData>
    <row r="1" spans="2:54" x14ac:dyDescent="0.3">
      <c r="B1" s="1"/>
      <c r="I1" s="3"/>
      <c r="L1" s="3"/>
      <c r="Q1" s="3"/>
      <c r="T1" s="3"/>
      <c r="V1" s="3"/>
      <c r="X1" s="4"/>
      <c r="AA1" s="4"/>
      <c r="AD1" s="4"/>
      <c r="AG1" s="4"/>
      <c r="AJ1" s="4"/>
    </row>
    <row r="3" spans="2:54" x14ac:dyDescent="0.3">
      <c r="M3" s="6"/>
    </row>
    <row r="4" spans="2:54" ht="40.5" customHeight="1" x14ac:dyDescent="0.3"/>
    <row r="5" spans="2:54" ht="12" customHeigh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2:54" s="13" customFormat="1" ht="45" customHeight="1" x14ac:dyDescent="0.3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10"/>
      <c r="U6" s="10"/>
      <c r="V6" s="10"/>
      <c r="W6" s="10"/>
      <c r="X6" s="11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2:54" ht="27.75" customHeight="1" x14ac:dyDescent="0.3">
      <c r="B7" s="14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/>
      <c r="T7" s="15"/>
      <c r="U7" s="15"/>
      <c r="V7" s="15"/>
      <c r="W7" s="15"/>
      <c r="X7" s="11"/>
    </row>
    <row r="8" spans="2:54" ht="11.25" customHeigh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16"/>
      <c r="U8" s="16"/>
      <c r="V8" s="16"/>
      <c r="W8" s="16"/>
      <c r="X8" s="11"/>
    </row>
    <row r="9" spans="2:54" ht="23.25" customHeight="1" x14ac:dyDescent="0.3">
      <c r="B9" s="16" t="s">
        <v>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8"/>
      <c r="T9" s="16"/>
      <c r="U9" s="16"/>
      <c r="V9" s="16"/>
      <c r="W9" s="16"/>
      <c r="X9" s="11"/>
    </row>
    <row r="10" spans="2:54" ht="7.5" customHeigh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7"/>
      <c r="S10" s="8"/>
      <c r="T10" s="8"/>
      <c r="U10" s="8"/>
      <c r="V10" s="8"/>
      <c r="W10" s="8"/>
      <c r="X10" s="18"/>
    </row>
    <row r="11" spans="2:54" ht="7.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7"/>
      <c r="R11" s="17"/>
      <c r="S11" s="8"/>
      <c r="T11" s="8"/>
      <c r="U11" s="8"/>
      <c r="V11" s="8"/>
      <c r="W11" s="8"/>
      <c r="X11" s="18"/>
    </row>
    <row r="12" spans="2:54" ht="7.5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7"/>
      <c r="R12" s="17"/>
      <c r="S12" s="8"/>
      <c r="T12" s="8"/>
      <c r="U12" s="8"/>
      <c r="V12" s="8"/>
      <c r="W12" s="8"/>
      <c r="X12" s="18"/>
    </row>
    <row r="13" spans="2:54" ht="18" customHeight="1" x14ac:dyDescent="0.3"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5" spans="2:54" ht="30" customHeigh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</row>
    <row r="16" spans="2:54" ht="36.6" customHeight="1" x14ac:dyDescent="0.3">
      <c r="C16" s="21" t="s">
        <v>3</v>
      </c>
      <c r="D16" s="21"/>
      <c r="E16" s="21"/>
      <c r="F16" s="21"/>
      <c r="G16" s="21"/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0"/>
    </row>
    <row r="17" spans="2:24" ht="27" customHeight="1" x14ac:dyDescent="0.3">
      <c r="B17" s="22"/>
      <c r="C17" s="22"/>
      <c r="D17" s="22"/>
      <c r="E17" s="22"/>
      <c r="F17" s="22"/>
      <c r="G17" s="22"/>
      <c r="H17" s="22"/>
      <c r="L17" s="22"/>
      <c r="M17" s="22"/>
      <c r="R17" s="22"/>
      <c r="S17" s="22"/>
      <c r="T17" s="22"/>
      <c r="U17" s="22"/>
      <c r="V17" s="22"/>
      <c r="W17" s="22"/>
      <c r="X17" s="20"/>
    </row>
    <row r="18" spans="2:24" ht="21" customHeight="1" x14ac:dyDescent="0.3">
      <c r="E18" s="22"/>
      <c r="F18" s="22"/>
      <c r="G18" s="22"/>
      <c r="H18" s="22"/>
      <c r="J18" s="23" t="s">
        <v>4</v>
      </c>
      <c r="K18" s="24" t="s">
        <v>5</v>
      </c>
      <c r="L18" s="25"/>
      <c r="M18" s="22"/>
      <c r="R18" s="22"/>
      <c r="S18" s="22"/>
      <c r="T18" s="22"/>
      <c r="U18" s="22"/>
      <c r="V18" s="22"/>
      <c r="W18" s="22"/>
      <c r="X18" s="20"/>
    </row>
    <row r="19" spans="2:24" ht="21" customHeight="1" x14ac:dyDescent="0.3">
      <c r="E19" s="22"/>
      <c r="F19" s="22"/>
      <c r="G19" s="22"/>
      <c r="H19" s="22"/>
      <c r="J19" s="23"/>
      <c r="K19" s="24"/>
      <c r="L19" s="25"/>
      <c r="M19" s="22"/>
      <c r="R19" s="22"/>
      <c r="S19" s="22"/>
      <c r="T19" s="22"/>
      <c r="U19" s="22"/>
      <c r="V19" s="22"/>
      <c r="W19" s="22"/>
      <c r="X19" s="20"/>
    </row>
    <row r="20" spans="2:24" ht="21" customHeight="1" x14ac:dyDescent="0.3">
      <c r="E20" s="22"/>
      <c r="F20" s="22"/>
      <c r="G20" s="22"/>
      <c r="H20" s="22"/>
      <c r="J20" s="26" t="s">
        <v>6</v>
      </c>
      <c r="K20" s="27">
        <v>3001</v>
      </c>
      <c r="L20" s="27"/>
      <c r="M20" s="22"/>
      <c r="R20" s="22"/>
      <c r="S20" s="22"/>
      <c r="T20" s="22"/>
      <c r="U20" s="22"/>
      <c r="V20" s="22"/>
      <c r="W20" s="22"/>
      <c r="X20" s="20"/>
    </row>
    <row r="21" spans="2:24" ht="21" customHeight="1" x14ac:dyDescent="0.3">
      <c r="E21" s="22"/>
      <c r="F21" s="22"/>
      <c r="G21" s="22"/>
      <c r="H21" s="22"/>
      <c r="J21" s="28" t="s">
        <v>7</v>
      </c>
      <c r="K21" s="29">
        <v>3286</v>
      </c>
      <c r="L21" s="29"/>
      <c r="M21" s="22"/>
      <c r="R21" s="22"/>
      <c r="S21" s="22"/>
      <c r="T21" s="22"/>
      <c r="U21" s="22"/>
      <c r="V21" s="22"/>
      <c r="W21" s="22"/>
      <c r="X21" s="20"/>
    </row>
    <row r="22" spans="2:24" ht="21" customHeight="1" x14ac:dyDescent="0.3">
      <c r="E22" s="22"/>
      <c r="F22" s="22"/>
      <c r="G22" s="22"/>
      <c r="H22" s="22"/>
      <c r="J22" s="28" t="s">
        <v>8</v>
      </c>
      <c r="K22" s="29">
        <v>4692</v>
      </c>
      <c r="L22" s="29"/>
      <c r="M22" s="22"/>
      <c r="R22" s="22"/>
      <c r="S22" s="22"/>
      <c r="T22" s="22"/>
      <c r="U22" s="22"/>
      <c r="V22" s="22"/>
      <c r="W22" s="22"/>
      <c r="X22" s="20"/>
    </row>
    <row r="23" spans="2:24" ht="21" customHeight="1" x14ac:dyDescent="0.3">
      <c r="E23" s="22"/>
      <c r="F23" s="22"/>
      <c r="G23" s="22"/>
      <c r="H23" s="22"/>
      <c r="J23" s="28" t="s">
        <v>9</v>
      </c>
      <c r="K23" s="29">
        <v>4360</v>
      </c>
      <c r="L23" s="29"/>
      <c r="M23" s="22"/>
      <c r="R23" s="22"/>
      <c r="S23" s="22"/>
      <c r="T23" s="22"/>
      <c r="U23" s="22"/>
      <c r="V23" s="22"/>
      <c r="W23" s="22"/>
      <c r="X23" s="20"/>
    </row>
    <row r="24" spans="2:24" ht="21" customHeight="1" x14ac:dyDescent="0.3">
      <c r="E24" s="22"/>
      <c r="F24" s="22"/>
      <c r="G24" s="22"/>
      <c r="H24" s="22"/>
      <c r="J24" s="28" t="s">
        <v>10</v>
      </c>
      <c r="K24" s="29">
        <v>4762</v>
      </c>
      <c r="L24" s="29"/>
      <c r="M24" s="22"/>
      <c r="R24" s="22"/>
      <c r="S24" s="22"/>
      <c r="T24" s="22"/>
      <c r="U24" s="22"/>
      <c r="V24" s="22"/>
      <c r="W24" s="22"/>
      <c r="X24" s="20"/>
    </row>
    <row r="25" spans="2:24" ht="21" customHeight="1" thickBot="1" x14ac:dyDescent="0.35">
      <c r="E25" s="22"/>
      <c r="F25" s="22"/>
      <c r="G25" s="22"/>
      <c r="H25" s="22"/>
      <c r="J25" s="28" t="s">
        <v>11</v>
      </c>
      <c r="K25" s="29">
        <v>4665</v>
      </c>
      <c r="L25" s="29"/>
      <c r="M25" s="22"/>
      <c r="R25" s="22"/>
      <c r="S25" s="22"/>
      <c r="T25" s="22"/>
      <c r="U25" s="22"/>
      <c r="V25" s="22"/>
      <c r="W25" s="22"/>
      <c r="X25" s="20"/>
    </row>
    <row r="26" spans="2:24" ht="21" customHeight="1" x14ac:dyDescent="0.3">
      <c r="E26" s="22"/>
      <c r="F26" s="22"/>
      <c r="G26" s="22"/>
      <c r="H26" s="22"/>
      <c r="J26" s="30" t="s">
        <v>5</v>
      </c>
      <c r="K26" s="31">
        <f>SUM(K20:L25)</f>
        <v>24766</v>
      </c>
      <c r="L26" s="31"/>
      <c r="M26" s="22"/>
      <c r="R26" s="22"/>
      <c r="S26" s="22"/>
      <c r="T26" s="22"/>
      <c r="U26" s="22"/>
      <c r="V26" s="22"/>
      <c r="W26" s="22"/>
      <c r="X26" s="20"/>
    </row>
    <row r="27" spans="2:24" ht="21" customHeight="1" x14ac:dyDescent="0.3">
      <c r="E27" s="22"/>
      <c r="F27" s="22"/>
      <c r="G27" s="22"/>
      <c r="H27" s="22"/>
      <c r="J27"/>
      <c r="K27"/>
      <c r="L27"/>
      <c r="M27" s="22"/>
      <c r="R27" s="22"/>
      <c r="S27" s="22"/>
      <c r="T27" s="22"/>
      <c r="U27" s="22"/>
      <c r="V27" s="22"/>
      <c r="W27" s="22"/>
      <c r="X27" s="20"/>
    </row>
    <row r="28" spans="2:24" ht="21" customHeight="1" x14ac:dyDescent="0.3">
      <c r="E28" s="22"/>
      <c r="F28" s="22"/>
      <c r="G28" s="22"/>
      <c r="H28" s="22"/>
      <c r="J28"/>
      <c r="K28"/>
      <c r="L28"/>
      <c r="M28" s="22"/>
      <c r="R28" s="22"/>
      <c r="S28" s="22"/>
      <c r="T28" s="22"/>
      <c r="U28" s="22"/>
      <c r="V28" s="22"/>
      <c r="W28" s="22"/>
      <c r="X28" s="20"/>
    </row>
    <row r="29" spans="2:24" ht="21" customHeight="1" x14ac:dyDescent="0.3">
      <c r="E29" s="22"/>
      <c r="F29" s="22"/>
      <c r="G29" s="22"/>
      <c r="H29" s="22"/>
      <c r="J29"/>
      <c r="K29"/>
      <c r="L29"/>
      <c r="M29" s="22"/>
      <c r="R29" s="22"/>
      <c r="S29" s="22"/>
      <c r="T29" s="22"/>
      <c r="U29" s="22"/>
      <c r="V29" s="22"/>
      <c r="W29" s="22"/>
      <c r="X29" s="20"/>
    </row>
    <row r="30" spans="2:24" ht="21" customHeight="1" x14ac:dyDescent="0.3">
      <c r="E30" s="22"/>
      <c r="F30" s="22"/>
      <c r="G30" s="22"/>
      <c r="H30" s="22"/>
      <c r="J30"/>
      <c r="K30"/>
      <c r="L30"/>
      <c r="M30" s="22"/>
      <c r="R30" s="22"/>
      <c r="S30" s="22"/>
      <c r="T30" s="22"/>
      <c r="U30" s="22"/>
      <c r="V30" s="22"/>
      <c r="W30" s="22"/>
      <c r="X30" s="20"/>
    </row>
    <row r="31" spans="2:24" ht="21" customHeight="1" x14ac:dyDescent="0.3">
      <c r="E31" s="22"/>
      <c r="F31" s="22"/>
      <c r="G31" s="22"/>
      <c r="H31" s="22"/>
      <c r="J31"/>
      <c r="K31"/>
      <c r="L31"/>
      <c r="M31" s="22"/>
      <c r="R31" s="22"/>
      <c r="S31" s="22"/>
      <c r="T31" s="22"/>
      <c r="U31" s="22"/>
      <c r="V31" s="22"/>
      <c r="W31" s="22"/>
      <c r="X31" s="20"/>
    </row>
    <row r="32" spans="2:24" ht="21" customHeight="1" x14ac:dyDescent="0.3">
      <c r="E32" s="22"/>
      <c r="F32" s="22"/>
      <c r="G32" s="22"/>
      <c r="H32" s="22"/>
      <c r="M32" s="22"/>
      <c r="R32" s="22"/>
      <c r="S32" s="22"/>
      <c r="T32" s="22"/>
      <c r="U32" s="22"/>
      <c r="V32" s="22"/>
      <c r="W32" s="22"/>
      <c r="X32" s="20"/>
    </row>
    <row r="33" spans="2:24" ht="21" customHeight="1" x14ac:dyDescent="0.3">
      <c r="E33" s="22"/>
      <c r="F33" s="22"/>
      <c r="G33" s="22"/>
      <c r="H33" s="22"/>
      <c r="I33" s="22"/>
      <c r="J33" s="22"/>
      <c r="K33" s="22"/>
      <c r="L33" s="22"/>
      <c r="M33" s="22"/>
      <c r="R33" s="22"/>
      <c r="S33" s="22"/>
      <c r="T33" s="22"/>
      <c r="U33" s="22"/>
      <c r="V33" s="22"/>
      <c r="W33" s="22"/>
      <c r="X33" s="20"/>
    </row>
    <row r="34" spans="2:24" ht="21" customHeight="1" x14ac:dyDescent="0.3">
      <c r="E34" s="22"/>
      <c r="F34" s="22"/>
      <c r="G34" s="22"/>
      <c r="H34" s="22"/>
      <c r="I34" s="22"/>
      <c r="J34" s="22"/>
      <c r="K34" s="22"/>
      <c r="L34" s="22"/>
      <c r="M34" s="22"/>
      <c r="R34" s="22"/>
      <c r="S34" s="22"/>
      <c r="T34" s="22"/>
      <c r="U34" s="22"/>
      <c r="V34" s="22"/>
      <c r="W34" s="22"/>
      <c r="X34" s="20"/>
    </row>
    <row r="35" spans="2:24" ht="21" customHeight="1" x14ac:dyDescent="0.3">
      <c r="E35" s="22"/>
      <c r="F35" s="22"/>
      <c r="G35" s="22"/>
      <c r="H35" s="22"/>
      <c r="I35" s="22"/>
      <c r="J35" s="22"/>
      <c r="K35" s="22"/>
      <c r="L35" s="22"/>
      <c r="M35" s="22"/>
      <c r="R35" s="22"/>
      <c r="S35" s="22"/>
      <c r="T35" s="22"/>
      <c r="U35" s="22"/>
      <c r="V35" s="22"/>
      <c r="W35" s="22"/>
      <c r="X35" s="20"/>
    </row>
    <row r="36" spans="2:24" ht="21" customHeight="1" x14ac:dyDescent="0.3">
      <c r="E36" s="22"/>
      <c r="F36" s="22"/>
      <c r="G36" s="22"/>
      <c r="H36" s="22"/>
      <c r="I36" s="22"/>
      <c r="J36" s="23" t="s">
        <v>4</v>
      </c>
      <c r="K36" s="32" t="s">
        <v>5</v>
      </c>
      <c r="L36" s="24" t="s">
        <v>12</v>
      </c>
      <c r="M36" s="23"/>
      <c r="N36" s="24" t="s">
        <v>13</v>
      </c>
      <c r="O36" s="23"/>
      <c r="P36" s="24" t="s">
        <v>14</v>
      </c>
      <c r="Q36" s="25"/>
      <c r="R36" s="22"/>
      <c r="S36" s="22"/>
      <c r="T36" s="22"/>
      <c r="U36" s="22"/>
      <c r="V36" s="22"/>
      <c r="W36" s="22"/>
      <c r="X36" s="20"/>
    </row>
    <row r="37" spans="2:24" ht="23.25" customHeight="1" x14ac:dyDescent="0.3">
      <c r="E37" s="22"/>
      <c r="F37" s="22"/>
      <c r="G37" s="22"/>
      <c r="H37" s="22"/>
      <c r="J37" s="23"/>
      <c r="K37" s="32"/>
      <c r="L37" s="24"/>
      <c r="M37" s="23"/>
      <c r="N37" s="24"/>
      <c r="O37" s="23"/>
      <c r="P37" s="24"/>
      <c r="Q37" s="25"/>
      <c r="T37" s="22"/>
      <c r="U37" s="22"/>
      <c r="V37" s="22"/>
      <c r="W37" s="22"/>
      <c r="X37" s="20"/>
    </row>
    <row r="38" spans="2:24" ht="21" customHeight="1" x14ac:dyDescent="0.3">
      <c r="E38" s="22"/>
      <c r="F38" s="22"/>
      <c r="G38" s="22"/>
      <c r="H38" s="22"/>
      <c r="J38" s="26" t="s">
        <v>6</v>
      </c>
      <c r="K38" s="33">
        <f>+L38+N38+P38</f>
        <v>3001</v>
      </c>
      <c r="L38" s="34">
        <v>84</v>
      </c>
      <c r="M38" s="34"/>
      <c r="N38" s="34">
        <v>2598</v>
      </c>
      <c r="O38" s="34"/>
      <c r="P38" s="34">
        <v>319</v>
      </c>
      <c r="Q38" s="34"/>
      <c r="T38" s="22"/>
      <c r="U38" s="22"/>
      <c r="V38" s="22"/>
      <c r="W38" s="22"/>
      <c r="X38" s="20"/>
    </row>
    <row r="39" spans="2:24" ht="21" customHeight="1" x14ac:dyDescent="0.3">
      <c r="E39" s="22"/>
      <c r="F39" s="22"/>
      <c r="G39" s="22"/>
      <c r="H39" s="22"/>
      <c r="J39" s="28" t="s">
        <v>7</v>
      </c>
      <c r="K39" s="33">
        <f t="shared" ref="K39:K43" si="0">+L39+N39+P39</f>
        <v>3286</v>
      </c>
      <c r="L39" s="35">
        <v>200</v>
      </c>
      <c r="M39" s="35"/>
      <c r="N39" s="35">
        <v>2678</v>
      </c>
      <c r="O39" s="35"/>
      <c r="P39" s="35">
        <v>408</v>
      </c>
      <c r="Q39" s="35"/>
      <c r="T39" s="22"/>
      <c r="U39" s="22"/>
      <c r="V39" s="22"/>
      <c r="W39" s="22"/>
      <c r="X39" s="20"/>
    </row>
    <row r="40" spans="2:24" ht="21" customHeight="1" x14ac:dyDescent="0.3">
      <c r="E40" s="22"/>
      <c r="F40" s="22"/>
      <c r="G40" s="22"/>
      <c r="H40" s="22"/>
      <c r="J40" s="28" t="s">
        <v>8</v>
      </c>
      <c r="K40" s="33">
        <f t="shared" si="0"/>
        <v>4692</v>
      </c>
      <c r="L40" s="35">
        <v>256</v>
      </c>
      <c r="M40" s="35"/>
      <c r="N40" s="35">
        <v>3946</v>
      </c>
      <c r="O40" s="35"/>
      <c r="P40" s="35">
        <v>490</v>
      </c>
      <c r="Q40" s="35"/>
      <c r="T40" s="22"/>
      <c r="U40" s="22"/>
      <c r="V40" s="22"/>
      <c r="W40" s="22"/>
      <c r="X40" s="20"/>
    </row>
    <row r="41" spans="2:24" ht="21" customHeight="1" x14ac:dyDescent="0.3">
      <c r="E41" s="22"/>
      <c r="F41" s="22"/>
      <c r="G41" s="22"/>
      <c r="H41" s="22"/>
      <c r="J41" s="28" t="s">
        <v>9</v>
      </c>
      <c r="K41" s="33">
        <f t="shared" si="0"/>
        <v>4360</v>
      </c>
      <c r="L41" s="35">
        <v>286</v>
      </c>
      <c r="M41" s="35"/>
      <c r="N41" s="35">
        <v>3635</v>
      </c>
      <c r="O41" s="35"/>
      <c r="P41" s="35">
        <v>439</v>
      </c>
      <c r="Q41" s="35"/>
      <c r="T41" s="22"/>
      <c r="U41" s="22"/>
      <c r="V41" s="22"/>
      <c r="W41" s="22"/>
      <c r="X41" s="20"/>
    </row>
    <row r="42" spans="2:24" ht="21" customHeight="1" x14ac:dyDescent="0.3">
      <c r="E42" s="22"/>
      <c r="F42" s="22"/>
      <c r="G42" s="22"/>
      <c r="H42" s="22"/>
      <c r="J42" s="28" t="s">
        <v>10</v>
      </c>
      <c r="K42" s="33">
        <f t="shared" si="0"/>
        <v>4762</v>
      </c>
      <c r="L42" s="35">
        <v>294</v>
      </c>
      <c r="M42" s="35"/>
      <c r="N42" s="35">
        <v>4048</v>
      </c>
      <c r="O42" s="35"/>
      <c r="P42" s="35">
        <v>420</v>
      </c>
      <c r="Q42" s="35"/>
      <c r="T42" s="22"/>
      <c r="U42" s="22"/>
      <c r="V42" s="22"/>
      <c r="W42" s="22"/>
      <c r="X42" s="20"/>
    </row>
    <row r="43" spans="2:24" ht="21" customHeight="1" thickBot="1" x14ac:dyDescent="0.35">
      <c r="E43" s="22"/>
      <c r="F43" s="22"/>
      <c r="G43" s="22"/>
      <c r="H43" s="22"/>
      <c r="J43" s="28" t="s">
        <v>11</v>
      </c>
      <c r="K43" s="33">
        <f t="shared" si="0"/>
        <v>4665</v>
      </c>
      <c r="L43" s="35">
        <v>296</v>
      </c>
      <c r="M43" s="35"/>
      <c r="N43" s="35">
        <v>3926</v>
      </c>
      <c r="O43" s="35"/>
      <c r="P43" s="35">
        <v>443</v>
      </c>
      <c r="Q43" s="35"/>
      <c r="T43" s="22"/>
      <c r="U43" s="22"/>
      <c r="V43" s="22"/>
      <c r="W43" s="22"/>
      <c r="X43" s="20"/>
    </row>
    <row r="44" spans="2:24" ht="21" customHeight="1" x14ac:dyDescent="0.3">
      <c r="E44" s="22"/>
      <c r="F44" s="22"/>
      <c r="G44" s="22"/>
      <c r="H44" s="22"/>
      <c r="J44" s="30" t="s">
        <v>5</v>
      </c>
      <c r="K44" s="36">
        <f>SUM(K38:K43)</f>
        <v>24766</v>
      </c>
      <c r="L44" s="31">
        <f>SUM(L38:M43)</f>
        <v>1416</v>
      </c>
      <c r="M44" s="31"/>
      <c r="N44" s="31">
        <f>SUM(N38:O43)</f>
        <v>20831</v>
      </c>
      <c r="O44" s="31"/>
      <c r="P44" s="31">
        <f>SUM(P38:Q43)</f>
        <v>2519</v>
      </c>
      <c r="Q44" s="31"/>
      <c r="T44" s="22"/>
      <c r="U44" s="22"/>
      <c r="V44" s="22"/>
      <c r="W44" s="22"/>
      <c r="X44" s="20"/>
    </row>
    <row r="45" spans="2:24" ht="21" customHeight="1" x14ac:dyDescent="0.3">
      <c r="E45" s="22"/>
      <c r="F45" s="22"/>
      <c r="G45" s="22"/>
      <c r="H45" s="22"/>
      <c r="L45" s="22"/>
      <c r="M45" s="22"/>
      <c r="T45" s="22"/>
      <c r="U45" s="22"/>
      <c r="V45" s="22"/>
      <c r="W45" s="22"/>
      <c r="X45" s="20"/>
    </row>
    <row r="46" spans="2:24" ht="21" customHeight="1" x14ac:dyDescent="0.3">
      <c r="E46" s="22"/>
      <c r="F46" s="22"/>
      <c r="G46" s="22"/>
      <c r="H46" s="22"/>
      <c r="L46" s="22"/>
      <c r="M46" s="22"/>
      <c r="T46" s="22"/>
      <c r="U46" s="22"/>
      <c r="V46" s="22"/>
      <c r="W46" s="22"/>
      <c r="X46" s="20"/>
    </row>
    <row r="47" spans="2:24" ht="21" customHeight="1" x14ac:dyDescent="0.3">
      <c r="B47" s="37" t="s">
        <v>15</v>
      </c>
      <c r="C47" s="38" t="s">
        <v>16</v>
      </c>
      <c r="D47" s="39"/>
      <c r="E47" s="22"/>
      <c r="F47" s="22"/>
      <c r="G47" s="22"/>
      <c r="H47" s="22"/>
      <c r="J47"/>
      <c r="K47"/>
      <c r="L47"/>
      <c r="M47"/>
      <c r="N47"/>
      <c r="O47"/>
      <c r="P47"/>
      <c r="Q47"/>
      <c r="T47" s="22"/>
      <c r="U47" s="22"/>
      <c r="V47" s="22"/>
      <c r="W47" s="22"/>
      <c r="X47" s="20"/>
    </row>
    <row r="48" spans="2:24" ht="21" customHeight="1" x14ac:dyDescent="0.3">
      <c r="B48" s="40"/>
      <c r="C48" s="41" t="s">
        <v>17</v>
      </c>
      <c r="D48" s="42"/>
      <c r="E48" s="22"/>
      <c r="F48" s="22"/>
      <c r="G48" s="22"/>
      <c r="H48" s="22"/>
      <c r="J48"/>
      <c r="K48"/>
      <c r="L48"/>
      <c r="M48"/>
      <c r="N48"/>
      <c r="O48"/>
      <c r="P48"/>
      <c r="Q48"/>
      <c r="T48" s="22"/>
      <c r="U48" s="22"/>
      <c r="V48" s="22"/>
      <c r="W48" s="22"/>
      <c r="X48" s="20"/>
    </row>
    <row r="49" spans="2:24" ht="21" customHeight="1" x14ac:dyDescent="0.3">
      <c r="B49" s="43"/>
      <c r="C49" s="41" t="s">
        <v>18</v>
      </c>
      <c r="D49" s="42"/>
      <c r="E49" s="22"/>
      <c r="F49" s="22"/>
      <c r="G49" s="22"/>
      <c r="H49" s="22"/>
      <c r="J49"/>
      <c r="K49"/>
      <c r="L49"/>
      <c r="M49"/>
      <c r="N49"/>
      <c r="O49"/>
      <c r="P49"/>
      <c r="Q49"/>
      <c r="T49" s="22"/>
      <c r="U49" s="22"/>
      <c r="V49" s="22"/>
      <c r="W49" s="22"/>
      <c r="X49" s="20"/>
    </row>
    <row r="50" spans="2:24" ht="25.15" customHeight="1" x14ac:dyDescent="0.3">
      <c r="B50" s="44"/>
      <c r="C50" s="41" t="s">
        <v>19</v>
      </c>
      <c r="D50" s="42"/>
      <c r="E50" s="22"/>
      <c r="F50" s="22"/>
      <c r="G50" s="22"/>
      <c r="H50" s="22"/>
      <c r="R50" s="22"/>
      <c r="S50" s="22"/>
      <c r="T50" s="22"/>
      <c r="U50" s="22"/>
      <c r="V50" s="22"/>
      <c r="W50" s="22"/>
      <c r="X50" s="20"/>
    </row>
    <row r="51" spans="2:24" ht="20.25" customHeight="1" x14ac:dyDescent="0.3">
      <c r="B51" s="45"/>
      <c r="C51" s="41" t="s">
        <v>20</v>
      </c>
      <c r="D51" s="42"/>
      <c r="E51" s="22"/>
      <c r="R51" s="22"/>
      <c r="S51" s="22"/>
      <c r="T51" s="22"/>
      <c r="U51" s="22"/>
      <c r="V51" s="22"/>
      <c r="W51" s="22"/>
      <c r="X51" s="20"/>
    </row>
    <row r="52" spans="2:24" ht="30" customHeight="1" x14ac:dyDescent="0.3">
      <c r="B52" s="46"/>
      <c r="C52" s="41" t="s">
        <v>21</v>
      </c>
      <c r="D52" s="42"/>
      <c r="E52" s="22"/>
      <c r="R52" s="22"/>
      <c r="S52" s="22"/>
      <c r="T52" s="22"/>
      <c r="U52" s="22"/>
      <c r="V52" s="22"/>
      <c r="W52" s="22"/>
      <c r="X52" s="20"/>
    </row>
    <row r="53" spans="2:24" ht="30" customHeight="1" x14ac:dyDescent="0.3">
      <c r="B53" s="47"/>
      <c r="C53" s="41" t="s">
        <v>22</v>
      </c>
      <c r="D53" s="42"/>
      <c r="J53" s="48"/>
      <c r="K53" s="48"/>
      <c r="L53" s="48"/>
      <c r="M53" s="48"/>
      <c r="N53" s="48"/>
      <c r="O53" s="48"/>
      <c r="P53" s="48"/>
      <c r="Q53" s="48"/>
      <c r="R53" s="48"/>
      <c r="S53" s="22"/>
      <c r="T53" s="22"/>
      <c r="U53" s="22"/>
      <c r="V53" s="22"/>
      <c r="W53" s="22"/>
      <c r="X53" s="20"/>
    </row>
    <row r="54" spans="2:24" ht="28.5" customHeight="1" x14ac:dyDescent="0.3">
      <c r="P54" s="48"/>
      <c r="U54" s="22"/>
      <c r="V54" s="22"/>
      <c r="W54" s="22"/>
      <c r="X54" s="20"/>
    </row>
    <row r="55" spans="2:24" ht="28.5" customHeight="1" x14ac:dyDescent="0.3">
      <c r="L55" s="25" t="s">
        <v>23</v>
      </c>
      <c r="M55" s="23"/>
      <c r="N55" s="49" t="s">
        <v>5</v>
      </c>
      <c r="O55" s="50" t="s">
        <v>24</v>
      </c>
      <c r="P55" s="48"/>
      <c r="U55" s="22"/>
      <c r="V55" s="22"/>
      <c r="W55" s="22"/>
      <c r="X55" s="20"/>
    </row>
    <row r="56" spans="2:24" ht="18.600000000000001" customHeight="1" x14ac:dyDescent="0.3">
      <c r="L56" s="51" t="s">
        <v>25</v>
      </c>
      <c r="M56" s="51"/>
      <c r="N56" s="52">
        <v>4059</v>
      </c>
      <c r="O56" s="53">
        <f>N56/$N$59</f>
        <v>0.16389404829201323</v>
      </c>
      <c r="P56" s="48"/>
      <c r="U56" s="22"/>
      <c r="V56" s="22"/>
      <c r="W56" s="22"/>
      <c r="X56" s="20"/>
    </row>
    <row r="57" spans="2:24" ht="18.600000000000001" customHeight="1" x14ac:dyDescent="0.3">
      <c r="L57" s="54" t="s">
        <v>26</v>
      </c>
      <c r="M57" s="54"/>
      <c r="N57" s="55">
        <v>18500</v>
      </c>
      <c r="O57" s="56">
        <f t="shared" ref="O57:O58" si="1">N57/$N$59</f>
        <v>0.74699184365662596</v>
      </c>
      <c r="P57" s="48"/>
      <c r="U57" s="22"/>
      <c r="V57" s="22"/>
      <c r="W57" s="22"/>
      <c r="X57" s="20"/>
    </row>
    <row r="58" spans="2:24" ht="18.600000000000001" customHeight="1" thickBot="1" x14ac:dyDescent="0.35">
      <c r="J58" s="48"/>
      <c r="K58" s="48"/>
      <c r="L58" s="51" t="s">
        <v>27</v>
      </c>
      <c r="M58" s="51"/>
      <c r="N58" s="52">
        <v>2207</v>
      </c>
      <c r="O58" s="53">
        <f t="shared" si="1"/>
        <v>8.9114108051360733E-2</v>
      </c>
      <c r="P58" s="48"/>
      <c r="Q58" s="48"/>
      <c r="R58" s="48"/>
      <c r="S58" s="22"/>
      <c r="T58" s="22"/>
      <c r="U58" s="22"/>
      <c r="V58" s="22"/>
      <c r="W58" s="22"/>
      <c r="X58" s="20"/>
    </row>
    <row r="59" spans="2:24" ht="19.899999999999999" customHeight="1" x14ac:dyDescent="0.3">
      <c r="B59" s="57" t="s">
        <v>28</v>
      </c>
      <c r="C59" s="57"/>
      <c r="D59" s="57"/>
      <c r="E59" s="57"/>
      <c r="F59" s="57"/>
      <c r="G59" s="49" t="s">
        <v>5</v>
      </c>
      <c r="H59" s="50" t="s">
        <v>29</v>
      </c>
      <c r="L59" s="30" t="s">
        <v>5</v>
      </c>
      <c r="M59" s="36"/>
      <c r="N59" s="36">
        <f>SUM(N56:N58)</f>
        <v>24766</v>
      </c>
      <c r="O59" s="58">
        <f>SUM(O56:O58)</f>
        <v>1</v>
      </c>
      <c r="S59" s="22"/>
      <c r="T59" s="22"/>
      <c r="U59" s="22"/>
      <c r="V59" s="22"/>
      <c r="W59" s="22"/>
      <c r="X59" s="20"/>
    </row>
    <row r="60" spans="2:24" ht="28.5" customHeight="1" x14ac:dyDescent="0.3">
      <c r="B60" s="54" t="s">
        <v>30</v>
      </c>
      <c r="C60" s="54"/>
      <c r="D60" s="54"/>
      <c r="E60" s="54"/>
      <c r="F60" s="54"/>
      <c r="G60" s="55">
        <v>2</v>
      </c>
      <c r="H60" s="59">
        <f>G60/$G$69</f>
        <v>8.0755874989905517E-5</v>
      </c>
      <c r="S60" s="22"/>
      <c r="T60" s="22"/>
      <c r="U60" s="22"/>
      <c r="V60" s="22"/>
      <c r="W60" s="22"/>
      <c r="X60" s="20"/>
    </row>
    <row r="61" spans="2:24" ht="28.5" customHeight="1" x14ac:dyDescent="0.3">
      <c r="B61" s="54" t="s">
        <v>31</v>
      </c>
      <c r="C61" s="54"/>
      <c r="D61" s="54"/>
      <c r="E61" s="54"/>
      <c r="F61" s="54"/>
      <c r="G61" s="55">
        <v>1300</v>
      </c>
      <c r="H61" s="59">
        <f t="shared" ref="H61:H68" si="2">G61/$G$69</f>
        <v>5.2491318743438584E-2</v>
      </c>
      <c r="S61" s="22"/>
      <c r="T61" s="22"/>
      <c r="U61" s="22"/>
      <c r="V61" s="22"/>
      <c r="W61" s="22"/>
      <c r="X61" s="20"/>
    </row>
    <row r="62" spans="2:24" ht="28.5" customHeight="1" x14ac:dyDescent="0.3">
      <c r="B62" s="54" t="s">
        <v>32</v>
      </c>
      <c r="C62" s="54"/>
      <c r="D62" s="54"/>
      <c r="E62" s="54"/>
      <c r="F62" s="54"/>
      <c r="G62" s="55">
        <v>112</v>
      </c>
      <c r="H62" s="59">
        <f t="shared" si="2"/>
        <v>4.5223289994347085E-3</v>
      </c>
      <c r="S62" s="22"/>
      <c r="T62" s="22"/>
      <c r="U62" s="22"/>
      <c r="V62" s="22"/>
      <c r="W62" s="22"/>
      <c r="X62" s="20"/>
    </row>
    <row r="63" spans="2:24" ht="28.5" customHeight="1" x14ac:dyDescent="0.3">
      <c r="B63" s="54" t="s">
        <v>33</v>
      </c>
      <c r="C63" s="54"/>
      <c r="D63" s="54"/>
      <c r="E63" s="54"/>
      <c r="F63" s="54"/>
      <c r="G63" s="55">
        <v>2</v>
      </c>
      <c r="H63" s="59">
        <f t="shared" si="2"/>
        <v>8.0755874989905517E-5</v>
      </c>
      <c r="J63" s="25" t="s">
        <v>34</v>
      </c>
      <c r="K63" s="23"/>
      <c r="L63" s="60" t="s">
        <v>5</v>
      </c>
      <c r="M63" s="61" t="s">
        <v>29</v>
      </c>
      <c r="N63" s="48"/>
      <c r="O63" s="25" t="s">
        <v>35</v>
      </c>
      <c r="P63" s="23"/>
      <c r="Q63" s="60" t="s">
        <v>5</v>
      </c>
      <c r="R63" s="61" t="s">
        <v>29</v>
      </c>
      <c r="U63" s="22"/>
      <c r="V63" s="22"/>
      <c r="W63" s="22"/>
      <c r="X63" s="20"/>
    </row>
    <row r="64" spans="2:24" ht="28.5" customHeight="1" x14ac:dyDescent="0.3">
      <c r="B64" s="54" t="s">
        <v>36</v>
      </c>
      <c r="C64" s="54"/>
      <c r="D64" s="54"/>
      <c r="E64" s="54"/>
      <c r="F64" s="54"/>
      <c r="G64" s="55">
        <v>18111</v>
      </c>
      <c r="H64" s="59">
        <f t="shared" si="2"/>
        <v>0.73128482597108935</v>
      </c>
      <c r="J64" s="25"/>
      <c r="K64" s="23"/>
      <c r="L64" s="60"/>
      <c r="M64" s="61"/>
      <c r="N64" s="48"/>
      <c r="O64" s="25"/>
      <c r="P64" s="23"/>
      <c r="Q64" s="60"/>
      <c r="R64" s="61"/>
      <c r="U64" s="22"/>
      <c r="V64" s="22"/>
      <c r="W64" s="22"/>
      <c r="X64" s="20"/>
    </row>
    <row r="65" spans="2:24" ht="28.5" customHeight="1" x14ac:dyDescent="0.3">
      <c r="B65" s="54" t="s">
        <v>37</v>
      </c>
      <c r="C65" s="54"/>
      <c r="D65" s="54"/>
      <c r="E65" s="54"/>
      <c r="F65" s="54"/>
      <c r="G65" s="55">
        <v>2720</v>
      </c>
      <c r="H65" s="59">
        <f t="shared" si="2"/>
        <v>0.1098279899862715</v>
      </c>
      <c r="J65" s="54" t="s">
        <v>38</v>
      </c>
      <c r="K65" s="54"/>
      <c r="L65" s="55">
        <v>296</v>
      </c>
      <c r="M65" s="59">
        <f>L65/$L$81</f>
        <v>1.6E-2</v>
      </c>
      <c r="N65" s="48"/>
      <c r="O65" s="54" t="s">
        <v>38</v>
      </c>
      <c r="P65" s="54"/>
      <c r="Q65" s="55">
        <v>42</v>
      </c>
      <c r="R65" s="59">
        <f>Q65/$Q$81</f>
        <v>1.9030357951971E-2</v>
      </c>
      <c r="U65" s="22"/>
      <c r="V65" s="22"/>
      <c r="W65" s="22"/>
      <c r="X65" s="20"/>
    </row>
    <row r="66" spans="2:24" ht="28.5" customHeight="1" x14ac:dyDescent="0.3">
      <c r="B66" s="54" t="s">
        <v>39</v>
      </c>
      <c r="C66" s="54"/>
      <c r="D66" s="54"/>
      <c r="E66" s="54"/>
      <c r="F66" s="54"/>
      <c r="G66" s="55">
        <v>2168</v>
      </c>
      <c r="H66" s="59">
        <f t="shared" si="2"/>
        <v>8.7539368489057579E-2</v>
      </c>
      <c r="J66" s="62" t="s">
        <v>40</v>
      </c>
      <c r="K66" s="62"/>
      <c r="L66" s="55">
        <v>1920</v>
      </c>
      <c r="M66" s="59">
        <f t="shared" ref="M66:M80" si="3">L66/$L$81</f>
        <v>0.10378378378378378</v>
      </c>
      <c r="N66" s="48"/>
      <c r="O66" s="62" t="s">
        <v>40</v>
      </c>
      <c r="P66" s="62"/>
      <c r="Q66" s="55">
        <v>274</v>
      </c>
      <c r="R66" s="59">
        <f t="shared" ref="R66:R80" si="4">Q66/$Q$81</f>
        <v>0.12415043044857273</v>
      </c>
      <c r="U66" s="22"/>
      <c r="V66" s="22"/>
      <c r="W66" s="22"/>
      <c r="X66" s="20"/>
    </row>
    <row r="67" spans="2:24" ht="23.25" customHeight="1" x14ac:dyDescent="0.3">
      <c r="B67" s="54" t="s">
        <v>41</v>
      </c>
      <c r="C67" s="54"/>
      <c r="D67" s="54"/>
      <c r="E67" s="54"/>
      <c r="F67" s="54"/>
      <c r="G67" s="55">
        <v>142</v>
      </c>
      <c r="H67" s="59">
        <f t="shared" si="2"/>
        <v>5.7336671242832916E-3</v>
      </c>
      <c r="J67" s="54" t="s">
        <v>42</v>
      </c>
      <c r="K67" s="54"/>
      <c r="L67" s="55">
        <v>2546</v>
      </c>
      <c r="M67" s="59">
        <f t="shared" si="3"/>
        <v>0.13762162162162161</v>
      </c>
      <c r="N67" s="48"/>
      <c r="O67" s="54" t="s">
        <v>42</v>
      </c>
      <c r="P67" s="54"/>
      <c r="Q67" s="55">
        <v>229</v>
      </c>
      <c r="R67" s="59">
        <f t="shared" si="4"/>
        <v>0.10376076121431808</v>
      </c>
      <c r="U67" s="22"/>
      <c r="V67" s="22"/>
      <c r="W67" s="22"/>
      <c r="X67" s="20"/>
    </row>
    <row r="68" spans="2:24" ht="30" customHeight="1" thickBot="1" x14ac:dyDescent="0.35">
      <c r="B68" s="54" t="s">
        <v>43</v>
      </c>
      <c r="C68" s="54"/>
      <c r="D68" s="54"/>
      <c r="E68" s="54"/>
      <c r="F68" s="54"/>
      <c r="G68" s="55">
        <v>209</v>
      </c>
      <c r="H68" s="59">
        <f t="shared" si="2"/>
        <v>8.438988936445126E-3</v>
      </c>
      <c r="I68" s="48"/>
      <c r="J68" s="54" t="s">
        <v>44</v>
      </c>
      <c r="K68" s="54"/>
      <c r="L68" s="55">
        <v>581</v>
      </c>
      <c r="M68" s="59">
        <f t="shared" si="3"/>
        <v>3.1405405405405408E-2</v>
      </c>
      <c r="N68" s="48"/>
      <c r="O68" s="54" t="s">
        <v>44</v>
      </c>
      <c r="P68" s="54"/>
      <c r="Q68" s="55">
        <v>51</v>
      </c>
      <c r="R68" s="59">
        <f t="shared" si="4"/>
        <v>2.3108291798821932E-2</v>
      </c>
      <c r="U68" s="22"/>
      <c r="V68" s="22"/>
      <c r="W68" s="22"/>
      <c r="X68" s="20"/>
    </row>
    <row r="69" spans="2:24" ht="30" customHeight="1" x14ac:dyDescent="0.3">
      <c r="B69" s="30" t="s">
        <v>5</v>
      </c>
      <c r="C69" s="63"/>
      <c r="D69" s="63"/>
      <c r="E69" s="63"/>
      <c r="F69" s="63"/>
      <c r="G69" s="36">
        <f>SUM(G60:G68)</f>
        <v>24766</v>
      </c>
      <c r="H69" s="58">
        <f>SUM(H60:H68)</f>
        <v>0.99999999999999989</v>
      </c>
      <c r="I69" s="48"/>
      <c r="J69" s="54" t="s">
        <v>45</v>
      </c>
      <c r="K69" s="54"/>
      <c r="L69" s="55">
        <v>5395</v>
      </c>
      <c r="M69" s="59">
        <f t="shared" si="3"/>
        <v>0.29162162162162164</v>
      </c>
      <c r="N69" s="48"/>
      <c r="O69" s="54" t="s">
        <v>45</v>
      </c>
      <c r="P69" s="54"/>
      <c r="Q69" s="55">
        <v>560</v>
      </c>
      <c r="R69" s="59">
        <f t="shared" si="4"/>
        <v>0.25373810602628</v>
      </c>
      <c r="U69" s="22"/>
      <c r="V69" s="22"/>
      <c r="W69" s="22"/>
      <c r="X69" s="20"/>
    </row>
    <row r="70" spans="2:24" ht="30" customHeight="1" x14ac:dyDescent="0.3">
      <c r="I70" s="48"/>
      <c r="J70" s="54" t="s">
        <v>46</v>
      </c>
      <c r="K70" s="54"/>
      <c r="L70" s="55">
        <v>332</v>
      </c>
      <c r="M70" s="59">
        <f t="shared" si="3"/>
        <v>1.7945945945945944E-2</v>
      </c>
      <c r="N70" s="48"/>
      <c r="O70" s="54" t="s">
        <v>46</v>
      </c>
      <c r="P70" s="54"/>
      <c r="Q70" s="55">
        <v>28</v>
      </c>
      <c r="R70" s="59">
        <f t="shared" si="4"/>
        <v>1.2686905301314002E-2</v>
      </c>
      <c r="U70" s="22"/>
      <c r="V70" s="22"/>
      <c r="W70" s="22"/>
      <c r="X70" s="20"/>
    </row>
    <row r="71" spans="2:24" ht="30" customHeight="1" x14ac:dyDescent="0.3">
      <c r="I71" s="48"/>
      <c r="J71" s="54" t="s">
        <v>47</v>
      </c>
      <c r="K71" s="54"/>
      <c r="L71" s="55">
        <v>46</v>
      </c>
      <c r="M71" s="59">
        <f t="shared" si="3"/>
        <v>2.4864864864864865E-3</v>
      </c>
      <c r="N71" s="48"/>
      <c r="O71" s="54" t="s">
        <v>47</v>
      </c>
      <c r="P71" s="54"/>
      <c r="Q71" s="55">
        <v>13</v>
      </c>
      <c r="R71" s="59">
        <f t="shared" si="4"/>
        <v>5.8903488898957865E-3</v>
      </c>
      <c r="U71" s="22"/>
      <c r="V71" s="22"/>
      <c r="W71" s="22"/>
      <c r="X71" s="20"/>
    </row>
    <row r="72" spans="2:24" ht="30" customHeight="1" x14ac:dyDescent="0.3">
      <c r="I72" s="48"/>
      <c r="J72" s="54" t="s">
        <v>48</v>
      </c>
      <c r="K72" s="54"/>
      <c r="L72" s="55">
        <v>477</v>
      </c>
      <c r="M72" s="59">
        <f t="shared" si="3"/>
        <v>2.5783783783783785E-2</v>
      </c>
      <c r="N72" s="48"/>
      <c r="O72" s="54" t="s">
        <v>48</v>
      </c>
      <c r="P72" s="54"/>
      <c r="Q72" s="55">
        <v>43</v>
      </c>
      <c r="R72" s="59">
        <f t="shared" si="4"/>
        <v>1.9483461712732214E-2</v>
      </c>
      <c r="U72" s="22"/>
      <c r="V72" s="22"/>
      <c r="W72" s="22"/>
      <c r="X72" s="20"/>
    </row>
    <row r="73" spans="2:24" ht="30" customHeight="1" x14ac:dyDescent="0.3">
      <c r="I73" s="48"/>
      <c r="J73" s="54" t="s">
        <v>49</v>
      </c>
      <c r="K73" s="54"/>
      <c r="L73" s="55">
        <v>1242</v>
      </c>
      <c r="M73" s="59">
        <f t="shared" si="3"/>
        <v>6.7135135135135138E-2</v>
      </c>
      <c r="N73" s="48"/>
      <c r="O73" s="54" t="s">
        <v>49</v>
      </c>
      <c r="P73" s="54"/>
      <c r="Q73" s="55">
        <v>221</v>
      </c>
      <c r="R73" s="59">
        <f t="shared" si="4"/>
        <v>0.10013593112822837</v>
      </c>
      <c r="U73" s="22"/>
      <c r="V73" s="22"/>
      <c r="W73" s="22"/>
      <c r="X73" s="20"/>
    </row>
    <row r="74" spans="2:24" ht="30" customHeight="1" x14ac:dyDescent="0.3">
      <c r="I74" s="48"/>
      <c r="J74" s="54" t="s">
        <v>50</v>
      </c>
      <c r="K74" s="54"/>
      <c r="L74" s="55">
        <v>194</v>
      </c>
      <c r="M74" s="59">
        <f t="shared" si="3"/>
        <v>1.0486486486486486E-2</v>
      </c>
      <c r="N74" s="48"/>
      <c r="O74" s="54" t="s">
        <v>50</v>
      </c>
      <c r="P74" s="54"/>
      <c r="Q74" s="55">
        <v>31</v>
      </c>
      <c r="R74" s="59">
        <f t="shared" si="4"/>
        <v>1.4046216583597644E-2</v>
      </c>
      <c r="U74" s="22"/>
      <c r="V74" s="22"/>
      <c r="W74" s="22"/>
      <c r="X74" s="20"/>
    </row>
    <row r="75" spans="2:24" ht="30" customHeight="1" x14ac:dyDescent="0.3">
      <c r="I75" s="48"/>
      <c r="J75" s="54" t="s">
        <v>51</v>
      </c>
      <c r="K75" s="54"/>
      <c r="L75" s="55">
        <v>3</v>
      </c>
      <c r="M75" s="59">
        <f t="shared" si="3"/>
        <v>1.6216216216216215E-4</v>
      </c>
      <c r="N75" s="48"/>
      <c r="O75" s="54" t="s">
        <v>51</v>
      </c>
      <c r="P75" s="54"/>
      <c r="Q75" s="55">
        <v>1</v>
      </c>
      <c r="R75" s="59">
        <f t="shared" si="4"/>
        <v>4.5310376076121433E-4</v>
      </c>
      <c r="U75" s="22"/>
      <c r="V75" s="22"/>
      <c r="W75" s="22"/>
      <c r="X75" s="20"/>
    </row>
    <row r="76" spans="2:24" ht="30" customHeight="1" x14ac:dyDescent="0.3">
      <c r="I76" s="48"/>
      <c r="J76" s="54" t="s">
        <v>52</v>
      </c>
      <c r="K76" s="54"/>
      <c r="L76" s="55">
        <v>330</v>
      </c>
      <c r="M76" s="59">
        <f t="shared" si="3"/>
        <v>1.783783783783784E-2</v>
      </c>
      <c r="N76" s="48"/>
      <c r="O76" s="54" t="s">
        <v>52</v>
      </c>
      <c r="P76" s="54"/>
      <c r="Q76" s="55">
        <v>18</v>
      </c>
      <c r="R76" s="59">
        <f t="shared" si="4"/>
        <v>8.155867693701857E-3</v>
      </c>
      <c r="U76" s="22"/>
      <c r="V76" s="22"/>
      <c r="W76" s="22"/>
      <c r="X76" s="20"/>
    </row>
    <row r="77" spans="2:24" ht="30" customHeight="1" x14ac:dyDescent="0.3">
      <c r="I77" s="48"/>
      <c r="J77" s="54" t="s">
        <v>53</v>
      </c>
      <c r="K77" s="54"/>
      <c r="L77" s="55">
        <v>230</v>
      </c>
      <c r="M77" s="59">
        <f t="shared" si="3"/>
        <v>1.2432432432432432E-2</v>
      </c>
      <c r="N77" s="48"/>
      <c r="O77" s="54" t="s">
        <v>53</v>
      </c>
      <c r="P77" s="54"/>
      <c r="Q77" s="55">
        <v>18</v>
      </c>
      <c r="R77" s="59">
        <f t="shared" si="4"/>
        <v>8.155867693701857E-3</v>
      </c>
      <c r="U77" s="22"/>
      <c r="V77" s="22"/>
      <c r="W77" s="22"/>
      <c r="X77" s="20"/>
    </row>
    <row r="78" spans="2:24" ht="30" customHeight="1" x14ac:dyDescent="0.3">
      <c r="I78" s="48"/>
      <c r="J78" s="54" t="s">
        <v>54</v>
      </c>
      <c r="K78" s="54"/>
      <c r="L78" s="55">
        <v>172</v>
      </c>
      <c r="M78" s="59">
        <f t="shared" si="3"/>
        <v>9.2972972972972974E-3</v>
      </c>
      <c r="N78" s="48"/>
      <c r="O78" s="54" t="s">
        <v>54</v>
      </c>
      <c r="P78" s="54"/>
      <c r="Q78" s="55">
        <v>21</v>
      </c>
      <c r="R78" s="59">
        <f t="shared" si="4"/>
        <v>9.5151789759854999E-3</v>
      </c>
      <c r="U78" s="22"/>
      <c r="V78" s="22"/>
      <c r="W78" s="22"/>
      <c r="X78" s="20"/>
    </row>
    <row r="79" spans="2:24" ht="30" customHeight="1" x14ac:dyDescent="0.3">
      <c r="I79" s="48"/>
      <c r="J79" s="64" t="s">
        <v>55</v>
      </c>
      <c r="K79" s="64"/>
      <c r="L79" s="55">
        <v>188</v>
      </c>
      <c r="M79" s="59">
        <f t="shared" si="3"/>
        <v>1.0162162162162163E-2</v>
      </c>
      <c r="N79" s="48"/>
      <c r="O79" s="64" t="s">
        <v>55</v>
      </c>
      <c r="P79" s="64"/>
      <c r="Q79" s="55">
        <v>26</v>
      </c>
      <c r="R79" s="59">
        <f t="shared" si="4"/>
        <v>1.1780697779791573E-2</v>
      </c>
      <c r="U79" s="22"/>
      <c r="V79" s="22"/>
      <c r="W79" s="22"/>
      <c r="X79" s="20"/>
    </row>
    <row r="80" spans="2:24" ht="29.25" customHeight="1" thickBot="1" x14ac:dyDescent="0.35">
      <c r="B80" s="48"/>
      <c r="H80" s="48"/>
      <c r="I80" s="48"/>
      <c r="J80" s="54" t="s">
        <v>56</v>
      </c>
      <c r="K80" s="54"/>
      <c r="L80" s="55">
        <v>4548</v>
      </c>
      <c r="M80" s="59">
        <f t="shared" si="3"/>
        <v>0.24583783783783783</v>
      </c>
      <c r="N80" s="48"/>
      <c r="O80" s="54" t="s">
        <v>56</v>
      </c>
      <c r="P80" s="54"/>
      <c r="Q80" s="55">
        <v>631</v>
      </c>
      <c r="R80" s="59">
        <f t="shared" si="4"/>
        <v>0.28590847304032624</v>
      </c>
      <c r="S80" s="22"/>
      <c r="U80" s="22"/>
      <c r="V80" s="22"/>
      <c r="W80" s="22"/>
      <c r="X80" s="20"/>
    </row>
    <row r="81" spans="2:24" ht="29.25" customHeight="1" x14ac:dyDescent="0.3">
      <c r="B81" s="48"/>
      <c r="H81" s="48"/>
      <c r="I81" s="48"/>
      <c r="J81" s="30" t="s">
        <v>5</v>
      </c>
      <c r="K81" s="36"/>
      <c r="L81" s="36">
        <f>SUM(L65:L80)</f>
        <v>18500</v>
      </c>
      <c r="M81" s="58">
        <f>SUM(M65:M80)</f>
        <v>1</v>
      </c>
      <c r="N81" s="48"/>
      <c r="O81" s="30" t="s">
        <v>5</v>
      </c>
      <c r="P81" s="36"/>
      <c r="Q81" s="36">
        <f>SUM(Q65:Q80)</f>
        <v>2207</v>
      </c>
      <c r="R81" s="58">
        <f>SUM(R65:R80)</f>
        <v>1.0000000000000002</v>
      </c>
      <c r="S81" s="22"/>
      <c r="X81" s="20"/>
    </row>
    <row r="82" spans="2:24" ht="29.25" customHeight="1" x14ac:dyDescent="0.3">
      <c r="B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22"/>
      <c r="X82" s="20"/>
    </row>
    <row r="83" spans="2:24" ht="29.25" customHeight="1" x14ac:dyDescent="0.3">
      <c r="B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22"/>
      <c r="X83" s="20"/>
    </row>
    <row r="84" spans="2:24" ht="29.25" customHeight="1" x14ac:dyDescent="0.3">
      <c r="B84" s="23" t="s">
        <v>57</v>
      </c>
      <c r="C84" s="65" t="s">
        <v>5</v>
      </c>
      <c r="D84" s="24" t="s">
        <v>12</v>
      </c>
      <c r="E84" s="23"/>
      <c r="F84" s="24" t="s">
        <v>13</v>
      </c>
      <c r="G84" s="23"/>
      <c r="H84" s="24" t="s">
        <v>14</v>
      </c>
      <c r="I84" s="25"/>
      <c r="R84" s="48"/>
      <c r="S84" s="22"/>
      <c r="X84" s="20"/>
    </row>
    <row r="85" spans="2:24" ht="29.25" customHeight="1" x14ac:dyDescent="0.3">
      <c r="B85" s="23"/>
      <c r="C85" s="65"/>
      <c r="D85" s="24"/>
      <c r="E85" s="23"/>
      <c r="F85" s="24"/>
      <c r="G85" s="23"/>
      <c r="H85" s="24"/>
      <c r="I85" s="25"/>
      <c r="R85" s="48"/>
      <c r="S85" s="22"/>
      <c r="X85" s="20"/>
    </row>
    <row r="86" spans="2:24" ht="26.45" customHeight="1" x14ac:dyDescent="0.3">
      <c r="B86" s="28" t="s">
        <v>58</v>
      </c>
      <c r="C86" s="33">
        <f>+D86+F86+H86</f>
        <v>721</v>
      </c>
      <c r="D86" s="34">
        <v>1</v>
      </c>
      <c r="E86" s="34"/>
      <c r="F86" s="34">
        <v>644</v>
      </c>
      <c r="G86" s="34"/>
      <c r="H86" s="34">
        <v>76</v>
      </c>
      <c r="I86" s="34"/>
      <c r="R86" s="48"/>
      <c r="S86" s="22"/>
      <c r="X86" s="20"/>
    </row>
    <row r="87" spans="2:24" ht="26.45" customHeight="1" x14ac:dyDescent="0.3">
      <c r="B87" s="28" t="s">
        <v>59</v>
      </c>
      <c r="C87" s="33">
        <f t="shared" ref="C87:C111" si="5">+D87+F87+H87</f>
        <v>1229</v>
      </c>
      <c r="D87" s="35">
        <v>0</v>
      </c>
      <c r="E87" s="35"/>
      <c r="F87" s="35">
        <v>1065</v>
      </c>
      <c r="G87" s="35"/>
      <c r="H87" s="35">
        <v>164</v>
      </c>
      <c r="I87" s="35"/>
      <c r="R87" s="48"/>
      <c r="S87" s="22"/>
      <c r="X87" s="20"/>
    </row>
    <row r="88" spans="2:24" ht="26.45" customHeight="1" x14ac:dyDescent="0.3">
      <c r="B88" s="28" t="s">
        <v>60</v>
      </c>
      <c r="C88" s="33">
        <f t="shared" si="5"/>
        <v>463</v>
      </c>
      <c r="D88" s="35">
        <v>0</v>
      </c>
      <c r="E88" s="35"/>
      <c r="F88" s="35">
        <v>400</v>
      </c>
      <c r="G88" s="35"/>
      <c r="H88" s="35">
        <v>63</v>
      </c>
      <c r="I88" s="35"/>
      <c r="L88" s="25" t="s">
        <v>4</v>
      </c>
      <c r="M88" s="23"/>
      <c r="N88" s="49">
        <v>2025</v>
      </c>
      <c r="O88" s="49">
        <v>2026</v>
      </c>
      <c r="P88" s="50" t="s">
        <v>61</v>
      </c>
      <c r="R88" s="48"/>
      <c r="S88" s="22"/>
    </row>
    <row r="89" spans="2:24" ht="26.45" customHeight="1" x14ac:dyDescent="0.3">
      <c r="B89" s="28" t="s">
        <v>62</v>
      </c>
      <c r="C89" s="33">
        <f t="shared" si="5"/>
        <v>1388</v>
      </c>
      <c r="D89" s="35">
        <v>1</v>
      </c>
      <c r="E89" s="35"/>
      <c r="F89" s="35">
        <v>1198</v>
      </c>
      <c r="G89" s="35"/>
      <c r="H89" s="35">
        <v>189</v>
      </c>
      <c r="I89" s="35"/>
      <c r="L89" s="64" t="s">
        <v>6</v>
      </c>
      <c r="M89" s="64"/>
      <c r="N89" s="66">
        <v>5428</v>
      </c>
      <c r="O89" s="66">
        <v>3001</v>
      </c>
      <c r="P89" s="67">
        <f>O89/N89-1</f>
        <v>-0.44712601326455415</v>
      </c>
      <c r="R89" s="48"/>
      <c r="S89" s="22"/>
    </row>
    <row r="90" spans="2:24" ht="26.45" customHeight="1" x14ac:dyDescent="0.3">
      <c r="B90" s="28" t="s">
        <v>63</v>
      </c>
      <c r="C90" s="33">
        <f t="shared" si="5"/>
        <v>966</v>
      </c>
      <c r="D90" s="35">
        <v>0</v>
      </c>
      <c r="E90" s="35"/>
      <c r="F90" s="35">
        <v>830</v>
      </c>
      <c r="G90" s="35"/>
      <c r="H90" s="35">
        <v>136</v>
      </c>
      <c r="I90" s="35"/>
      <c r="L90" s="64" t="s">
        <v>7</v>
      </c>
      <c r="M90" s="64"/>
      <c r="N90" s="66">
        <v>6838</v>
      </c>
      <c r="O90" s="66">
        <v>3286</v>
      </c>
      <c r="P90" s="67">
        <f t="shared" ref="P90:P95" si="6">O90/N90-1</f>
        <v>-0.51945013161743203</v>
      </c>
      <c r="R90" s="48"/>
      <c r="S90" s="22"/>
    </row>
    <row r="91" spans="2:24" ht="26.45" customHeight="1" x14ac:dyDescent="0.3">
      <c r="B91" s="28" t="s">
        <v>64</v>
      </c>
      <c r="C91" s="33">
        <f t="shared" si="5"/>
        <v>864</v>
      </c>
      <c r="D91" s="35">
        <v>0</v>
      </c>
      <c r="E91" s="35"/>
      <c r="F91" s="35">
        <v>765</v>
      </c>
      <c r="G91" s="35"/>
      <c r="H91" s="35">
        <v>99</v>
      </c>
      <c r="I91" s="35"/>
      <c r="L91" s="64" t="s">
        <v>8</v>
      </c>
      <c r="M91" s="64"/>
      <c r="N91" s="66">
        <v>9194</v>
      </c>
      <c r="O91" s="66">
        <v>4692</v>
      </c>
      <c r="P91" s="67">
        <f t="shared" si="6"/>
        <v>-0.48966717424407225</v>
      </c>
      <c r="R91" s="48"/>
      <c r="S91" s="22"/>
    </row>
    <row r="92" spans="2:24" ht="26.45" customHeight="1" x14ac:dyDescent="0.3">
      <c r="B92" s="28" t="s">
        <v>65</v>
      </c>
      <c r="C92" s="33">
        <f t="shared" si="5"/>
        <v>792</v>
      </c>
      <c r="D92" s="35">
        <v>5</v>
      </c>
      <c r="E92" s="35"/>
      <c r="F92" s="35">
        <v>777</v>
      </c>
      <c r="G92" s="35"/>
      <c r="H92" s="35">
        <v>10</v>
      </c>
      <c r="I92" s="35"/>
      <c r="L92" s="64" t="s">
        <v>9</v>
      </c>
      <c r="M92" s="64"/>
      <c r="N92" s="66">
        <v>9092</v>
      </c>
      <c r="O92" s="66">
        <v>4360</v>
      </c>
      <c r="P92" s="67">
        <f t="shared" si="6"/>
        <v>-0.52045754509458864</v>
      </c>
      <c r="R92" s="48"/>
      <c r="S92" s="22"/>
    </row>
    <row r="93" spans="2:24" ht="26.45" customHeight="1" x14ac:dyDescent="0.3">
      <c r="B93" s="28" t="s">
        <v>66</v>
      </c>
      <c r="C93" s="33">
        <f t="shared" si="5"/>
        <v>1861</v>
      </c>
      <c r="D93" s="35">
        <v>8</v>
      </c>
      <c r="E93" s="35"/>
      <c r="F93" s="35">
        <v>1593</v>
      </c>
      <c r="G93" s="35"/>
      <c r="H93" s="35">
        <v>260</v>
      </c>
      <c r="I93" s="35"/>
      <c r="L93" s="64" t="s">
        <v>10</v>
      </c>
      <c r="M93" s="64"/>
      <c r="N93" s="66">
        <v>10499</v>
      </c>
      <c r="O93" s="66">
        <v>4762</v>
      </c>
      <c r="P93" s="67">
        <f t="shared" si="6"/>
        <v>-0.54643299361843978</v>
      </c>
      <c r="R93" s="48"/>
      <c r="S93" s="22"/>
    </row>
    <row r="94" spans="2:24" ht="26.45" customHeight="1" thickBot="1" x14ac:dyDescent="0.35">
      <c r="B94" s="28" t="s">
        <v>67</v>
      </c>
      <c r="C94" s="33">
        <f t="shared" si="5"/>
        <v>576</v>
      </c>
      <c r="D94" s="35">
        <v>0</v>
      </c>
      <c r="E94" s="35"/>
      <c r="F94" s="35">
        <v>424</v>
      </c>
      <c r="G94" s="35"/>
      <c r="H94" s="35">
        <v>152</v>
      </c>
      <c r="I94" s="35"/>
      <c r="L94" s="64" t="s">
        <v>11</v>
      </c>
      <c r="M94" s="64"/>
      <c r="N94" s="66">
        <v>10639</v>
      </c>
      <c r="O94" s="66">
        <v>4665</v>
      </c>
      <c r="P94" s="67">
        <f t="shared" si="6"/>
        <v>-0.56151893974997646</v>
      </c>
      <c r="R94" s="48"/>
      <c r="S94" s="22"/>
    </row>
    <row r="95" spans="2:24" ht="26.45" customHeight="1" x14ac:dyDescent="0.3">
      <c r="B95" s="28" t="s">
        <v>68</v>
      </c>
      <c r="C95" s="33">
        <f t="shared" si="5"/>
        <v>798</v>
      </c>
      <c r="D95" s="35">
        <v>117</v>
      </c>
      <c r="E95" s="35"/>
      <c r="F95" s="35">
        <v>605</v>
      </c>
      <c r="G95" s="35"/>
      <c r="H95" s="35">
        <v>76</v>
      </c>
      <c r="I95" s="35"/>
      <c r="L95" s="30" t="s">
        <v>5</v>
      </c>
      <c r="M95" s="63"/>
      <c r="N95" s="36">
        <f>SUM(N89:N94)</f>
        <v>51690</v>
      </c>
      <c r="O95" s="36">
        <f>SUM(O89:O94)</f>
        <v>24766</v>
      </c>
      <c r="P95" s="58">
        <f t="shared" si="6"/>
        <v>-0.52087444379957437</v>
      </c>
      <c r="R95" s="48"/>
      <c r="S95" s="22"/>
    </row>
    <row r="96" spans="2:24" ht="26.45" customHeight="1" x14ac:dyDescent="0.3">
      <c r="B96" s="28" t="s">
        <v>69</v>
      </c>
      <c r="C96" s="33">
        <f t="shared" si="5"/>
        <v>951</v>
      </c>
      <c r="D96" s="35">
        <v>61</v>
      </c>
      <c r="E96" s="35"/>
      <c r="F96" s="35">
        <v>852</v>
      </c>
      <c r="G96" s="35"/>
      <c r="H96" s="35">
        <v>38</v>
      </c>
      <c r="I96" s="35"/>
      <c r="R96" s="48"/>
      <c r="S96" s="22"/>
      <c r="X96" s="20"/>
    </row>
    <row r="97" spans="2:24" ht="26.45" customHeight="1" x14ac:dyDescent="0.3">
      <c r="B97" s="28" t="s">
        <v>70</v>
      </c>
      <c r="C97" s="33">
        <f t="shared" si="5"/>
        <v>1520</v>
      </c>
      <c r="D97" s="35">
        <v>6</v>
      </c>
      <c r="E97" s="35"/>
      <c r="F97" s="35">
        <v>1123</v>
      </c>
      <c r="G97" s="35"/>
      <c r="H97" s="35">
        <v>391</v>
      </c>
      <c r="I97" s="35"/>
      <c r="R97" s="48"/>
      <c r="S97" s="22"/>
      <c r="X97" s="20"/>
    </row>
    <row r="98" spans="2:24" ht="26.45" customHeight="1" x14ac:dyDescent="0.3">
      <c r="B98" s="28" t="s">
        <v>71</v>
      </c>
      <c r="C98" s="33">
        <f t="shared" si="5"/>
        <v>1144</v>
      </c>
      <c r="D98" s="35">
        <v>118</v>
      </c>
      <c r="E98" s="35"/>
      <c r="F98" s="35">
        <v>961</v>
      </c>
      <c r="G98" s="35"/>
      <c r="H98" s="35">
        <v>65</v>
      </c>
      <c r="I98" s="35"/>
      <c r="R98" s="48"/>
      <c r="S98" s="22"/>
      <c r="X98" s="20"/>
    </row>
    <row r="99" spans="2:24" ht="26.45" customHeight="1" x14ac:dyDescent="0.3">
      <c r="B99" s="28" t="s">
        <v>72</v>
      </c>
      <c r="C99" s="33">
        <f t="shared" si="5"/>
        <v>769</v>
      </c>
      <c r="D99" s="35">
        <v>60</v>
      </c>
      <c r="E99" s="35"/>
      <c r="F99" s="35">
        <v>659</v>
      </c>
      <c r="G99" s="35"/>
      <c r="H99" s="35">
        <v>50</v>
      </c>
      <c r="I99" s="35"/>
      <c r="R99" s="48"/>
      <c r="S99" s="22"/>
      <c r="X99" s="20"/>
    </row>
    <row r="100" spans="2:24" ht="38.25" customHeight="1" x14ac:dyDescent="0.3">
      <c r="B100" s="28" t="s">
        <v>73</v>
      </c>
      <c r="C100" s="33">
        <f t="shared" si="5"/>
        <v>3908</v>
      </c>
      <c r="D100" s="35">
        <v>545</v>
      </c>
      <c r="E100" s="35"/>
      <c r="F100" s="35">
        <v>3135</v>
      </c>
      <c r="G100" s="35"/>
      <c r="H100" s="35">
        <v>228</v>
      </c>
      <c r="I100" s="35"/>
      <c r="R100" s="48"/>
      <c r="S100" s="22"/>
      <c r="X100" s="20"/>
    </row>
    <row r="101" spans="2:24" ht="26.45" customHeight="1" x14ac:dyDescent="0.3">
      <c r="B101" s="28" t="s">
        <v>74</v>
      </c>
      <c r="C101" s="33">
        <f t="shared" si="5"/>
        <v>1090</v>
      </c>
      <c r="D101" s="35">
        <v>115</v>
      </c>
      <c r="E101" s="35"/>
      <c r="F101" s="35">
        <v>882</v>
      </c>
      <c r="G101" s="35"/>
      <c r="H101" s="35">
        <v>93</v>
      </c>
      <c r="I101" s="35"/>
      <c r="R101" s="48"/>
      <c r="S101" s="22"/>
      <c r="X101" s="20"/>
    </row>
    <row r="102" spans="2:24" ht="26.45" customHeight="1" x14ac:dyDescent="0.3">
      <c r="B102" s="28" t="s">
        <v>75</v>
      </c>
      <c r="C102" s="33">
        <f t="shared" si="5"/>
        <v>717</v>
      </c>
      <c r="D102" s="35">
        <v>152</v>
      </c>
      <c r="E102" s="35"/>
      <c r="F102" s="35">
        <v>528</v>
      </c>
      <c r="G102" s="35"/>
      <c r="H102" s="35">
        <v>37</v>
      </c>
      <c r="I102" s="35"/>
      <c r="R102" s="48"/>
      <c r="S102" s="22"/>
      <c r="X102" s="20"/>
    </row>
    <row r="103" spans="2:24" ht="26.45" customHeight="1" x14ac:dyDescent="0.3">
      <c r="B103" s="28" t="s">
        <v>76</v>
      </c>
      <c r="C103" s="33">
        <f t="shared" si="5"/>
        <v>129</v>
      </c>
      <c r="D103" s="35">
        <v>0</v>
      </c>
      <c r="E103" s="35"/>
      <c r="F103" s="35">
        <v>127</v>
      </c>
      <c r="G103" s="35"/>
      <c r="H103" s="35">
        <v>2</v>
      </c>
      <c r="I103" s="35"/>
      <c r="R103" s="48"/>
      <c r="S103" s="22"/>
      <c r="X103" s="20"/>
    </row>
    <row r="104" spans="2:24" ht="26.45" customHeight="1" x14ac:dyDescent="0.3">
      <c r="B104" s="28" t="s">
        <v>77</v>
      </c>
      <c r="C104" s="33">
        <f t="shared" si="5"/>
        <v>177</v>
      </c>
      <c r="D104" s="35">
        <v>0</v>
      </c>
      <c r="E104" s="35"/>
      <c r="F104" s="35">
        <v>175</v>
      </c>
      <c r="G104" s="35"/>
      <c r="H104" s="35">
        <v>2</v>
      </c>
      <c r="I104" s="35"/>
      <c r="R104" s="48"/>
      <c r="S104" s="22"/>
      <c r="X104" s="20"/>
    </row>
    <row r="105" spans="2:24" ht="26.45" customHeight="1" x14ac:dyDescent="0.3">
      <c r="B105" s="28" t="s">
        <v>78</v>
      </c>
      <c r="C105" s="33">
        <f t="shared" si="5"/>
        <v>426</v>
      </c>
      <c r="D105" s="35">
        <v>73</v>
      </c>
      <c r="E105" s="35"/>
      <c r="F105" s="35">
        <v>341</v>
      </c>
      <c r="G105" s="35"/>
      <c r="H105" s="35">
        <v>12</v>
      </c>
      <c r="I105" s="35"/>
      <c r="R105" s="48"/>
      <c r="S105" s="22"/>
      <c r="X105" s="20"/>
    </row>
    <row r="106" spans="2:24" ht="26.45" customHeight="1" x14ac:dyDescent="0.3">
      <c r="B106" s="28" t="s">
        <v>79</v>
      </c>
      <c r="C106" s="33">
        <f t="shared" si="5"/>
        <v>951</v>
      </c>
      <c r="D106" s="35">
        <v>5</v>
      </c>
      <c r="E106" s="35"/>
      <c r="F106" s="35">
        <v>835</v>
      </c>
      <c r="G106" s="35"/>
      <c r="H106" s="35">
        <v>111</v>
      </c>
      <c r="I106" s="35"/>
      <c r="R106" s="48"/>
      <c r="S106" s="22"/>
      <c r="X106" s="20"/>
    </row>
    <row r="107" spans="2:24" ht="26.45" customHeight="1" x14ac:dyDescent="0.3">
      <c r="B107" s="28" t="s">
        <v>80</v>
      </c>
      <c r="C107" s="33">
        <f t="shared" si="5"/>
        <v>763</v>
      </c>
      <c r="D107" s="35">
        <v>0</v>
      </c>
      <c r="E107" s="35"/>
      <c r="F107" s="35">
        <v>701</v>
      </c>
      <c r="G107" s="35"/>
      <c r="H107" s="35">
        <v>62</v>
      </c>
      <c r="I107" s="35"/>
      <c r="R107" s="48"/>
      <c r="S107" s="22"/>
      <c r="X107" s="20"/>
    </row>
    <row r="108" spans="2:24" ht="26.45" customHeight="1" x14ac:dyDescent="0.3">
      <c r="B108" s="28" t="s">
        <v>81</v>
      </c>
      <c r="C108" s="33">
        <f t="shared" si="5"/>
        <v>1462</v>
      </c>
      <c r="D108" s="35">
        <v>112</v>
      </c>
      <c r="E108" s="35"/>
      <c r="F108" s="35">
        <v>1277</v>
      </c>
      <c r="G108" s="35"/>
      <c r="H108" s="35">
        <v>73</v>
      </c>
      <c r="I108" s="35"/>
      <c r="R108" s="48"/>
      <c r="S108" s="22"/>
      <c r="X108" s="20"/>
    </row>
    <row r="109" spans="2:24" ht="26.45" customHeight="1" x14ac:dyDescent="0.3">
      <c r="B109" s="28" t="s">
        <v>82</v>
      </c>
      <c r="C109" s="33">
        <f t="shared" si="5"/>
        <v>542</v>
      </c>
      <c r="D109" s="35">
        <v>11</v>
      </c>
      <c r="E109" s="35"/>
      <c r="F109" s="35">
        <v>430</v>
      </c>
      <c r="G109" s="35"/>
      <c r="H109" s="35">
        <v>101</v>
      </c>
      <c r="I109" s="35"/>
      <c r="R109" s="48"/>
      <c r="S109" s="22"/>
      <c r="X109" s="20"/>
    </row>
    <row r="110" spans="2:24" ht="26.45" customHeight="1" x14ac:dyDescent="0.3">
      <c r="B110" s="28" t="s">
        <v>83</v>
      </c>
      <c r="C110" s="33">
        <f t="shared" si="5"/>
        <v>369</v>
      </c>
      <c r="D110" s="35">
        <v>26</v>
      </c>
      <c r="E110" s="35"/>
      <c r="F110" s="35">
        <v>329</v>
      </c>
      <c r="G110" s="35"/>
      <c r="H110" s="35">
        <v>14</v>
      </c>
      <c r="I110" s="35"/>
      <c r="R110" s="48"/>
      <c r="S110" s="22"/>
      <c r="X110" s="20"/>
    </row>
    <row r="111" spans="2:24" ht="26.45" customHeight="1" thickBot="1" x14ac:dyDescent="0.35">
      <c r="B111" s="28" t="s">
        <v>84</v>
      </c>
      <c r="C111" s="33">
        <f t="shared" si="5"/>
        <v>190</v>
      </c>
      <c r="D111" s="68">
        <v>0</v>
      </c>
      <c r="E111" s="68"/>
      <c r="F111" s="68">
        <v>175</v>
      </c>
      <c r="G111" s="68"/>
      <c r="H111" s="68">
        <v>15</v>
      </c>
      <c r="I111" s="68"/>
      <c r="R111" s="48"/>
      <c r="S111" s="22"/>
      <c r="X111" s="20"/>
    </row>
    <row r="112" spans="2:24" ht="25.9" customHeight="1" x14ac:dyDescent="0.3">
      <c r="B112" s="30" t="s">
        <v>5</v>
      </c>
      <c r="C112" s="36">
        <f>SUM(C86:C111)</f>
        <v>24766</v>
      </c>
      <c r="D112" s="31">
        <f>SUM(D86:E111)</f>
        <v>1416</v>
      </c>
      <c r="E112" s="31"/>
      <c r="F112" s="31">
        <f>SUM(F86:G111)</f>
        <v>20831</v>
      </c>
      <c r="G112" s="31"/>
      <c r="H112" s="31">
        <f>SUM(H86:I111)</f>
        <v>2519</v>
      </c>
      <c r="I112" s="31"/>
      <c r="J112" s="22"/>
      <c r="K112" s="22"/>
      <c r="L112" s="22"/>
      <c r="M112" s="22"/>
      <c r="N112" s="22"/>
      <c r="O112" s="22"/>
      <c r="P112" s="22"/>
      <c r="Q112" s="22"/>
      <c r="R112" s="48"/>
      <c r="S112" s="22"/>
      <c r="X112" s="20"/>
    </row>
    <row r="113" spans="1:24" ht="16.149999999999999" customHeight="1" x14ac:dyDescent="0.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48"/>
      <c r="S113" s="22"/>
      <c r="X113" s="20"/>
    </row>
    <row r="114" spans="1:24" ht="29.25" customHeight="1" x14ac:dyDescent="0.3">
      <c r="B114" s="6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48"/>
      <c r="S114" s="22"/>
      <c r="X114" s="20"/>
    </row>
    <row r="115" spans="1:24" ht="18.75" customHeight="1" x14ac:dyDescent="0.3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22"/>
      <c r="T115" s="22"/>
      <c r="X115" s="20"/>
    </row>
    <row r="116" spans="1:24" ht="30" customHeight="1" x14ac:dyDescent="0.3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70" t="s">
        <v>85</v>
      </c>
      <c r="N116" s="70" t="s">
        <v>85</v>
      </c>
      <c r="O116" s="22"/>
      <c r="P116" s="22"/>
      <c r="Q116" s="22"/>
      <c r="R116" s="22"/>
      <c r="S116" s="22"/>
      <c r="T116" s="22"/>
      <c r="X116" s="20"/>
    </row>
    <row r="117" spans="1:24" ht="64.5" customHeight="1" x14ac:dyDescent="0.3">
      <c r="B117" s="71" t="s">
        <v>57</v>
      </c>
      <c r="C117" s="72"/>
      <c r="D117" s="73" t="s">
        <v>86</v>
      </c>
      <c r="E117" s="74">
        <v>2022</v>
      </c>
      <c r="F117" s="73">
        <v>2023</v>
      </c>
      <c r="G117" s="73">
        <v>2024</v>
      </c>
      <c r="H117" s="73">
        <v>2025</v>
      </c>
      <c r="I117" s="73" t="s">
        <v>87</v>
      </c>
      <c r="K117" s="22"/>
      <c r="M117" s="75" t="s">
        <v>76</v>
      </c>
      <c r="N117" s="76">
        <v>3033</v>
      </c>
      <c r="O117" s="22"/>
      <c r="P117" s="22"/>
      <c r="Q117" s="22"/>
      <c r="R117" s="22"/>
      <c r="S117" s="22"/>
      <c r="T117" s="22"/>
      <c r="X117" s="20"/>
    </row>
    <row r="118" spans="1:24" ht="18" customHeight="1" x14ac:dyDescent="0.3">
      <c r="B118" s="77" t="s">
        <v>58</v>
      </c>
      <c r="C118" s="77"/>
      <c r="D118" s="78">
        <f>SUM(E118:I118)</f>
        <v>9628</v>
      </c>
      <c r="E118" s="79">
        <v>2440</v>
      </c>
      <c r="F118" s="79">
        <v>1928</v>
      </c>
      <c r="G118" s="80">
        <v>1865</v>
      </c>
      <c r="H118" s="80">
        <v>2674</v>
      </c>
      <c r="I118" s="79">
        <v>721</v>
      </c>
      <c r="K118" s="22"/>
      <c r="M118" s="75" t="s">
        <v>77</v>
      </c>
      <c r="N118" s="76">
        <v>4824</v>
      </c>
      <c r="O118" s="22"/>
      <c r="P118" s="22"/>
      <c r="Q118" s="22"/>
      <c r="R118" s="22"/>
      <c r="S118" s="22"/>
      <c r="T118" s="22"/>
      <c r="X118" s="20"/>
    </row>
    <row r="119" spans="1:24" ht="18" customHeight="1" x14ac:dyDescent="0.3">
      <c r="B119" s="77" t="s">
        <v>59</v>
      </c>
      <c r="C119" s="77"/>
      <c r="D119" s="78">
        <f t="shared" ref="D119:D143" si="7">SUM(E119:I119)</f>
        <v>20798</v>
      </c>
      <c r="E119" s="79">
        <v>5012</v>
      </c>
      <c r="F119" s="79">
        <v>4719</v>
      </c>
      <c r="G119" s="79">
        <v>4881</v>
      </c>
      <c r="H119" s="79">
        <v>4957</v>
      </c>
      <c r="I119" s="79">
        <v>1229</v>
      </c>
      <c r="K119" s="22"/>
      <c r="M119" s="75" t="s">
        <v>84</v>
      </c>
      <c r="N119" s="76">
        <v>5914</v>
      </c>
      <c r="O119" s="22"/>
      <c r="P119" s="22"/>
      <c r="Q119" s="22"/>
      <c r="R119" s="22"/>
      <c r="S119" s="22"/>
      <c r="T119" s="22"/>
      <c r="X119" s="20"/>
    </row>
    <row r="120" spans="1:24" ht="18" customHeight="1" x14ac:dyDescent="0.3">
      <c r="B120" s="77" t="s">
        <v>60</v>
      </c>
      <c r="C120" s="77"/>
      <c r="D120" s="78">
        <f t="shared" si="7"/>
        <v>15421</v>
      </c>
      <c r="E120" s="79">
        <v>3882</v>
      </c>
      <c r="F120" s="79">
        <v>3423</v>
      </c>
      <c r="G120" s="79">
        <v>3581</v>
      </c>
      <c r="H120" s="79">
        <v>4072</v>
      </c>
      <c r="I120" s="79">
        <v>463</v>
      </c>
      <c r="K120" s="22"/>
      <c r="M120" s="75" t="s">
        <v>83</v>
      </c>
      <c r="N120" s="76">
        <v>6274</v>
      </c>
      <c r="O120" s="22"/>
      <c r="P120" s="22"/>
      <c r="Q120" s="22"/>
      <c r="R120" s="22"/>
      <c r="S120" s="22"/>
      <c r="T120" s="22"/>
      <c r="X120" s="20"/>
    </row>
    <row r="121" spans="1:24" ht="18" customHeight="1" x14ac:dyDescent="0.3">
      <c r="B121" s="77" t="s">
        <v>62</v>
      </c>
      <c r="C121" s="77"/>
      <c r="D121" s="78">
        <f t="shared" si="7"/>
        <v>30343</v>
      </c>
      <c r="E121" s="79">
        <v>7818</v>
      </c>
      <c r="F121" s="79">
        <v>6805</v>
      </c>
      <c r="G121" s="79">
        <v>6935</v>
      </c>
      <c r="H121" s="79">
        <v>7397</v>
      </c>
      <c r="I121" s="79">
        <v>1388</v>
      </c>
      <c r="K121" s="22"/>
      <c r="M121" s="75" t="s">
        <v>67</v>
      </c>
      <c r="N121" s="76">
        <v>8808</v>
      </c>
      <c r="O121" s="22"/>
      <c r="P121" s="22"/>
      <c r="Q121" s="22"/>
      <c r="R121" s="22"/>
      <c r="S121" s="22"/>
      <c r="T121" s="22"/>
      <c r="X121" s="20"/>
    </row>
    <row r="122" spans="1:24" ht="18" customHeight="1" x14ac:dyDescent="0.3">
      <c r="B122" s="77" t="s">
        <v>63</v>
      </c>
      <c r="C122" s="77"/>
      <c r="D122" s="78">
        <f t="shared" si="7"/>
        <v>18286</v>
      </c>
      <c r="E122" s="79">
        <v>4156</v>
      </c>
      <c r="F122" s="79">
        <v>3878</v>
      </c>
      <c r="G122" s="79">
        <v>4515</v>
      </c>
      <c r="H122" s="79">
        <v>4771</v>
      </c>
      <c r="I122" s="79">
        <v>966</v>
      </c>
      <c r="K122" s="22"/>
      <c r="M122" s="75" t="s">
        <v>78</v>
      </c>
      <c r="N122" s="76">
        <v>9534</v>
      </c>
      <c r="O122" s="22"/>
      <c r="P122" s="22"/>
      <c r="Q122" s="22"/>
      <c r="R122" s="22"/>
      <c r="S122" s="22"/>
      <c r="T122" s="22"/>
      <c r="X122" s="20"/>
    </row>
    <row r="123" spans="1:24" ht="18" customHeight="1" x14ac:dyDescent="0.3">
      <c r="B123" s="77" t="s">
        <v>64</v>
      </c>
      <c r="C123" s="77"/>
      <c r="D123" s="78">
        <f t="shared" si="7"/>
        <v>16109</v>
      </c>
      <c r="E123" s="79">
        <v>4319</v>
      </c>
      <c r="F123" s="79">
        <v>3479</v>
      </c>
      <c r="G123" s="79">
        <v>3663</v>
      </c>
      <c r="H123" s="79">
        <v>3784</v>
      </c>
      <c r="I123" s="79">
        <v>864</v>
      </c>
      <c r="K123" s="22"/>
      <c r="M123" s="75" t="s">
        <v>58</v>
      </c>
      <c r="N123" s="76">
        <v>9628</v>
      </c>
      <c r="O123" s="22"/>
      <c r="P123" s="22"/>
      <c r="Q123" s="22"/>
      <c r="R123" s="22"/>
      <c r="S123" s="22"/>
      <c r="T123" s="22"/>
      <c r="X123" s="20"/>
    </row>
    <row r="124" spans="1:24" ht="18" customHeight="1" x14ac:dyDescent="0.3">
      <c r="B124" s="77" t="s">
        <v>65</v>
      </c>
      <c r="C124" s="77"/>
      <c r="D124" s="78">
        <f t="shared" si="7"/>
        <v>16430</v>
      </c>
      <c r="E124" s="79">
        <v>3971</v>
      </c>
      <c r="F124" s="79">
        <v>3625</v>
      </c>
      <c r="G124" s="79">
        <v>3889</v>
      </c>
      <c r="H124" s="79">
        <v>4153</v>
      </c>
      <c r="I124" s="79">
        <v>792</v>
      </c>
      <c r="K124" s="22"/>
      <c r="M124" s="75" t="s">
        <v>75</v>
      </c>
      <c r="N124" s="76">
        <v>9785</v>
      </c>
      <c r="O124" s="22"/>
      <c r="P124" s="22"/>
      <c r="Q124" s="22"/>
      <c r="R124" s="22"/>
      <c r="S124" s="22"/>
      <c r="T124" s="22"/>
      <c r="X124" s="20"/>
    </row>
    <row r="125" spans="1:24" ht="18" customHeight="1" x14ac:dyDescent="0.3">
      <c r="B125" s="77" t="s">
        <v>66</v>
      </c>
      <c r="C125" s="77"/>
      <c r="D125" s="78">
        <f t="shared" si="7"/>
        <v>33683</v>
      </c>
      <c r="E125" s="79">
        <v>7639</v>
      </c>
      <c r="F125" s="79">
        <v>7929</v>
      </c>
      <c r="G125" s="79">
        <v>8058</v>
      </c>
      <c r="H125" s="79">
        <v>8196</v>
      </c>
      <c r="I125" s="79">
        <v>1861</v>
      </c>
      <c r="K125" s="22"/>
      <c r="M125" s="75" t="s">
        <v>82</v>
      </c>
      <c r="N125" s="76">
        <v>9957</v>
      </c>
      <c r="O125" s="22"/>
      <c r="P125" s="22"/>
      <c r="Q125" s="22"/>
      <c r="R125" s="22"/>
      <c r="S125" s="22"/>
      <c r="T125" s="22"/>
      <c r="X125" s="20"/>
    </row>
    <row r="126" spans="1:24" ht="18" customHeight="1" x14ac:dyDescent="0.3">
      <c r="B126" s="77" t="s">
        <v>67</v>
      </c>
      <c r="C126" s="77"/>
      <c r="D126" s="78">
        <f t="shared" si="7"/>
        <v>8808</v>
      </c>
      <c r="E126" s="79">
        <v>2075</v>
      </c>
      <c r="F126" s="79">
        <v>2066</v>
      </c>
      <c r="G126" s="79">
        <v>2140</v>
      </c>
      <c r="H126" s="79">
        <v>1951</v>
      </c>
      <c r="I126" s="79">
        <v>576</v>
      </c>
      <c r="K126" s="22"/>
      <c r="M126" s="75" t="s">
        <v>72</v>
      </c>
      <c r="N126" s="76">
        <v>10615</v>
      </c>
      <c r="O126" s="22"/>
      <c r="P126" s="22"/>
      <c r="Q126" s="22"/>
      <c r="R126" s="22"/>
      <c r="S126" s="22"/>
      <c r="T126" s="22"/>
      <c r="X126" s="20"/>
    </row>
    <row r="127" spans="1:24" ht="18" customHeight="1" x14ac:dyDescent="0.3">
      <c r="B127" s="77" t="s">
        <v>68</v>
      </c>
      <c r="C127" s="77"/>
      <c r="D127" s="78">
        <f t="shared" si="7"/>
        <v>12491</v>
      </c>
      <c r="E127" s="79">
        <v>3095</v>
      </c>
      <c r="F127" s="79">
        <v>2800</v>
      </c>
      <c r="G127" s="79">
        <v>3017</v>
      </c>
      <c r="H127" s="79">
        <v>2781</v>
      </c>
      <c r="I127" s="79">
        <v>798</v>
      </c>
      <c r="K127" s="22"/>
      <c r="M127" s="75" t="s">
        <v>68</v>
      </c>
      <c r="N127" s="76">
        <v>12491</v>
      </c>
      <c r="O127" s="22"/>
      <c r="P127" s="22"/>
      <c r="Q127" s="22"/>
      <c r="R127" s="22"/>
      <c r="S127" s="22"/>
      <c r="T127" s="22"/>
      <c r="X127" s="20"/>
    </row>
    <row r="128" spans="1:24" ht="18" customHeight="1" x14ac:dyDescent="0.3">
      <c r="B128" s="77" t="s">
        <v>69</v>
      </c>
      <c r="C128" s="77"/>
      <c r="D128" s="78">
        <f t="shared" si="7"/>
        <v>19060</v>
      </c>
      <c r="E128" s="79">
        <v>4952</v>
      </c>
      <c r="F128" s="79">
        <v>4434</v>
      </c>
      <c r="G128" s="79">
        <v>4459</v>
      </c>
      <c r="H128" s="79">
        <v>4264</v>
      </c>
      <c r="I128" s="79">
        <v>951</v>
      </c>
      <c r="K128" s="22"/>
      <c r="M128" s="75" t="s">
        <v>60</v>
      </c>
      <c r="N128" s="76">
        <v>15421</v>
      </c>
      <c r="O128" s="22"/>
      <c r="P128" s="22"/>
      <c r="Q128" s="22"/>
      <c r="R128" s="22"/>
      <c r="S128" s="22"/>
      <c r="T128" s="22"/>
      <c r="X128" s="20"/>
    </row>
    <row r="129" spans="2:24" ht="18" customHeight="1" x14ac:dyDescent="0.3">
      <c r="B129" s="77" t="s">
        <v>70</v>
      </c>
      <c r="C129" s="77"/>
      <c r="D129" s="78">
        <f t="shared" si="7"/>
        <v>41689</v>
      </c>
      <c r="E129" s="79">
        <v>9079</v>
      </c>
      <c r="F129" s="79">
        <v>9810</v>
      </c>
      <c r="G129" s="79">
        <v>9974</v>
      </c>
      <c r="H129" s="79">
        <v>11306</v>
      </c>
      <c r="I129" s="79">
        <v>1520</v>
      </c>
      <c r="K129" s="22"/>
      <c r="M129" s="75" t="s">
        <v>79</v>
      </c>
      <c r="N129" s="76">
        <v>15422</v>
      </c>
      <c r="O129" s="22"/>
      <c r="P129" s="22"/>
      <c r="Q129" s="22"/>
      <c r="R129" s="22"/>
      <c r="S129" s="22"/>
      <c r="T129" s="22"/>
      <c r="X129" s="20"/>
    </row>
    <row r="130" spans="2:24" ht="18" customHeight="1" x14ac:dyDescent="0.3">
      <c r="B130" s="77" t="s">
        <v>71</v>
      </c>
      <c r="C130" s="77"/>
      <c r="D130" s="78">
        <f t="shared" si="7"/>
        <v>28583</v>
      </c>
      <c r="E130" s="79">
        <v>6475</v>
      </c>
      <c r="F130" s="79">
        <v>6737</v>
      </c>
      <c r="G130" s="79">
        <v>7011</v>
      </c>
      <c r="H130" s="79">
        <v>7216</v>
      </c>
      <c r="I130" s="79">
        <v>1144</v>
      </c>
      <c r="K130" s="22"/>
      <c r="M130" s="75" t="s">
        <v>80</v>
      </c>
      <c r="N130" s="76">
        <v>16011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0"/>
    </row>
    <row r="131" spans="2:24" ht="18" customHeight="1" x14ac:dyDescent="0.3">
      <c r="B131" s="77" t="s">
        <v>72</v>
      </c>
      <c r="C131" s="77"/>
      <c r="D131" s="78">
        <f t="shared" si="7"/>
        <v>10615</v>
      </c>
      <c r="E131" s="79">
        <v>2493</v>
      </c>
      <c r="F131" s="79">
        <v>2435</v>
      </c>
      <c r="G131" s="79">
        <v>2372</v>
      </c>
      <c r="H131" s="79">
        <v>2546</v>
      </c>
      <c r="I131" s="79">
        <v>769</v>
      </c>
      <c r="K131" s="22"/>
      <c r="M131" s="75" t="s">
        <v>64</v>
      </c>
      <c r="N131" s="76">
        <v>16109</v>
      </c>
      <c r="O131" s="22"/>
      <c r="P131" s="22"/>
      <c r="Q131" s="22"/>
      <c r="R131" s="22"/>
      <c r="S131" s="22"/>
      <c r="T131" s="22"/>
      <c r="U131" s="22"/>
      <c r="V131" s="22"/>
      <c r="W131" s="22"/>
      <c r="X131" s="20"/>
    </row>
    <row r="132" spans="2:24" ht="18" customHeight="1" x14ac:dyDescent="0.3">
      <c r="B132" s="77" t="s">
        <v>73</v>
      </c>
      <c r="C132" s="77"/>
      <c r="D132" s="78">
        <f t="shared" si="7"/>
        <v>71749</v>
      </c>
      <c r="E132" s="79">
        <v>16894</v>
      </c>
      <c r="F132" s="79">
        <v>15975</v>
      </c>
      <c r="G132" s="79">
        <v>16483</v>
      </c>
      <c r="H132" s="79">
        <v>18489</v>
      </c>
      <c r="I132" s="79">
        <v>3908</v>
      </c>
      <c r="K132" s="22"/>
      <c r="M132" s="75" t="s">
        <v>65</v>
      </c>
      <c r="N132" s="76">
        <v>16430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0"/>
    </row>
    <row r="133" spans="2:24" ht="18" customHeight="1" x14ac:dyDescent="0.3">
      <c r="B133" s="77" t="s">
        <v>74</v>
      </c>
      <c r="C133" s="77"/>
      <c r="D133" s="78">
        <f t="shared" si="7"/>
        <v>22364</v>
      </c>
      <c r="E133" s="79">
        <v>6320</v>
      </c>
      <c r="F133" s="79">
        <v>4757</v>
      </c>
      <c r="G133" s="79">
        <v>4945</v>
      </c>
      <c r="H133" s="79">
        <v>5252</v>
      </c>
      <c r="I133" s="79">
        <v>1090</v>
      </c>
      <c r="K133" s="22"/>
      <c r="M133" s="75" t="s">
        <v>63</v>
      </c>
      <c r="N133" s="76">
        <v>18286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0"/>
    </row>
    <row r="134" spans="2:24" ht="18" customHeight="1" x14ac:dyDescent="0.3">
      <c r="B134" s="77" t="s">
        <v>75</v>
      </c>
      <c r="C134" s="77"/>
      <c r="D134" s="78">
        <f t="shared" si="7"/>
        <v>9785</v>
      </c>
      <c r="E134" s="79">
        <v>2547</v>
      </c>
      <c r="F134" s="79">
        <v>2254</v>
      </c>
      <c r="G134" s="79">
        <v>2001</v>
      </c>
      <c r="H134" s="79">
        <v>2266</v>
      </c>
      <c r="I134" s="79">
        <v>717</v>
      </c>
      <c r="K134" s="22"/>
      <c r="M134" s="75" t="s">
        <v>69</v>
      </c>
      <c r="N134" s="76">
        <v>19060</v>
      </c>
      <c r="O134" s="22"/>
      <c r="P134" s="22"/>
      <c r="Q134" s="22"/>
      <c r="R134" s="22"/>
      <c r="S134" s="22"/>
      <c r="T134" s="22"/>
      <c r="U134" s="22"/>
      <c r="V134" s="22"/>
      <c r="W134" s="22"/>
      <c r="X134" s="20"/>
    </row>
    <row r="135" spans="2:24" ht="18" customHeight="1" x14ac:dyDescent="0.3">
      <c r="B135" s="77" t="s">
        <v>76</v>
      </c>
      <c r="C135" s="77"/>
      <c r="D135" s="78">
        <f t="shared" si="7"/>
        <v>3033</v>
      </c>
      <c r="E135" s="79">
        <v>801</v>
      </c>
      <c r="F135" s="79">
        <v>736</v>
      </c>
      <c r="G135" s="79">
        <v>749</v>
      </c>
      <c r="H135" s="79">
        <v>618</v>
      </c>
      <c r="I135" s="79">
        <v>129</v>
      </c>
      <c r="K135" s="22"/>
      <c r="M135" s="75" t="s">
        <v>59</v>
      </c>
      <c r="N135" s="76">
        <v>20798</v>
      </c>
      <c r="O135" s="22"/>
      <c r="P135" s="22"/>
      <c r="Q135" s="22"/>
      <c r="R135" s="22"/>
      <c r="S135" s="22"/>
      <c r="T135" s="22"/>
      <c r="U135" s="22"/>
      <c r="V135" s="22"/>
      <c r="W135" s="22"/>
      <c r="X135" s="20"/>
    </row>
    <row r="136" spans="2:24" ht="18" customHeight="1" x14ac:dyDescent="0.3">
      <c r="B136" s="77" t="s">
        <v>77</v>
      </c>
      <c r="C136" s="77"/>
      <c r="D136" s="78">
        <f t="shared" si="7"/>
        <v>4824</v>
      </c>
      <c r="E136" s="79">
        <v>1543</v>
      </c>
      <c r="F136" s="79">
        <v>929</v>
      </c>
      <c r="G136" s="79">
        <v>969</v>
      </c>
      <c r="H136" s="79">
        <v>1206</v>
      </c>
      <c r="I136" s="79">
        <v>177</v>
      </c>
      <c r="K136" s="22"/>
      <c r="M136" s="75" t="s">
        <v>81</v>
      </c>
      <c r="N136" s="76">
        <v>22203</v>
      </c>
      <c r="O136" s="22"/>
      <c r="P136" s="22"/>
      <c r="Q136" s="22"/>
      <c r="R136" s="22"/>
      <c r="S136" s="22"/>
      <c r="T136" s="22"/>
      <c r="U136" s="22"/>
      <c r="V136" s="22"/>
      <c r="W136" s="22"/>
      <c r="X136" s="20"/>
    </row>
    <row r="137" spans="2:24" ht="18" customHeight="1" x14ac:dyDescent="0.3">
      <c r="B137" s="77" t="s">
        <v>78</v>
      </c>
      <c r="C137" s="77"/>
      <c r="D137" s="78">
        <f t="shared" si="7"/>
        <v>9534</v>
      </c>
      <c r="E137" s="79">
        <v>2318</v>
      </c>
      <c r="F137" s="79">
        <v>1994</v>
      </c>
      <c r="G137" s="79">
        <v>2316</v>
      </c>
      <c r="H137" s="79">
        <v>2480</v>
      </c>
      <c r="I137" s="79">
        <v>426</v>
      </c>
      <c r="K137" s="22"/>
      <c r="M137" s="77" t="s">
        <v>74</v>
      </c>
      <c r="N137" s="76">
        <v>22364</v>
      </c>
      <c r="O137" s="22"/>
      <c r="P137" s="22"/>
      <c r="Q137" s="22"/>
      <c r="R137" s="22"/>
      <c r="S137" s="22"/>
      <c r="T137" s="22"/>
      <c r="U137" s="22"/>
      <c r="V137" s="22"/>
      <c r="W137" s="22"/>
      <c r="X137" s="20"/>
    </row>
    <row r="138" spans="2:24" ht="18" customHeight="1" x14ac:dyDescent="0.3">
      <c r="B138" s="77" t="s">
        <v>79</v>
      </c>
      <c r="C138" s="77"/>
      <c r="D138" s="78">
        <f t="shared" si="7"/>
        <v>15422</v>
      </c>
      <c r="E138" s="79">
        <v>3650</v>
      </c>
      <c r="F138" s="79">
        <v>3322</v>
      </c>
      <c r="G138" s="79">
        <v>3891</v>
      </c>
      <c r="H138" s="79">
        <v>3608</v>
      </c>
      <c r="I138" s="79">
        <v>951</v>
      </c>
      <c r="K138" s="22"/>
      <c r="M138" s="75" t="s">
        <v>71</v>
      </c>
      <c r="N138" s="76">
        <v>28583</v>
      </c>
      <c r="O138" s="22"/>
      <c r="P138" s="22"/>
      <c r="Q138" s="22"/>
      <c r="R138" s="22"/>
      <c r="S138" s="22"/>
      <c r="T138" s="22"/>
      <c r="U138" s="22"/>
      <c r="V138" s="22"/>
      <c r="W138" s="22"/>
      <c r="X138" s="20"/>
    </row>
    <row r="139" spans="2:24" ht="18" customHeight="1" x14ac:dyDescent="0.3">
      <c r="B139" s="77" t="s">
        <v>80</v>
      </c>
      <c r="C139" s="77"/>
      <c r="D139" s="78">
        <f t="shared" si="7"/>
        <v>16011</v>
      </c>
      <c r="E139" s="79">
        <v>3932</v>
      </c>
      <c r="F139" s="79">
        <v>3258</v>
      </c>
      <c r="G139" s="79">
        <v>4018</v>
      </c>
      <c r="H139" s="79">
        <v>4040</v>
      </c>
      <c r="I139" s="79">
        <v>763</v>
      </c>
      <c r="K139" s="22"/>
      <c r="M139" s="75" t="s">
        <v>62</v>
      </c>
      <c r="N139" s="76">
        <v>30343</v>
      </c>
      <c r="O139" s="22"/>
      <c r="P139" s="22"/>
      <c r="Q139" s="22"/>
      <c r="R139" s="22"/>
      <c r="S139" s="22"/>
      <c r="T139" s="22"/>
      <c r="U139" s="22"/>
      <c r="V139" s="22"/>
      <c r="W139" s="22"/>
      <c r="X139" s="20"/>
    </row>
    <row r="140" spans="2:24" ht="18" customHeight="1" x14ac:dyDescent="0.3">
      <c r="B140" s="77" t="s">
        <v>81</v>
      </c>
      <c r="C140" s="77"/>
      <c r="D140" s="78">
        <f t="shared" si="7"/>
        <v>22203</v>
      </c>
      <c r="E140" s="79">
        <v>5492</v>
      </c>
      <c r="F140" s="79">
        <v>4536</v>
      </c>
      <c r="G140" s="79">
        <v>4848</v>
      </c>
      <c r="H140" s="79">
        <v>5865</v>
      </c>
      <c r="I140" s="79">
        <v>1462</v>
      </c>
      <c r="K140" s="22"/>
      <c r="M140" s="75" t="s">
        <v>66</v>
      </c>
      <c r="N140" s="76">
        <v>33683</v>
      </c>
      <c r="O140" s="22"/>
      <c r="P140" s="22"/>
      <c r="Q140" s="22"/>
      <c r="R140" s="22"/>
      <c r="S140" s="22"/>
      <c r="T140" s="22"/>
      <c r="U140" s="22"/>
      <c r="V140" s="22"/>
      <c r="W140" s="22"/>
      <c r="X140" s="20"/>
    </row>
    <row r="141" spans="2:24" ht="18" customHeight="1" x14ac:dyDescent="0.3">
      <c r="B141" s="77" t="s">
        <v>82</v>
      </c>
      <c r="C141" s="77"/>
      <c r="D141" s="78">
        <f t="shared" si="7"/>
        <v>9957</v>
      </c>
      <c r="E141" s="79">
        <v>2481</v>
      </c>
      <c r="F141" s="79">
        <v>2222</v>
      </c>
      <c r="G141" s="79">
        <v>2365</v>
      </c>
      <c r="H141" s="79">
        <v>2347</v>
      </c>
      <c r="I141" s="79">
        <v>542</v>
      </c>
      <c r="K141" s="22"/>
      <c r="M141" s="75" t="s">
        <v>70</v>
      </c>
      <c r="N141" s="76">
        <v>41689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0"/>
    </row>
    <row r="142" spans="2:24" ht="18" customHeight="1" thickBot="1" x14ac:dyDescent="0.35">
      <c r="B142" s="77" t="s">
        <v>83</v>
      </c>
      <c r="C142" s="77"/>
      <c r="D142" s="78">
        <f t="shared" si="7"/>
        <v>6274</v>
      </c>
      <c r="E142" s="79">
        <v>1456</v>
      </c>
      <c r="F142" s="79">
        <v>1304</v>
      </c>
      <c r="G142" s="79">
        <v>1466</v>
      </c>
      <c r="H142" s="79">
        <v>1679</v>
      </c>
      <c r="I142" s="79">
        <v>369</v>
      </c>
      <c r="K142" s="22"/>
      <c r="M142" s="81" t="s">
        <v>73</v>
      </c>
      <c r="N142" s="76">
        <v>71749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0"/>
    </row>
    <row r="143" spans="2:24" ht="18" customHeight="1" thickBot="1" x14ac:dyDescent="0.35">
      <c r="B143" s="81" t="s">
        <v>84</v>
      </c>
      <c r="C143" s="81"/>
      <c r="D143" s="78">
        <f t="shared" si="7"/>
        <v>5914</v>
      </c>
      <c r="E143" s="82">
        <v>1620</v>
      </c>
      <c r="F143" s="82">
        <v>1396</v>
      </c>
      <c r="G143" s="82">
        <v>1157</v>
      </c>
      <c r="H143" s="82">
        <v>1551</v>
      </c>
      <c r="I143" s="79">
        <v>190</v>
      </c>
      <c r="K143" s="22"/>
      <c r="L143" s="22"/>
      <c r="M143" s="70"/>
      <c r="N143" s="70"/>
      <c r="O143" s="22"/>
      <c r="P143" s="22"/>
      <c r="Q143" s="22"/>
      <c r="R143" s="22"/>
      <c r="S143" s="22"/>
      <c r="T143" s="22"/>
      <c r="U143" s="22"/>
      <c r="V143" s="22"/>
      <c r="W143" s="22"/>
      <c r="X143" s="20"/>
    </row>
    <row r="144" spans="2:24" ht="19.5" customHeight="1" x14ac:dyDescent="0.3">
      <c r="B144" s="30" t="s">
        <v>5</v>
      </c>
      <c r="C144" s="63"/>
      <c r="D144" s="36">
        <f t="shared" ref="D144:I144" si="8">SUM(D118:D143)</f>
        <v>479014</v>
      </c>
      <c r="E144" s="36">
        <f t="shared" si="8"/>
        <v>116460</v>
      </c>
      <c r="F144" s="36">
        <f t="shared" si="8"/>
        <v>106751</v>
      </c>
      <c r="G144" s="36">
        <f t="shared" si="8"/>
        <v>111568</v>
      </c>
      <c r="H144" s="36">
        <f t="shared" si="8"/>
        <v>119469</v>
      </c>
      <c r="I144" s="36">
        <f t="shared" si="8"/>
        <v>24766</v>
      </c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0"/>
    </row>
    <row r="145" spans="2:24" ht="19.5" customHeight="1" thickBot="1" x14ac:dyDescent="0.35">
      <c r="B145" s="83" t="s">
        <v>29</v>
      </c>
      <c r="C145" s="83"/>
      <c r="D145" s="84">
        <f>D144/D144</f>
        <v>1</v>
      </c>
      <c r="E145" s="84">
        <f>E144/$D$144</f>
        <v>0.24312441807546334</v>
      </c>
      <c r="F145" s="84">
        <f t="shared" ref="F145:I145" si="9">F144/$D$144</f>
        <v>0.22285569941588346</v>
      </c>
      <c r="G145" s="84">
        <f t="shared" si="9"/>
        <v>0.23291177293356771</v>
      </c>
      <c r="H145" s="84">
        <f t="shared" si="9"/>
        <v>0.24940607163882475</v>
      </c>
      <c r="I145" s="84">
        <f t="shared" si="9"/>
        <v>5.1702037936260735E-2</v>
      </c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0"/>
    </row>
    <row r="146" spans="2:24" ht="30" customHeight="1" x14ac:dyDescent="0.3">
      <c r="B146" s="69" t="s">
        <v>88</v>
      </c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0"/>
    </row>
    <row r="147" spans="2:24" s="5" customFormat="1" ht="22.15" customHeight="1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2:24" s="5" customFormat="1" ht="9" customHeight="1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2:24" s="5" customFormat="1" ht="9" customHeight="1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2:24" s="5" customFormat="1" ht="12.6" customHeight="1" x14ac:dyDescent="0.25">
      <c r="B150" s="19" t="s">
        <v>89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20"/>
    </row>
    <row r="151" spans="2:24" s="5" customFormat="1" ht="27.75" customHeight="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0"/>
    </row>
    <row r="152" spans="2:24" s="5" customFormat="1" ht="27.75" customHeight="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0"/>
    </row>
    <row r="153" spans="2:24" s="5" customFormat="1" ht="20.25" customHeight="1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2:24" s="5" customFormat="1" ht="20.25" customHeight="1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2:24" s="5" customFormat="1" ht="20.25" customHeight="1" x14ac:dyDescent="0.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2:24" s="5" customFormat="1" ht="33" x14ac:dyDescent="0.3">
      <c r="B156" s="85" t="s">
        <v>4</v>
      </c>
      <c r="C156" s="85" t="s">
        <v>5</v>
      </c>
      <c r="D156" s="49" t="s">
        <v>90</v>
      </c>
      <c r="E156" s="49" t="s">
        <v>91</v>
      </c>
      <c r="F156" s="2"/>
      <c r="G156" s="2"/>
      <c r="H156" s="2"/>
      <c r="I156" s="2"/>
      <c r="J156" s="2"/>
      <c r="K156" s="2"/>
      <c r="L156" s="2"/>
      <c r="N156" s="85" t="s">
        <v>92</v>
      </c>
      <c r="O156" s="86" t="s">
        <v>5</v>
      </c>
      <c r="P156" s="87" t="s">
        <v>29</v>
      </c>
      <c r="Q156" s="88" t="s">
        <v>90</v>
      </c>
      <c r="R156" s="88" t="s">
        <v>91</v>
      </c>
      <c r="T156" s="2"/>
      <c r="U156" s="2"/>
      <c r="V156" s="2"/>
      <c r="W156" s="2"/>
    </row>
    <row r="157" spans="2:24" s="5" customFormat="1" ht="20.25" customHeight="1" x14ac:dyDescent="0.3">
      <c r="B157" s="26" t="s">
        <v>6</v>
      </c>
      <c r="C157" s="33">
        <f>+D157+E157</f>
        <v>44144</v>
      </c>
      <c r="D157" s="55">
        <v>27788</v>
      </c>
      <c r="E157" s="55">
        <v>16356</v>
      </c>
      <c r="F157" s="2"/>
      <c r="G157" s="2"/>
      <c r="H157" s="2"/>
      <c r="I157" s="2"/>
      <c r="J157" s="2"/>
      <c r="K157" s="2"/>
      <c r="L157" s="2"/>
      <c r="N157" s="89" t="s">
        <v>93</v>
      </c>
      <c r="O157" s="90">
        <f>Q157+R157</f>
        <v>25</v>
      </c>
      <c r="P157" s="91">
        <f>O157/$O$164</f>
        <v>3.5683241294359619E-5</v>
      </c>
      <c r="Q157" s="92">
        <v>8</v>
      </c>
      <c r="R157" s="93">
        <v>17</v>
      </c>
      <c r="T157" s="2"/>
      <c r="U157" s="2"/>
      <c r="V157" s="2"/>
      <c r="W157" s="2"/>
    </row>
    <row r="158" spans="2:24" s="5" customFormat="1" ht="20.25" customHeight="1" x14ac:dyDescent="0.3">
      <c r="B158" s="28" t="s">
        <v>7</v>
      </c>
      <c r="C158" s="33">
        <f t="shared" ref="C158:C161" si="10">+D158+E158</f>
        <v>71069</v>
      </c>
      <c r="D158" s="55">
        <v>44856</v>
      </c>
      <c r="E158" s="55">
        <v>26213</v>
      </c>
      <c r="F158" s="2"/>
      <c r="G158" s="2"/>
      <c r="H158" s="2"/>
      <c r="I158" s="2"/>
      <c r="J158" s="2"/>
      <c r="K158" s="2"/>
      <c r="L158" s="2"/>
      <c r="N158" s="94" t="s">
        <v>94</v>
      </c>
      <c r="O158" s="90">
        <f t="shared" ref="O158:O163" si="11">Q158+R158</f>
        <v>474</v>
      </c>
      <c r="P158" s="91">
        <f t="shared" ref="P158:P163" si="12">O158/$O$164</f>
        <v>6.7655425494105839E-4</v>
      </c>
      <c r="Q158" s="95">
        <v>229</v>
      </c>
      <c r="R158" s="96">
        <v>245</v>
      </c>
      <c r="T158" s="2"/>
      <c r="U158" s="2"/>
      <c r="V158" s="2"/>
      <c r="W158" s="2"/>
    </row>
    <row r="159" spans="2:24" s="5" customFormat="1" ht="20.25" customHeight="1" x14ac:dyDescent="0.3">
      <c r="B159" s="28" t="s">
        <v>8</v>
      </c>
      <c r="C159" s="33">
        <f t="shared" si="10"/>
        <v>152897</v>
      </c>
      <c r="D159" s="55">
        <v>107007</v>
      </c>
      <c r="E159" s="55">
        <v>45890</v>
      </c>
      <c r="F159" s="2"/>
      <c r="G159" s="2"/>
      <c r="H159" s="2"/>
      <c r="I159" s="2"/>
      <c r="J159" s="2"/>
      <c r="K159" s="2"/>
      <c r="L159" s="2"/>
      <c r="N159" s="94" t="s">
        <v>95</v>
      </c>
      <c r="O159" s="90">
        <f t="shared" si="11"/>
        <v>43424</v>
      </c>
      <c r="P159" s="91">
        <f t="shared" si="12"/>
        <v>6.1980362798650886E-2</v>
      </c>
      <c r="Q159" s="95">
        <v>23095</v>
      </c>
      <c r="R159" s="96">
        <v>20329</v>
      </c>
      <c r="T159" s="2"/>
      <c r="U159" s="2"/>
      <c r="V159" s="2"/>
      <c r="W159" s="2"/>
    </row>
    <row r="160" spans="2:24" s="5" customFormat="1" ht="20.25" customHeight="1" x14ac:dyDescent="0.3">
      <c r="B160" s="28" t="s">
        <v>9</v>
      </c>
      <c r="C160" s="33">
        <f t="shared" si="10"/>
        <v>129613</v>
      </c>
      <c r="D160" s="55">
        <v>82911</v>
      </c>
      <c r="E160" s="55">
        <v>46702</v>
      </c>
      <c r="F160" s="2"/>
      <c r="G160" s="2"/>
      <c r="H160" s="2"/>
      <c r="I160" s="2"/>
      <c r="J160" s="2"/>
      <c r="K160" s="2"/>
      <c r="L160" s="2"/>
      <c r="N160" s="94" t="s">
        <v>96</v>
      </c>
      <c r="O160" s="90">
        <f t="shared" si="11"/>
        <v>53040</v>
      </c>
      <c r="P160" s="91">
        <f t="shared" si="12"/>
        <v>7.5705564730113376E-2</v>
      </c>
      <c r="Q160" s="95">
        <v>28635</v>
      </c>
      <c r="R160" s="96">
        <v>24405</v>
      </c>
      <c r="T160" s="2"/>
      <c r="U160" s="2"/>
      <c r="V160" s="2"/>
      <c r="W160" s="2"/>
    </row>
    <row r="161" spans="2:24" s="5" customFormat="1" ht="20.25" customHeight="1" x14ac:dyDescent="0.3">
      <c r="B161" s="28" t="s">
        <v>10</v>
      </c>
      <c r="C161" s="33">
        <f t="shared" si="10"/>
        <v>148861</v>
      </c>
      <c r="D161" s="55">
        <v>101376</v>
      </c>
      <c r="E161" s="55">
        <v>47485</v>
      </c>
      <c r="F161" s="2"/>
      <c r="G161" s="2"/>
      <c r="H161" s="2"/>
      <c r="I161" s="2"/>
      <c r="J161" s="2"/>
      <c r="K161" s="2"/>
      <c r="L161" s="2"/>
      <c r="N161" s="94" t="s">
        <v>97</v>
      </c>
      <c r="O161" s="90">
        <f t="shared" si="11"/>
        <v>124009</v>
      </c>
      <c r="P161" s="91">
        <f t="shared" si="12"/>
        <v>0.17700172278688969</v>
      </c>
      <c r="Q161" s="95">
        <v>79868</v>
      </c>
      <c r="R161" s="96">
        <v>44141</v>
      </c>
      <c r="T161" s="2"/>
      <c r="U161" s="2"/>
      <c r="V161" s="2"/>
      <c r="W161" s="2"/>
    </row>
    <row r="162" spans="2:24" s="5" customFormat="1" ht="20.25" customHeight="1" thickBot="1" x14ac:dyDescent="0.35">
      <c r="B162" s="28" t="s">
        <v>11</v>
      </c>
      <c r="C162" s="33">
        <f>+D162+E162</f>
        <v>154025</v>
      </c>
      <c r="D162" s="55">
        <v>100867</v>
      </c>
      <c r="E162" s="55">
        <v>53158</v>
      </c>
      <c r="F162" s="2"/>
      <c r="G162" s="2"/>
      <c r="H162" s="2"/>
      <c r="I162" s="2"/>
      <c r="J162" s="2"/>
      <c r="K162" s="2"/>
      <c r="L162" s="2"/>
      <c r="N162" s="94" t="s">
        <v>98</v>
      </c>
      <c r="O162" s="90">
        <f t="shared" si="11"/>
        <v>413777</v>
      </c>
      <c r="P162" s="91">
        <f t="shared" si="12"/>
        <v>0.59059618132224967</v>
      </c>
      <c r="Q162" s="95">
        <v>289903</v>
      </c>
      <c r="R162" s="96">
        <v>123874</v>
      </c>
      <c r="T162" s="2"/>
      <c r="U162" s="2"/>
      <c r="V162" s="2"/>
      <c r="W162" s="2"/>
    </row>
    <row r="163" spans="2:24" s="5" customFormat="1" ht="20.25" customHeight="1" thickBot="1" x14ac:dyDescent="0.35">
      <c r="B163" s="30" t="s">
        <v>5</v>
      </c>
      <c r="C163" s="36">
        <f>SUM(C157:C162)</f>
        <v>700609</v>
      </c>
      <c r="D163" s="36">
        <f>SUM(D157:D162)</f>
        <v>464805</v>
      </c>
      <c r="E163" s="36">
        <f>SUM(E157:E162)</f>
        <v>235804</v>
      </c>
      <c r="F163" s="2"/>
      <c r="G163" s="2"/>
      <c r="H163" s="2"/>
      <c r="I163" s="2"/>
      <c r="J163" s="2"/>
      <c r="K163" s="2"/>
      <c r="L163" s="2"/>
      <c r="N163" s="94" t="s">
        <v>99</v>
      </c>
      <c r="O163" s="90">
        <f t="shared" si="11"/>
        <v>65860</v>
      </c>
      <c r="P163" s="91">
        <f t="shared" si="12"/>
        <v>9.4003930865860993E-2</v>
      </c>
      <c r="Q163" s="95">
        <v>43067</v>
      </c>
      <c r="R163" s="96">
        <v>22793</v>
      </c>
      <c r="T163" s="2"/>
      <c r="U163" s="2"/>
      <c r="V163" s="2"/>
      <c r="W163" s="2"/>
    </row>
    <row r="164" spans="2:24" s="5" customFormat="1" ht="20.25" customHeight="1" thickBot="1" x14ac:dyDescent="0.35">
      <c r="B164" s="83" t="s">
        <v>29</v>
      </c>
      <c r="C164" s="97">
        <f>C163/C163</f>
        <v>1</v>
      </c>
      <c r="D164" s="97">
        <f>D163/$C$163</f>
        <v>0.66342995879299294</v>
      </c>
      <c r="E164" s="97">
        <f>E163/$C$163</f>
        <v>0.33657004120700706</v>
      </c>
      <c r="F164" s="2"/>
      <c r="G164" s="2"/>
      <c r="H164" s="2"/>
      <c r="I164" s="2"/>
      <c r="J164" s="2"/>
      <c r="K164" s="2"/>
      <c r="L164" s="2"/>
      <c r="N164" s="98" t="s">
        <v>5</v>
      </c>
      <c r="O164" s="36">
        <f>SUM(O157:O163)</f>
        <v>700609</v>
      </c>
      <c r="P164" s="99">
        <f>SUM(P157:P163)</f>
        <v>1</v>
      </c>
      <c r="Q164" s="100">
        <f>SUM(Q157:Q163)</f>
        <v>464805</v>
      </c>
      <c r="R164" s="100">
        <f>SUM(R157:R163)</f>
        <v>235804</v>
      </c>
      <c r="T164" s="2"/>
      <c r="U164" s="2"/>
      <c r="V164" s="2"/>
      <c r="W164" s="2"/>
    </row>
    <row r="165" spans="2:24" s="5" customFormat="1" ht="20.25" customHeight="1" x14ac:dyDescent="0.3">
      <c r="B165"/>
      <c r="C165"/>
      <c r="D165"/>
      <c r="E16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2:24" s="5" customFormat="1" ht="20.25" customHeight="1" x14ac:dyDescent="0.3">
      <c r="B166"/>
      <c r="C166"/>
      <c r="D166"/>
      <c r="E16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2:24" s="5" customFormat="1" ht="20.25" customHeight="1" x14ac:dyDescent="0.3">
      <c r="B167"/>
      <c r="C167"/>
      <c r="D167"/>
      <c r="E16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2:24" s="5" customFormat="1" ht="20.25" customHeight="1" x14ac:dyDescent="0.3">
      <c r="B168"/>
      <c r="C168"/>
      <c r="D168"/>
      <c r="E16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2:24" s="5" customFormat="1" ht="20.25" customHeight="1" x14ac:dyDescent="0.3"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2:24" s="5" customFormat="1" ht="20.25" customHeight="1" x14ac:dyDescent="0.3"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2:24" s="5" customFormat="1" ht="14.25" customHeight="1" x14ac:dyDescent="0.3">
      <c r="B171" s="101"/>
      <c r="C171" s="101"/>
      <c r="D171" s="101"/>
      <c r="E171" s="10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2:24" s="5" customFormat="1" ht="14.25" customHeight="1" x14ac:dyDescent="0.3">
      <c r="N172" s="102"/>
      <c r="P172" s="102"/>
      <c r="Q172" s="2"/>
      <c r="R172" s="2"/>
      <c r="S172" s="2"/>
      <c r="V172" s="2"/>
      <c r="W172" s="2"/>
    </row>
    <row r="173" spans="2:24" s="5" customFormat="1" ht="18" customHeight="1" x14ac:dyDescent="0.3">
      <c r="N173" s="102"/>
      <c r="P173" s="102"/>
      <c r="Q173" s="2"/>
      <c r="R173" s="2"/>
      <c r="S173" s="2"/>
      <c r="V173" s="2"/>
      <c r="W173" s="2"/>
    </row>
    <row r="174" spans="2:24" s="5" customFormat="1" ht="18" customHeight="1" x14ac:dyDescent="0.3">
      <c r="N174" s="102"/>
      <c r="P174" s="102"/>
      <c r="Q174" s="2"/>
      <c r="R174" s="2"/>
      <c r="S174" s="2"/>
      <c r="T174" s="2"/>
      <c r="V174" s="2"/>
      <c r="W174" s="2"/>
      <c r="X174" s="103"/>
    </row>
    <row r="175" spans="2:24" s="5" customFormat="1" ht="19.5" customHeight="1" x14ac:dyDescent="0.3">
      <c r="N175" s="102"/>
      <c r="P175" s="102"/>
      <c r="Q175" s="2"/>
      <c r="R175" s="2"/>
      <c r="S175" s="2"/>
      <c r="T175" s="2"/>
      <c r="V175" s="2"/>
      <c r="W175" s="2"/>
    </row>
    <row r="176" spans="2:24" s="5" customFormat="1" x14ac:dyDescent="0.3">
      <c r="B176" s="57" t="s">
        <v>100</v>
      </c>
      <c r="C176" s="57"/>
      <c r="D176" s="57"/>
      <c r="E176" s="104"/>
      <c r="F176" s="86" t="s">
        <v>5</v>
      </c>
      <c r="G176" s="87" t="s">
        <v>29</v>
      </c>
      <c r="H176" s="88" t="s">
        <v>90</v>
      </c>
      <c r="I176" s="88" t="s">
        <v>91</v>
      </c>
      <c r="K176" s="57" t="s">
        <v>28</v>
      </c>
      <c r="L176" s="57"/>
      <c r="M176" s="57"/>
      <c r="N176" s="104"/>
      <c r="O176" s="60" t="s">
        <v>5</v>
      </c>
      <c r="P176" s="61" t="s">
        <v>29</v>
      </c>
      <c r="Q176" s="105" t="s">
        <v>90</v>
      </c>
      <c r="R176" s="105" t="s">
        <v>91</v>
      </c>
      <c r="S176" s="2"/>
      <c r="T176" s="2"/>
      <c r="V176" s="2"/>
      <c r="W176" s="2"/>
    </row>
    <row r="177" spans="2:23" s="5" customFormat="1" ht="20.100000000000001" customHeight="1" x14ac:dyDescent="0.3">
      <c r="B177" s="106" t="s">
        <v>101</v>
      </c>
      <c r="C177" s="106"/>
      <c r="D177" s="107"/>
      <c r="E177" s="107"/>
      <c r="F177" s="108">
        <f>+H177+I177</f>
        <v>995</v>
      </c>
      <c r="G177" s="109">
        <f>F177/$F$212</f>
        <v>1.4201930035155129E-3</v>
      </c>
      <c r="H177" s="110">
        <v>465</v>
      </c>
      <c r="I177" s="110">
        <v>530</v>
      </c>
      <c r="K177" s="57"/>
      <c r="L177" s="57"/>
      <c r="M177" s="57"/>
      <c r="N177" s="104"/>
      <c r="O177" s="60"/>
      <c r="P177" s="61"/>
      <c r="Q177" s="111"/>
      <c r="R177" s="111"/>
      <c r="S177" s="2"/>
      <c r="T177" s="2"/>
      <c r="V177" s="2"/>
      <c r="W177" s="2"/>
    </row>
    <row r="178" spans="2:23" s="5" customFormat="1" ht="20.100000000000001" customHeight="1" x14ac:dyDescent="0.3">
      <c r="B178" s="106" t="s">
        <v>102</v>
      </c>
      <c r="C178" s="106"/>
      <c r="D178" s="107"/>
      <c r="E178" s="107"/>
      <c r="F178" s="108">
        <f t="shared" ref="F178:F211" si="13">+H178+I178</f>
        <v>8757</v>
      </c>
      <c r="G178" s="109">
        <f t="shared" ref="G178:G211" si="14">F178/$F$212</f>
        <v>1.2499125760588288E-2</v>
      </c>
      <c r="H178" s="110">
        <v>2281</v>
      </c>
      <c r="I178" s="110">
        <v>6476</v>
      </c>
      <c r="K178" s="112" t="s">
        <v>30</v>
      </c>
      <c r="L178" s="112"/>
      <c r="M178" s="112"/>
      <c r="N178" s="112"/>
      <c r="O178" s="113">
        <f>+Q178+R178</f>
        <v>21</v>
      </c>
      <c r="P178" s="114">
        <f>O178/$O$194</f>
        <v>2.9973922687262081E-5</v>
      </c>
      <c r="Q178" s="115">
        <v>21</v>
      </c>
      <c r="R178" s="115">
        <v>0</v>
      </c>
      <c r="S178" s="2"/>
      <c r="T178" s="2"/>
      <c r="V178" s="2"/>
      <c r="W178" s="2"/>
    </row>
    <row r="179" spans="2:23" s="5" customFormat="1" ht="18" customHeight="1" x14ac:dyDescent="0.3">
      <c r="B179" s="106" t="s">
        <v>103</v>
      </c>
      <c r="C179" s="106"/>
      <c r="D179" s="107"/>
      <c r="E179" s="107"/>
      <c r="F179" s="108">
        <f t="shared" si="13"/>
        <v>7887</v>
      </c>
      <c r="G179" s="109">
        <f t="shared" si="14"/>
        <v>1.1257348963544573E-2</v>
      </c>
      <c r="H179" s="110">
        <v>6013</v>
      </c>
      <c r="I179" s="110">
        <v>1874</v>
      </c>
      <c r="K179" s="54"/>
      <c r="L179" s="54"/>
      <c r="M179" s="54"/>
      <c r="N179" s="54"/>
      <c r="O179" s="27"/>
      <c r="P179" s="116"/>
      <c r="Q179" s="34"/>
      <c r="R179" s="34"/>
      <c r="S179" s="2"/>
      <c r="T179" s="2"/>
      <c r="V179" s="2"/>
      <c r="W179" s="2"/>
    </row>
    <row r="180" spans="2:23" s="5" customFormat="1" ht="18" customHeight="1" x14ac:dyDescent="0.3">
      <c r="B180" s="106" t="s">
        <v>104</v>
      </c>
      <c r="C180" s="106"/>
      <c r="D180" s="107"/>
      <c r="E180" s="107"/>
      <c r="F180" s="108">
        <f t="shared" si="13"/>
        <v>1044</v>
      </c>
      <c r="G180" s="109">
        <f t="shared" si="14"/>
        <v>1.4901321564524579E-3</v>
      </c>
      <c r="H180" s="110">
        <v>650</v>
      </c>
      <c r="I180" s="110">
        <v>394</v>
      </c>
      <c r="K180" s="112" t="s">
        <v>31</v>
      </c>
      <c r="L180" s="112"/>
      <c r="M180" s="112"/>
      <c r="N180" s="112"/>
      <c r="O180" s="113">
        <f t="shared" ref="O180" si="15">+Q180+R180</f>
        <v>16088</v>
      </c>
      <c r="P180" s="114">
        <f t="shared" ref="P180" si="16">O180/$O$194</f>
        <v>2.2962879437746303E-2</v>
      </c>
      <c r="Q180" s="115">
        <v>7</v>
      </c>
      <c r="R180" s="115">
        <v>16081</v>
      </c>
      <c r="S180" s="2"/>
      <c r="T180" s="2"/>
      <c r="V180" s="2"/>
      <c r="W180" s="2"/>
    </row>
    <row r="181" spans="2:23" s="5" customFormat="1" ht="25.5" customHeight="1" x14ac:dyDescent="0.3">
      <c r="B181" s="106" t="s">
        <v>105</v>
      </c>
      <c r="C181" s="106"/>
      <c r="D181" s="107"/>
      <c r="E181" s="107"/>
      <c r="F181" s="108">
        <f t="shared" si="13"/>
        <v>8078</v>
      </c>
      <c r="G181" s="109">
        <f t="shared" si="14"/>
        <v>1.1529968927033481E-2</v>
      </c>
      <c r="H181" s="110">
        <v>4108</v>
      </c>
      <c r="I181" s="110">
        <v>3970</v>
      </c>
      <c r="K181" s="54"/>
      <c r="L181" s="54"/>
      <c r="M181" s="54"/>
      <c r="N181" s="54"/>
      <c r="O181" s="27"/>
      <c r="P181" s="116"/>
      <c r="Q181" s="34"/>
      <c r="R181" s="34"/>
      <c r="T181" s="2"/>
      <c r="V181" s="2"/>
      <c r="W181" s="2"/>
    </row>
    <row r="182" spans="2:23" s="5" customFormat="1" ht="18" customHeight="1" x14ac:dyDescent="0.3">
      <c r="B182" s="106" t="s">
        <v>106</v>
      </c>
      <c r="C182" s="106"/>
      <c r="D182" s="107"/>
      <c r="E182" s="107"/>
      <c r="F182" s="108">
        <f t="shared" si="13"/>
        <v>4906</v>
      </c>
      <c r="G182" s="109">
        <f t="shared" si="14"/>
        <v>7.0024792716051323E-3</v>
      </c>
      <c r="H182" s="110">
        <v>2152</v>
      </c>
      <c r="I182" s="110">
        <v>2754</v>
      </c>
      <c r="K182" s="117" t="s">
        <v>32</v>
      </c>
      <c r="L182" s="117"/>
      <c r="M182" s="117"/>
      <c r="N182" s="117"/>
      <c r="O182" s="113">
        <f t="shared" ref="O182" si="17">+Q182+R182</f>
        <v>88</v>
      </c>
      <c r="P182" s="114">
        <f t="shared" ref="P182" si="18">O182/$O$194</f>
        <v>1.2560500935614586E-4</v>
      </c>
      <c r="Q182" s="115">
        <v>88</v>
      </c>
      <c r="R182" s="115">
        <v>0</v>
      </c>
      <c r="T182" s="2"/>
      <c r="V182" s="2"/>
      <c r="W182" s="2"/>
    </row>
    <row r="183" spans="2:23" s="5" customFormat="1" ht="18" customHeight="1" x14ac:dyDescent="0.3">
      <c r="B183" s="106" t="s">
        <v>107</v>
      </c>
      <c r="C183" s="106"/>
      <c r="D183" s="107"/>
      <c r="E183" s="107"/>
      <c r="F183" s="108">
        <f t="shared" si="13"/>
        <v>32540</v>
      </c>
      <c r="G183" s="109">
        <f t="shared" si="14"/>
        <v>4.6445306868738483E-2</v>
      </c>
      <c r="H183" s="110">
        <v>22662</v>
      </c>
      <c r="I183" s="110">
        <v>9878</v>
      </c>
      <c r="K183" s="118"/>
      <c r="L183" s="118"/>
      <c r="M183" s="118"/>
      <c r="N183" s="118"/>
      <c r="O183" s="27"/>
      <c r="P183" s="116"/>
      <c r="Q183" s="34"/>
      <c r="R183" s="34"/>
      <c r="T183" s="2"/>
      <c r="V183" s="2"/>
      <c r="W183" s="2"/>
    </row>
    <row r="184" spans="2:23" s="5" customFormat="1" ht="18" customHeight="1" x14ac:dyDescent="0.3">
      <c r="B184" s="106" t="s">
        <v>108</v>
      </c>
      <c r="C184" s="106"/>
      <c r="D184" s="107"/>
      <c r="E184" s="107"/>
      <c r="F184" s="108">
        <f t="shared" si="13"/>
        <v>64546</v>
      </c>
      <c r="G184" s="109">
        <f t="shared" si="14"/>
        <v>9.2128419703429443E-2</v>
      </c>
      <c r="H184" s="110">
        <v>33803</v>
      </c>
      <c r="I184" s="110">
        <v>30743</v>
      </c>
      <c r="K184" s="112" t="s">
        <v>33</v>
      </c>
      <c r="L184" s="112"/>
      <c r="M184" s="112"/>
      <c r="N184" s="112"/>
      <c r="O184" s="113">
        <f t="shared" ref="O184" si="19">+Q184+R184</f>
        <v>0</v>
      </c>
      <c r="P184" s="114">
        <f t="shared" ref="P184" si="20">O184/$O$194</f>
        <v>0</v>
      </c>
      <c r="Q184" s="115">
        <v>0</v>
      </c>
      <c r="R184" s="115">
        <v>0</v>
      </c>
      <c r="T184" s="2"/>
      <c r="V184" s="2"/>
      <c r="W184" s="2"/>
    </row>
    <row r="185" spans="2:23" s="5" customFormat="1" ht="18" customHeight="1" x14ac:dyDescent="0.3">
      <c r="B185" s="106" t="s">
        <v>109</v>
      </c>
      <c r="C185" s="106"/>
      <c r="D185" s="107"/>
      <c r="E185" s="107"/>
      <c r="F185" s="108">
        <f t="shared" si="13"/>
        <v>30016</v>
      </c>
      <c r="G185" s="109">
        <f t="shared" si="14"/>
        <v>4.2842726827659938E-2</v>
      </c>
      <c r="H185" s="110">
        <v>18344</v>
      </c>
      <c r="I185" s="110">
        <v>11672</v>
      </c>
      <c r="K185" s="54"/>
      <c r="L185" s="54"/>
      <c r="M185" s="54"/>
      <c r="N185" s="54"/>
      <c r="O185" s="27"/>
      <c r="P185" s="116"/>
      <c r="Q185" s="34"/>
      <c r="R185" s="34"/>
      <c r="T185" s="2"/>
      <c r="V185" s="2"/>
      <c r="W185" s="2"/>
    </row>
    <row r="186" spans="2:23" s="5" customFormat="1" ht="18" customHeight="1" x14ac:dyDescent="0.3">
      <c r="B186" s="106" t="s">
        <v>110</v>
      </c>
      <c r="C186" s="106"/>
      <c r="D186" s="107"/>
      <c r="E186" s="107"/>
      <c r="F186" s="108">
        <f t="shared" si="13"/>
        <v>87071</v>
      </c>
      <c r="G186" s="109">
        <f t="shared" si="14"/>
        <v>0.12427902010964746</v>
      </c>
      <c r="H186" s="110">
        <v>69440</v>
      </c>
      <c r="I186" s="110">
        <v>17631</v>
      </c>
      <c r="K186" s="112" t="s">
        <v>36</v>
      </c>
      <c r="L186" s="112"/>
      <c r="M186" s="112"/>
      <c r="N186" s="112"/>
      <c r="O186" s="113">
        <f t="shared" ref="O186" si="21">+Q186+R186</f>
        <v>662897</v>
      </c>
      <c r="P186" s="114">
        <f t="shared" ref="P186" si="22">O186/$O$194</f>
        <v>0.94617254417228436</v>
      </c>
      <c r="Q186" s="115">
        <v>451918</v>
      </c>
      <c r="R186" s="115">
        <v>210979</v>
      </c>
      <c r="T186" s="2"/>
      <c r="V186" s="2"/>
      <c r="W186" s="2"/>
    </row>
    <row r="187" spans="2:23" s="5" customFormat="1" ht="18" customHeight="1" x14ac:dyDescent="0.3">
      <c r="B187" s="106" t="s">
        <v>111</v>
      </c>
      <c r="C187" s="106"/>
      <c r="D187" s="107"/>
      <c r="E187" s="107"/>
      <c r="F187" s="108">
        <f t="shared" si="13"/>
        <v>6741</v>
      </c>
      <c r="G187" s="109">
        <f t="shared" si="14"/>
        <v>9.6216291826111289E-3</v>
      </c>
      <c r="H187" s="110">
        <v>5026</v>
      </c>
      <c r="I187" s="110">
        <v>1715</v>
      </c>
      <c r="K187" s="54"/>
      <c r="L187" s="54"/>
      <c r="M187" s="54"/>
      <c r="N187" s="54"/>
      <c r="O187" s="27"/>
      <c r="P187" s="116"/>
      <c r="Q187" s="34"/>
      <c r="R187" s="34"/>
      <c r="T187" s="2"/>
      <c r="V187" s="2"/>
      <c r="W187" s="2"/>
    </row>
    <row r="188" spans="2:23" s="5" customFormat="1" ht="18" customHeight="1" x14ac:dyDescent="0.3">
      <c r="B188" s="106" t="s">
        <v>112</v>
      </c>
      <c r="C188" s="106"/>
      <c r="D188" s="107"/>
      <c r="E188" s="107"/>
      <c r="F188" s="108">
        <f t="shared" si="13"/>
        <v>573</v>
      </c>
      <c r="G188" s="109">
        <f t="shared" si="14"/>
        <v>8.1785989046672248E-4</v>
      </c>
      <c r="H188" s="110">
        <v>522</v>
      </c>
      <c r="I188" s="110">
        <v>51</v>
      </c>
      <c r="K188" s="112" t="s">
        <v>39</v>
      </c>
      <c r="L188" s="112"/>
      <c r="M188" s="112"/>
      <c r="N188" s="112"/>
      <c r="O188" s="113">
        <f t="shared" ref="O188" si="23">+Q188+R188</f>
        <v>10144</v>
      </c>
      <c r="P188" s="114">
        <f t="shared" ref="P188" si="24">O188/$O$194</f>
        <v>1.4478831987599359E-2</v>
      </c>
      <c r="Q188" s="115">
        <v>5187</v>
      </c>
      <c r="R188" s="115">
        <v>4957</v>
      </c>
      <c r="T188" s="2"/>
      <c r="V188" s="2"/>
      <c r="W188" s="2"/>
    </row>
    <row r="189" spans="2:23" s="5" customFormat="1" ht="18" customHeight="1" x14ac:dyDescent="0.3">
      <c r="B189" s="106" t="s">
        <v>113</v>
      </c>
      <c r="C189" s="106"/>
      <c r="D189" s="107"/>
      <c r="E189" s="107"/>
      <c r="F189" s="108">
        <f t="shared" si="13"/>
        <v>79</v>
      </c>
      <c r="G189" s="109">
        <f t="shared" si="14"/>
        <v>1.127590424901764E-4</v>
      </c>
      <c r="H189" s="110">
        <v>54</v>
      </c>
      <c r="I189" s="110">
        <v>25</v>
      </c>
      <c r="K189" s="54"/>
      <c r="L189" s="54"/>
      <c r="M189" s="54"/>
      <c r="N189" s="54"/>
      <c r="O189" s="27"/>
      <c r="P189" s="116"/>
      <c r="Q189" s="34"/>
      <c r="R189" s="34"/>
      <c r="T189" s="2"/>
      <c r="V189" s="2"/>
      <c r="W189" s="2"/>
    </row>
    <row r="190" spans="2:23" s="5" customFormat="1" ht="18" customHeight="1" x14ac:dyDescent="0.3">
      <c r="B190" s="106" t="s">
        <v>114</v>
      </c>
      <c r="C190" s="106"/>
      <c r="D190" s="107"/>
      <c r="E190" s="107"/>
      <c r="F190" s="108">
        <f t="shared" si="13"/>
        <v>5567</v>
      </c>
      <c r="G190" s="109">
        <f t="shared" si="14"/>
        <v>7.9459441714280002E-3</v>
      </c>
      <c r="H190" s="110">
        <v>1464</v>
      </c>
      <c r="I190" s="110">
        <v>4103</v>
      </c>
      <c r="K190" s="112" t="s">
        <v>41</v>
      </c>
      <c r="L190" s="112"/>
      <c r="M190" s="112"/>
      <c r="N190" s="112"/>
      <c r="O190" s="113">
        <f t="shared" ref="O190" si="25">+Q190+R190</f>
        <v>3583</v>
      </c>
      <c r="P190" s="114">
        <f t="shared" ref="P190" si="26">O190/$O$194</f>
        <v>5.114122142307621E-3</v>
      </c>
      <c r="Q190" s="115">
        <v>1974</v>
      </c>
      <c r="R190" s="115">
        <v>1609</v>
      </c>
      <c r="T190" s="2"/>
      <c r="V190" s="2"/>
      <c r="W190" s="2"/>
    </row>
    <row r="191" spans="2:23" s="5" customFormat="1" ht="18" customHeight="1" x14ac:dyDescent="0.3">
      <c r="B191" s="106" t="s">
        <v>115</v>
      </c>
      <c r="C191" s="106"/>
      <c r="D191" s="107"/>
      <c r="E191" s="107"/>
      <c r="F191" s="108">
        <f t="shared" si="13"/>
        <v>4078</v>
      </c>
      <c r="G191" s="109">
        <f t="shared" si="14"/>
        <v>5.8206503199359416E-3</v>
      </c>
      <c r="H191" s="110">
        <v>2551</v>
      </c>
      <c r="I191" s="110">
        <v>1527</v>
      </c>
      <c r="K191" s="54"/>
      <c r="L191" s="54"/>
      <c r="M191" s="54"/>
      <c r="N191" s="54"/>
      <c r="O191" s="27"/>
      <c r="P191" s="116"/>
      <c r="Q191" s="34"/>
      <c r="R191" s="34"/>
      <c r="T191" s="2"/>
      <c r="V191" s="2"/>
      <c r="W191" s="2"/>
    </row>
    <row r="192" spans="2:23" s="5" customFormat="1" ht="18" customHeight="1" x14ac:dyDescent="0.3">
      <c r="B192" s="106" t="s">
        <v>116</v>
      </c>
      <c r="C192" s="106"/>
      <c r="D192" s="107"/>
      <c r="E192" s="107"/>
      <c r="F192" s="108">
        <f t="shared" si="13"/>
        <v>1424</v>
      </c>
      <c r="G192" s="109">
        <f t="shared" si="14"/>
        <v>2.0325174241267239E-3</v>
      </c>
      <c r="H192" s="110">
        <v>888</v>
      </c>
      <c r="I192" s="110">
        <v>536</v>
      </c>
      <c r="K192" s="112" t="s">
        <v>43</v>
      </c>
      <c r="L192" s="112"/>
      <c r="M192" s="112"/>
      <c r="N192" s="112"/>
      <c r="O192" s="113">
        <f t="shared" ref="O192" si="27">+Q192+R192</f>
        <v>7788</v>
      </c>
      <c r="P192" s="114">
        <f>O192/$O$194</f>
        <v>1.111604332801891E-2</v>
      </c>
      <c r="Q192" s="115">
        <v>5610</v>
      </c>
      <c r="R192" s="115">
        <v>2178</v>
      </c>
      <c r="T192" s="2"/>
      <c r="V192" s="2"/>
      <c r="W192" s="2"/>
    </row>
    <row r="193" spans="2:23" s="5" customFormat="1" ht="18" customHeight="1" thickBot="1" x14ac:dyDescent="0.35">
      <c r="B193" s="106" t="s">
        <v>117</v>
      </c>
      <c r="C193" s="106"/>
      <c r="D193" s="107"/>
      <c r="E193" s="107"/>
      <c r="F193" s="108">
        <f t="shared" si="13"/>
        <v>199</v>
      </c>
      <c r="G193" s="109">
        <f t="shared" si="14"/>
        <v>2.8403860070310257E-4</v>
      </c>
      <c r="H193" s="110">
        <v>137</v>
      </c>
      <c r="I193" s="110">
        <v>62</v>
      </c>
      <c r="K193" s="54"/>
      <c r="L193" s="54"/>
      <c r="M193" s="54"/>
      <c r="N193" s="54"/>
      <c r="O193" s="27"/>
      <c r="P193" s="116"/>
      <c r="Q193" s="34"/>
      <c r="R193" s="34"/>
      <c r="T193" s="2"/>
      <c r="V193" s="2"/>
      <c r="W193" s="2"/>
    </row>
    <row r="194" spans="2:23" s="5" customFormat="1" ht="18" customHeight="1" x14ac:dyDescent="0.3">
      <c r="B194" s="106" t="s">
        <v>118</v>
      </c>
      <c r="C194" s="106"/>
      <c r="D194" s="107"/>
      <c r="E194" s="107"/>
      <c r="F194" s="108">
        <f t="shared" si="13"/>
        <v>19</v>
      </c>
      <c r="G194" s="109">
        <f t="shared" si="14"/>
        <v>2.7119263383713313E-5</v>
      </c>
      <c r="H194" s="110">
        <v>3</v>
      </c>
      <c r="I194" s="110">
        <v>16</v>
      </c>
      <c r="K194" s="30" t="s">
        <v>5</v>
      </c>
      <c r="L194" s="63"/>
      <c r="M194" s="63"/>
      <c r="N194" s="63"/>
      <c r="O194" s="36">
        <f>SUM(O178:O193)</f>
        <v>700609</v>
      </c>
      <c r="P194" s="58">
        <f>SUM(P178:P193)</f>
        <v>1</v>
      </c>
      <c r="Q194" s="36">
        <f>SUM(Q178:Q193)</f>
        <v>464805</v>
      </c>
      <c r="R194" s="36">
        <f>SUM(R178:R193)</f>
        <v>235804</v>
      </c>
      <c r="T194" s="2"/>
      <c r="V194" s="2"/>
      <c r="W194" s="2"/>
    </row>
    <row r="195" spans="2:23" s="5" customFormat="1" ht="18" customHeight="1" x14ac:dyDescent="0.3">
      <c r="B195" s="106" t="s">
        <v>119</v>
      </c>
      <c r="C195" s="106"/>
      <c r="D195" s="107"/>
      <c r="E195" s="107"/>
      <c r="F195" s="108">
        <f t="shared" si="13"/>
        <v>11593</v>
      </c>
      <c r="G195" s="109">
        <f t="shared" si="14"/>
        <v>1.6547032653020443E-2</v>
      </c>
      <c r="H195" s="110">
        <v>5518</v>
      </c>
      <c r="I195" s="110">
        <v>6075</v>
      </c>
      <c r="T195" s="2"/>
      <c r="V195" s="2"/>
      <c r="W195" s="2"/>
    </row>
    <row r="196" spans="2:23" s="5" customFormat="1" ht="18" customHeight="1" x14ac:dyDescent="0.3">
      <c r="B196" s="106" t="s">
        <v>120</v>
      </c>
      <c r="C196" s="106"/>
      <c r="D196" s="107"/>
      <c r="E196" s="107"/>
      <c r="F196" s="108">
        <f t="shared" si="13"/>
        <v>367</v>
      </c>
      <c r="G196" s="109">
        <f t="shared" si="14"/>
        <v>5.2382998220119924E-4</v>
      </c>
      <c r="H196" s="110">
        <v>184</v>
      </c>
      <c r="I196" s="110">
        <v>183</v>
      </c>
      <c r="T196" s="2"/>
      <c r="V196" s="2"/>
      <c r="W196" s="2"/>
    </row>
    <row r="197" spans="2:23" s="5" customFormat="1" ht="18" customHeight="1" x14ac:dyDescent="0.3">
      <c r="B197" s="106" t="s">
        <v>121</v>
      </c>
      <c r="C197" s="106"/>
      <c r="D197" s="107"/>
      <c r="E197" s="107"/>
      <c r="F197" s="108">
        <f t="shared" si="13"/>
        <v>88</v>
      </c>
      <c r="G197" s="109">
        <f t="shared" si="14"/>
        <v>1.2560500935614586E-4</v>
      </c>
      <c r="H197" s="110">
        <v>54</v>
      </c>
      <c r="I197" s="110">
        <v>34</v>
      </c>
      <c r="T197" s="2"/>
      <c r="V197" s="2"/>
      <c r="W197" s="2"/>
    </row>
    <row r="198" spans="2:23" s="5" customFormat="1" ht="18" customHeight="1" x14ac:dyDescent="0.3">
      <c r="B198" s="106" t="s">
        <v>122</v>
      </c>
      <c r="C198" s="106"/>
      <c r="D198" s="107"/>
      <c r="E198" s="107"/>
      <c r="F198" s="108">
        <f t="shared" si="13"/>
        <v>40811</v>
      </c>
      <c r="G198" s="109">
        <f t="shared" si="14"/>
        <v>5.8250750418564423E-2</v>
      </c>
      <c r="H198" s="110">
        <v>32487</v>
      </c>
      <c r="I198" s="110">
        <v>8324</v>
      </c>
      <c r="T198" s="2"/>
      <c r="V198" s="2"/>
      <c r="W198" s="2"/>
    </row>
    <row r="199" spans="2:23" s="5" customFormat="1" ht="18" customHeight="1" x14ac:dyDescent="0.3">
      <c r="B199" s="106" t="s">
        <v>123</v>
      </c>
      <c r="C199" s="106"/>
      <c r="D199" s="107"/>
      <c r="E199" s="107"/>
      <c r="F199" s="108">
        <f t="shared" si="13"/>
        <v>1746</v>
      </c>
      <c r="G199" s="109">
        <f t="shared" si="14"/>
        <v>2.4921175719980759E-3</v>
      </c>
      <c r="H199" s="110">
        <v>1203</v>
      </c>
      <c r="I199" s="110">
        <v>543</v>
      </c>
      <c r="T199" s="2"/>
      <c r="V199" s="2"/>
      <c r="W199" s="2"/>
    </row>
    <row r="200" spans="2:23" s="5" customFormat="1" ht="18" customHeight="1" x14ac:dyDescent="0.3">
      <c r="B200" s="106" t="s">
        <v>124</v>
      </c>
      <c r="C200" s="106"/>
      <c r="D200" s="107"/>
      <c r="E200" s="107"/>
      <c r="F200" s="108">
        <f t="shared" si="13"/>
        <v>330</v>
      </c>
      <c r="G200" s="109">
        <f t="shared" si="14"/>
        <v>4.71018785085547E-4</v>
      </c>
      <c r="H200" s="110">
        <v>287</v>
      </c>
      <c r="I200" s="110">
        <v>43</v>
      </c>
      <c r="T200" s="2"/>
      <c r="V200" s="2"/>
      <c r="W200" s="2"/>
    </row>
    <row r="201" spans="2:23" s="5" customFormat="1" ht="18" customHeight="1" x14ac:dyDescent="0.3">
      <c r="B201" s="106" t="s">
        <v>125</v>
      </c>
      <c r="C201" s="106"/>
      <c r="D201" s="107"/>
      <c r="E201" s="107"/>
      <c r="F201" s="108">
        <f t="shared" si="13"/>
        <v>10609</v>
      </c>
      <c r="G201" s="109">
        <f t="shared" si="14"/>
        <v>1.514254027567445E-2</v>
      </c>
      <c r="H201" s="110">
        <v>5702</v>
      </c>
      <c r="I201" s="110">
        <v>4907</v>
      </c>
      <c r="T201" s="2"/>
      <c r="V201" s="2"/>
      <c r="W201" s="2"/>
    </row>
    <row r="202" spans="2:23" s="5" customFormat="1" ht="18" customHeight="1" x14ac:dyDescent="0.3">
      <c r="B202" s="106" t="s">
        <v>126</v>
      </c>
      <c r="C202" s="106"/>
      <c r="D202" s="107"/>
      <c r="E202" s="107"/>
      <c r="F202" s="108">
        <f t="shared" si="13"/>
        <v>2011</v>
      </c>
      <c r="G202" s="109">
        <f t="shared" si="14"/>
        <v>2.8703599297182879E-3</v>
      </c>
      <c r="H202" s="110">
        <v>1632</v>
      </c>
      <c r="I202" s="110">
        <v>379</v>
      </c>
      <c r="T202" s="2"/>
      <c r="V202" s="2"/>
      <c r="W202" s="2"/>
    </row>
    <row r="203" spans="2:23" s="5" customFormat="1" ht="18" customHeight="1" x14ac:dyDescent="0.3">
      <c r="B203" s="106" t="s">
        <v>127</v>
      </c>
      <c r="C203" s="106"/>
      <c r="D203" s="107"/>
      <c r="E203" s="107"/>
      <c r="F203" s="108">
        <f t="shared" si="13"/>
        <v>8676</v>
      </c>
      <c r="G203" s="109">
        <f t="shared" si="14"/>
        <v>1.2383512058794562E-2</v>
      </c>
      <c r="H203" s="110">
        <v>6256</v>
      </c>
      <c r="I203" s="110">
        <v>2420</v>
      </c>
      <c r="T203" s="2"/>
      <c r="V203" s="2"/>
      <c r="W203" s="2"/>
    </row>
    <row r="204" spans="2:23" s="5" customFormat="1" ht="18" customHeight="1" x14ac:dyDescent="0.3">
      <c r="B204" s="106" t="s">
        <v>128</v>
      </c>
      <c r="C204" s="106"/>
      <c r="D204" s="107"/>
      <c r="E204" s="107"/>
      <c r="F204" s="108">
        <f t="shared" si="13"/>
        <v>304</v>
      </c>
      <c r="G204" s="109">
        <f t="shared" si="14"/>
        <v>4.3390821413941301E-4</v>
      </c>
      <c r="H204" s="110">
        <v>168</v>
      </c>
      <c r="I204" s="110">
        <v>136</v>
      </c>
      <c r="T204" s="2"/>
      <c r="V204" s="2"/>
      <c r="W204" s="2"/>
    </row>
    <row r="205" spans="2:23" s="5" customFormat="1" ht="18" customHeight="1" x14ac:dyDescent="0.3">
      <c r="B205" s="106" t="s">
        <v>129</v>
      </c>
      <c r="C205" s="106"/>
      <c r="D205" s="107"/>
      <c r="E205" s="107"/>
      <c r="F205" s="108">
        <f t="shared" si="13"/>
        <v>6890</v>
      </c>
      <c r="G205" s="109">
        <f t="shared" si="14"/>
        <v>9.8343013007255124E-3</v>
      </c>
      <c r="H205" s="110">
        <v>4339</v>
      </c>
      <c r="I205" s="110">
        <v>2551</v>
      </c>
      <c r="T205" s="2"/>
      <c r="V205" s="2"/>
      <c r="W205" s="2"/>
    </row>
    <row r="206" spans="2:23" s="5" customFormat="1" ht="18" customHeight="1" x14ac:dyDescent="0.3">
      <c r="B206" s="106" t="s">
        <v>130</v>
      </c>
      <c r="C206" s="106"/>
      <c r="D206" s="107"/>
      <c r="E206" s="107"/>
      <c r="F206" s="108">
        <f t="shared" si="13"/>
        <v>219</v>
      </c>
      <c r="G206" s="109">
        <f t="shared" si="14"/>
        <v>3.1258519373859026E-4</v>
      </c>
      <c r="H206" s="110">
        <v>162</v>
      </c>
      <c r="I206" s="110">
        <v>57</v>
      </c>
      <c r="T206" s="2"/>
      <c r="V206" s="2"/>
      <c r="W206" s="2"/>
    </row>
    <row r="207" spans="2:23" s="5" customFormat="1" ht="18" customHeight="1" x14ac:dyDescent="0.3">
      <c r="B207" s="106" t="s">
        <v>131</v>
      </c>
      <c r="C207" s="106"/>
      <c r="D207" s="107"/>
      <c r="E207" s="107"/>
      <c r="F207" s="108">
        <f t="shared" si="13"/>
        <v>13</v>
      </c>
      <c r="G207" s="109">
        <f t="shared" si="14"/>
        <v>1.8555285473067004E-5</v>
      </c>
      <c r="H207" s="110">
        <v>10</v>
      </c>
      <c r="I207" s="110">
        <v>3</v>
      </c>
      <c r="T207" s="2"/>
      <c r="V207" s="2"/>
      <c r="W207" s="2"/>
    </row>
    <row r="208" spans="2:23" s="5" customFormat="1" ht="18" customHeight="1" x14ac:dyDescent="0.3">
      <c r="B208" s="106" t="s">
        <v>132</v>
      </c>
      <c r="C208" s="106"/>
      <c r="D208" s="107"/>
      <c r="E208" s="107"/>
      <c r="F208" s="108">
        <f t="shared" si="13"/>
        <v>4091</v>
      </c>
      <c r="G208" s="109">
        <f t="shared" si="14"/>
        <v>5.8392056054090086E-3</v>
      </c>
      <c r="H208" s="110">
        <v>0</v>
      </c>
      <c r="I208" s="110">
        <v>4091</v>
      </c>
      <c r="T208" s="2"/>
      <c r="V208" s="2"/>
      <c r="W208" s="2"/>
    </row>
    <row r="209" spans="2:88" s="5" customFormat="1" ht="18" customHeight="1" x14ac:dyDescent="0.3">
      <c r="B209" s="106" t="s">
        <v>133</v>
      </c>
      <c r="C209" s="106"/>
      <c r="D209" s="107"/>
      <c r="E209" s="107"/>
      <c r="F209" s="108">
        <f t="shared" si="13"/>
        <v>3765</v>
      </c>
      <c r="G209" s="109">
        <f t="shared" si="14"/>
        <v>5.3738961389305593E-3</v>
      </c>
      <c r="H209" s="110">
        <v>3765</v>
      </c>
      <c r="I209" s="110">
        <v>0</v>
      </c>
      <c r="T209" s="2"/>
      <c r="V209" s="2"/>
      <c r="W209" s="2"/>
    </row>
    <row r="210" spans="2:88" s="5" customFormat="1" ht="18" customHeight="1" x14ac:dyDescent="0.3">
      <c r="B210" s="106" t="s">
        <v>134</v>
      </c>
      <c r="C210" s="106"/>
      <c r="D210" s="107"/>
      <c r="E210" s="107"/>
      <c r="F210" s="108">
        <f t="shared" si="13"/>
        <v>309143</v>
      </c>
      <c r="G210" s="109">
        <f t="shared" si="14"/>
        <v>0.44124897053848866</v>
      </c>
      <c r="H210" s="110">
        <v>209491</v>
      </c>
      <c r="I210" s="110">
        <v>99652</v>
      </c>
      <c r="T210" s="2"/>
      <c r="V210" s="2"/>
      <c r="W210" s="2"/>
    </row>
    <row r="211" spans="2:88" s="5" customFormat="1" ht="18" customHeight="1" thickBot="1" x14ac:dyDescent="0.35">
      <c r="B211" s="119" t="s">
        <v>135</v>
      </c>
      <c r="C211" s="119"/>
      <c r="D211" s="120"/>
      <c r="E211" s="120"/>
      <c r="F211" s="108">
        <f t="shared" si="13"/>
        <v>35433</v>
      </c>
      <c r="G211" s="109">
        <f t="shared" si="14"/>
        <v>5.0574571551321779E-2</v>
      </c>
      <c r="H211" s="110">
        <v>22984</v>
      </c>
      <c r="I211" s="110">
        <v>12449</v>
      </c>
      <c r="T211" s="2"/>
      <c r="V211" s="2"/>
      <c r="W211" s="2"/>
    </row>
    <row r="212" spans="2:88" s="5" customFormat="1" ht="21.75" customHeight="1" x14ac:dyDescent="0.3">
      <c r="B212" s="121" t="s">
        <v>5</v>
      </c>
      <c r="C212" s="121"/>
      <c r="D212" s="121"/>
      <c r="E212" s="121"/>
      <c r="F212" s="36">
        <f>SUM(F177:F211)</f>
        <v>700609</v>
      </c>
      <c r="G212" s="99">
        <f>SUM(G177:G211)</f>
        <v>1</v>
      </c>
      <c r="H212" s="36">
        <f>SUM(H177:H211)</f>
        <v>464805</v>
      </c>
      <c r="I212" s="36">
        <f>SUM(I177:I211)</f>
        <v>235804</v>
      </c>
      <c r="T212" s="2"/>
      <c r="V212" s="2"/>
      <c r="W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</row>
    <row r="213" spans="2:88" s="5" customFormat="1" ht="10.5" customHeight="1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T213" s="2"/>
      <c r="V213" s="2"/>
      <c r="W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</row>
    <row r="214" spans="2:88" s="5" customFormat="1" ht="10.5" customHeight="1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T214" s="2"/>
      <c r="V214" s="2"/>
      <c r="W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</row>
    <row r="215" spans="2:88" s="5" customFormat="1" ht="21.75" customHeight="1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T215" s="2"/>
      <c r="V215" s="2"/>
      <c r="W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</row>
    <row r="216" spans="2:88" s="5" customFormat="1" ht="21.75" customHeight="1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122" t="s">
        <v>136</v>
      </c>
      <c r="L216" s="122"/>
      <c r="M216" s="122"/>
      <c r="N216" s="122"/>
      <c r="O216" s="122"/>
      <c r="P216" s="122"/>
      <c r="Q216" s="122"/>
      <c r="R216" s="122"/>
      <c r="T216" s="2"/>
      <c r="V216" s="2"/>
      <c r="W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</row>
    <row r="217" spans="2:88" s="5" customFormat="1" ht="39" customHeight="1" x14ac:dyDescent="0.3">
      <c r="B217" s="123" t="s">
        <v>57</v>
      </c>
      <c r="C217" s="123"/>
      <c r="D217" s="124"/>
      <c r="E217" s="74">
        <v>2022</v>
      </c>
      <c r="F217" s="73">
        <v>2023</v>
      </c>
      <c r="G217" s="73">
        <v>2024</v>
      </c>
      <c r="H217" s="73">
        <v>2025</v>
      </c>
      <c r="I217" s="73" t="s">
        <v>87</v>
      </c>
      <c r="J217" s="2"/>
      <c r="R217" s="2"/>
      <c r="T217" s="2"/>
      <c r="V217" s="2"/>
      <c r="W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</row>
    <row r="218" spans="2:88" s="5" customFormat="1" ht="21.75" customHeight="1" x14ac:dyDescent="0.3">
      <c r="B218" s="125" t="s">
        <v>58</v>
      </c>
      <c r="C218" s="125"/>
      <c r="D218" s="125"/>
      <c r="E218" s="80">
        <v>39013</v>
      </c>
      <c r="F218" s="80">
        <v>34951</v>
      </c>
      <c r="G218" s="80">
        <v>45569</v>
      </c>
      <c r="H218" s="80">
        <v>48087</v>
      </c>
      <c r="I218" s="80">
        <v>26289</v>
      </c>
      <c r="J218" s="2"/>
      <c r="K218" s="2"/>
      <c r="L218" s="2"/>
      <c r="M218" s="2"/>
      <c r="N218" s="2"/>
      <c r="O218" s="2"/>
      <c r="P218" s="2"/>
      <c r="Q218" s="2"/>
      <c r="R218" s="2"/>
      <c r="T218" s="2"/>
      <c r="V218" s="2"/>
      <c r="W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</row>
    <row r="219" spans="2:88" s="5" customFormat="1" ht="21.75" customHeight="1" x14ac:dyDescent="0.3">
      <c r="B219" s="125" t="s">
        <v>137</v>
      </c>
      <c r="C219" s="125"/>
      <c r="D219" s="125"/>
      <c r="E219" s="79">
        <v>73299</v>
      </c>
      <c r="F219" s="79">
        <v>82537</v>
      </c>
      <c r="G219" s="79">
        <v>96312</v>
      </c>
      <c r="H219" s="79">
        <v>80568</v>
      </c>
      <c r="I219" s="79">
        <v>33311</v>
      </c>
      <c r="J219" s="2"/>
      <c r="K219" s="2"/>
      <c r="L219" s="2"/>
      <c r="M219" s="2"/>
      <c r="N219" s="2"/>
      <c r="O219" s="2"/>
      <c r="P219" s="2"/>
      <c r="Q219" s="2"/>
      <c r="R219" s="2"/>
      <c r="T219" s="2"/>
      <c r="V219" s="2"/>
      <c r="W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</row>
    <row r="220" spans="2:88" s="5" customFormat="1" ht="21.75" customHeight="1" x14ac:dyDescent="0.3">
      <c r="B220" s="125" t="s">
        <v>138</v>
      </c>
      <c r="C220" s="125"/>
      <c r="D220" s="125"/>
      <c r="E220" s="79">
        <v>40789</v>
      </c>
      <c r="F220" s="79">
        <v>46288</v>
      </c>
      <c r="G220" s="79">
        <v>51481</v>
      </c>
      <c r="H220" s="79">
        <v>56334</v>
      </c>
      <c r="I220" s="79">
        <v>17737</v>
      </c>
      <c r="J220" s="2"/>
      <c r="K220" s="2"/>
      <c r="L220" s="2"/>
      <c r="M220" s="2"/>
      <c r="N220" s="2"/>
      <c r="O220" s="2"/>
      <c r="P220" s="2"/>
      <c r="Q220" s="2"/>
      <c r="R220" s="2"/>
      <c r="T220" s="2"/>
      <c r="V220" s="2"/>
      <c r="W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</row>
    <row r="221" spans="2:88" s="5" customFormat="1" ht="21.75" customHeight="1" x14ac:dyDescent="0.3">
      <c r="B221" s="125" t="s">
        <v>62</v>
      </c>
      <c r="C221" s="125"/>
      <c r="D221" s="125"/>
      <c r="E221" s="79">
        <v>96219</v>
      </c>
      <c r="F221" s="79">
        <v>117373</v>
      </c>
      <c r="G221" s="79">
        <v>128765</v>
      </c>
      <c r="H221" s="79">
        <v>120363</v>
      </c>
      <c r="I221" s="79">
        <v>34019</v>
      </c>
      <c r="J221" s="2"/>
      <c r="K221" s="2"/>
      <c r="L221" s="2"/>
      <c r="M221" s="2"/>
      <c r="N221" s="2"/>
      <c r="O221" s="2"/>
      <c r="P221" s="2"/>
      <c r="Q221" s="2"/>
      <c r="R221" s="2"/>
      <c r="T221" s="2"/>
      <c r="V221" s="2"/>
      <c r="W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</row>
    <row r="222" spans="2:88" s="5" customFormat="1" ht="21.75" customHeight="1" x14ac:dyDescent="0.3">
      <c r="B222" s="125" t="s">
        <v>63</v>
      </c>
      <c r="C222" s="125"/>
      <c r="D222" s="125"/>
      <c r="E222" s="79">
        <v>51183</v>
      </c>
      <c r="F222" s="79">
        <v>65113</v>
      </c>
      <c r="G222" s="79">
        <v>83295</v>
      </c>
      <c r="H222" s="79">
        <v>77851</v>
      </c>
      <c r="I222" s="79">
        <v>28008</v>
      </c>
      <c r="J222" s="2"/>
      <c r="K222" s="2"/>
      <c r="L222" s="2"/>
      <c r="M222" s="2"/>
      <c r="N222" s="2"/>
      <c r="O222" s="2"/>
      <c r="P222" s="2"/>
      <c r="Q222" s="2"/>
      <c r="R222" s="2"/>
      <c r="T222" s="2"/>
      <c r="V222" s="2"/>
      <c r="W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</row>
    <row r="223" spans="2:88" s="5" customFormat="1" ht="21.75" customHeight="1" x14ac:dyDescent="0.3">
      <c r="B223" s="125" t="s">
        <v>64</v>
      </c>
      <c r="C223" s="125"/>
      <c r="D223" s="125"/>
      <c r="E223" s="79">
        <v>63266</v>
      </c>
      <c r="F223" s="79">
        <v>56164</v>
      </c>
      <c r="G223" s="79">
        <v>74858</v>
      </c>
      <c r="H223" s="79">
        <v>71149</v>
      </c>
      <c r="I223" s="79">
        <v>28130</v>
      </c>
      <c r="J223" s="2"/>
      <c r="K223" s="2"/>
      <c r="L223" s="2"/>
      <c r="M223" s="2"/>
      <c r="N223" s="2"/>
      <c r="O223" s="2"/>
      <c r="P223" s="2"/>
      <c r="Q223" s="2"/>
      <c r="R223" s="2"/>
      <c r="T223" s="2"/>
      <c r="V223" s="2"/>
      <c r="W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</row>
    <row r="224" spans="2:88" s="5" customFormat="1" ht="21.75" customHeight="1" x14ac:dyDescent="0.3">
      <c r="B224" s="125" t="s">
        <v>65</v>
      </c>
      <c r="C224" s="125"/>
      <c r="D224" s="125"/>
      <c r="E224" s="79">
        <v>44311</v>
      </c>
      <c r="F224" s="79">
        <v>58133</v>
      </c>
      <c r="G224" s="79">
        <v>59362</v>
      </c>
      <c r="H224" s="79">
        <v>64862</v>
      </c>
      <c r="I224" s="79">
        <v>22573</v>
      </c>
      <c r="J224" s="2"/>
      <c r="K224" s="2"/>
      <c r="L224" s="2"/>
      <c r="M224" s="2"/>
      <c r="N224" s="2"/>
      <c r="O224" s="2"/>
      <c r="P224" s="2"/>
      <c r="Q224" s="2"/>
      <c r="R224" s="2"/>
      <c r="T224" s="2"/>
      <c r="V224" s="2"/>
      <c r="W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</row>
    <row r="225" spans="2:88" s="5" customFormat="1" ht="21.75" customHeight="1" x14ac:dyDescent="0.3">
      <c r="B225" s="125" t="s">
        <v>66</v>
      </c>
      <c r="C225" s="125"/>
      <c r="D225" s="125"/>
      <c r="E225" s="79">
        <v>117545</v>
      </c>
      <c r="F225" s="79">
        <v>138891</v>
      </c>
      <c r="G225" s="79">
        <v>163724</v>
      </c>
      <c r="H225" s="79">
        <v>163001</v>
      </c>
      <c r="I225" s="79">
        <v>55971</v>
      </c>
      <c r="J225" s="2"/>
      <c r="K225" s="2"/>
      <c r="L225" s="2"/>
      <c r="M225" s="2"/>
      <c r="N225" s="2"/>
      <c r="O225" s="2"/>
      <c r="P225" s="2"/>
      <c r="Q225" s="2"/>
      <c r="R225" s="2"/>
      <c r="T225" s="2"/>
      <c r="V225" s="2"/>
      <c r="W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</row>
    <row r="226" spans="2:88" s="5" customFormat="1" ht="21.75" customHeight="1" x14ac:dyDescent="0.3">
      <c r="B226" s="125" t="s">
        <v>67</v>
      </c>
      <c r="C226" s="125"/>
      <c r="D226" s="125"/>
      <c r="E226" s="79">
        <v>22445</v>
      </c>
      <c r="F226" s="79">
        <v>30582</v>
      </c>
      <c r="G226" s="79">
        <v>47696</v>
      </c>
      <c r="H226" s="79">
        <v>41256</v>
      </c>
      <c r="I226" s="80">
        <v>14717</v>
      </c>
      <c r="J226" s="2"/>
      <c r="K226" s="2"/>
      <c r="L226" s="2"/>
      <c r="M226" s="2"/>
      <c r="N226" s="2"/>
      <c r="O226" s="2"/>
      <c r="P226" s="2"/>
      <c r="Q226" s="2"/>
      <c r="R226" s="2"/>
      <c r="T226" s="2"/>
      <c r="V226" s="2"/>
      <c r="W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</row>
    <row r="227" spans="2:88" s="5" customFormat="1" ht="21.75" customHeight="1" x14ac:dyDescent="0.3">
      <c r="B227" s="125" t="s">
        <v>139</v>
      </c>
      <c r="C227" s="125"/>
      <c r="D227" s="125"/>
      <c r="E227" s="79">
        <v>45742</v>
      </c>
      <c r="F227" s="79">
        <v>52333</v>
      </c>
      <c r="G227" s="79">
        <v>66277</v>
      </c>
      <c r="H227" s="79">
        <v>64152</v>
      </c>
      <c r="I227" s="79">
        <v>23649</v>
      </c>
      <c r="J227" s="2"/>
      <c r="K227" s="2"/>
      <c r="L227" s="2"/>
      <c r="M227" s="2"/>
      <c r="N227" s="2"/>
      <c r="O227" s="2"/>
      <c r="P227" s="2"/>
      <c r="Q227" s="2"/>
      <c r="R227" s="2"/>
      <c r="T227" s="2"/>
      <c r="V227" s="2"/>
      <c r="W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</row>
    <row r="228" spans="2:88" s="5" customFormat="1" ht="21.75" customHeight="1" x14ac:dyDescent="0.3">
      <c r="B228" s="125" t="s">
        <v>69</v>
      </c>
      <c r="C228" s="125"/>
      <c r="D228" s="125"/>
      <c r="E228" s="79">
        <v>50017</v>
      </c>
      <c r="F228" s="79">
        <v>69300</v>
      </c>
      <c r="G228" s="79">
        <v>75154</v>
      </c>
      <c r="H228" s="79">
        <v>63407</v>
      </c>
      <c r="I228" s="79">
        <v>25305</v>
      </c>
      <c r="J228" s="2"/>
      <c r="K228" s="2"/>
      <c r="L228" s="2"/>
      <c r="M228" s="2"/>
      <c r="N228" s="2"/>
      <c r="O228" s="2"/>
      <c r="P228" s="2"/>
      <c r="Q228" s="2"/>
      <c r="R228" s="2"/>
      <c r="T228" s="2"/>
      <c r="V228" s="2"/>
      <c r="W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</row>
    <row r="229" spans="2:88" s="5" customFormat="1" ht="21.75" customHeight="1" x14ac:dyDescent="0.3">
      <c r="B229" s="125" t="s">
        <v>140</v>
      </c>
      <c r="C229" s="125"/>
      <c r="D229" s="125"/>
      <c r="E229" s="79">
        <v>84233</v>
      </c>
      <c r="F229" s="79">
        <v>127870</v>
      </c>
      <c r="G229" s="79">
        <v>150437</v>
      </c>
      <c r="H229" s="79">
        <v>126495</v>
      </c>
      <c r="I229" s="79">
        <v>38399</v>
      </c>
      <c r="J229" s="2"/>
      <c r="K229" s="2"/>
      <c r="L229" s="2"/>
      <c r="M229" s="2"/>
      <c r="N229" s="2"/>
      <c r="O229" s="2"/>
      <c r="P229" s="2"/>
      <c r="Q229" s="2"/>
      <c r="R229" s="2"/>
      <c r="T229" s="2"/>
      <c r="V229" s="2"/>
      <c r="W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</row>
    <row r="230" spans="2:88" s="5" customFormat="1" ht="21.75" customHeight="1" x14ac:dyDescent="0.3">
      <c r="B230" s="125" t="s">
        <v>71</v>
      </c>
      <c r="C230" s="125"/>
      <c r="D230" s="125"/>
      <c r="E230" s="79">
        <v>65846</v>
      </c>
      <c r="F230" s="79">
        <v>85482</v>
      </c>
      <c r="G230" s="79">
        <v>109276</v>
      </c>
      <c r="H230" s="79">
        <v>96601</v>
      </c>
      <c r="I230" s="79">
        <v>31019</v>
      </c>
      <c r="J230" s="2"/>
      <c r="K230" s="2"/>
      <c r="L230" s="2"/>
      <c r="M230" s="2"/>
      <c r="N230" s="2"/>
      <c r="O230" s="2"/>
      <c r="P230" s="2"/>
      <c r="Q230" s="2"/>
      <c r="R230" s="2"/>
      <c r="T230" s="2"/>
      <c r="V230" s="2"/>
      <c r="W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</row>
    <row r="231" spans="2:88" s="5" customFormat="1" ht="21.75" customHeight="1" x14ac:dyDescent="0.3">
      <c r="B231" s="125" t="s">
        <v>72</v>
      </c>
      <c r="C231" s="125"/>
      <c r="D231" s="125"/>
      <c r="E231" s="79">
        <v>41523</v>
      </c>
      <c r="F231" s="79">
        <v>56661</v>
      </c>
      <c r="G231" s="79">
        <v>56909</v>
      </c>
      <c r="H231" s="79">
        <v>58206</v>
      </c>
      <c r="I231" s="79">
        <v>23378</v>
      </c>
      <c r="J231" s="2"/>
      <c r="K231" s="2"/>
      <c r="L231" s="2"/>
      <c r="M231" s="2"/>
      <c r="N231" s="2"/>
      <c r="O231" s="2"/>
      <c r="P231" s="2"/>
      <c r="Q231" s="2"/>
      <c r="R231" s="2"/>
      <c r="T231" s="2"/>
      <c r="V231" s="2"/>
      <c r="W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</row>
    <row r="232" spans="2:88" s="5" customFormat="1" ht="21.75" customHeight="1" x14ac:dyDescent="0.3">
      <c r="B232" s="125" t="s">
        <v>73</v>
      </c>
      <c r="C232" s="125"/>
      <c r="D232" s="125"/>
      <c r="E232" s="79">
        <v>264217</v>
      </c>
      <c r="F232" s="79">
        <v>284158</v>
      </c>
      <c r="G232" s="79">
        <v>312534</v>
      </c>
      <c r="H232" s="79">
        <v>316342</v>
      </c>
      <c r="I232" s="79">
        <v>115770</v>
      </c>
      <c r="J232" s="2"/>
      <c r="K232" s="2"/>
      <c r="L232" s="2"/>
      <c r="M232" s="2"/>
      <c r="N232" s="2"/>
      <c r="O232" s="2"/>
      <c r="P232" s="2"/>
      <c r="Q232" s="2"/>
      <c r="R232" s="2"/>
      <c r="T232" s="2"/>
      <c r="V232" s="2"/>
      <c r="W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</row>
    <row r="233" spans="2:88" s="5" customFormat="1" ht="21.75" customHeight="1" x14ac:dyDescent="0.3">
      <c r="B233" s="125" t="s">
        <v>74</v>
      </c>
      <c r="C233" s="125"/>
      <c r="D233" s="125"/>
      <c r="E233" s="79">
        <v>69874</v>
      </c>
      <c r="F233" s="79">
        <v>80794</v>
      </c>
      <c r="G233" s="79">
        <v>94999</v>
      </c>
      <c r="H233" s="79">
        <v>77381</v>
      </c>
      <c r="I233" s="79">
        <v>27494</v>
      </c>
      <c r="J233" s="2"/>
      <c r="K233" s="2"/>
      <c r="L233" s="2"/>
      <c r="M233" s="2"/>
      <c r="N233" s="2"/>
      <c r="O233" s="2"/>
      <c r="P233" s="2"/>
      <c r="Q233" s="2"/>
      <c r="R233" s="2"/>
      <c r="T233" s="2"/>
      <c r="V233" s="2"/>
      <c r="W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</row>
    <row r="234" spans="2:88" s="5" customFormat="1" ht="21.75" customHeight="1" x14ac:dyDescent="0.3">
      <c r="B234" s="125" t="s">
        <v>75</v>
      </c>
      <c r="C234" s="125"/>
      <c r="D234" s="125"/>
      <c r="E234" s="79">
        <v>27500</v>
      </c>
      <c r="F234" s="79">
        <v>39819</v>
      </c>
      <c r="G234" s="79">
        <v>41868</v>
      </c>
      <c r="H234" s="79">
        <v>36082</v>
      </c>
      <c r="I234" s="79">
        <v>20031</v>
      </c>
      <c r="J234" s="2"/>
      <c r="K234" s="2"/>
      <c r="L234" s="2"/>
      <c r="M234" s="2"/>
      <c r="N234" s="2"/>
      <c r="O234" s="2"/>
      <c r="P234" s="2"/>
      <c r="Q234" s="2"/>
      <c r="R234" s="2"/>
      <c r="T234" s="2"/>
      <c r="V234" s="2"/>
      <c r="W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</row>
    <row r="235" spans="2:88" s="5" customFormat="1" ht="21.75" customHeight="1" x14ac:dyDescent="0.3">
      <c r="B235" s="125" t="s">
        <v>76</v>
      </c>
      <c r="C235" s="125"/>
      <c r="D235" s="125"/>
      <c r="E235" s="79">
        <v>10052</v>
      </c>
      <c r="F235" s="79">
        <v>9472</v>
      </c>
      <c r="G235" s="79">
        <v>19428</v>
      </c>
      <c r="H235" s="79">
        <v>14918</v>
      </c>
      <c r="I235" s="80">
        <v>5503</v>
      </c>
      <c r="J235" s="2"/>
      <c r="K235" s="2"/>
      <c r="L235" s="2"/>
      <c r="M235" s="2"/>
      <c r="N235" s="2"/>
      <c r="O235" s="2"/>
      <c r="P235" s="2"/>
      <c r="Q235" s="2"/>
      <c r="R235" s="2"/>
      <c r="T235" s="2"/>
      <c r="V235" s="2"/>
      <c r="W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</row>
    <row r="236" spans="2:88" s="5" customFormat="1" ht="21.75" customHeight="1" x14ac:dyDescent="0.3">
      <c r="B236" s="125" t="s">
        <v>77</v>
      </c>
      <c r="C236" s="125"/>
      <c r="D236" s="125"/>
      <c r="E236" s="79">
        <v>15646</v>
      </c>
      <c r="F236" s="79">
        <v>15248</v>
      </c>
      <c r="G236" s="79">
        <v>15795</v>
      </c>
      <c r="H236" s="79">
        <v>16279</v>
      </c>
      <c r="I236" s="79">
        <v>3668</v>
      </c>
      <c r="J236" s="2"/>
      <c r="K236" s="2"/>
      <c r="L236" s="2"/>
      <c r="M236" s="2"/>
      <c r="N236" s="2"/>
      <c r="O236" s="2"/>
      <c r="P236" s="2"/>
      <c r="Q236" s="2"/>
      <c r="R236" s="2"/>
      <c r="T236" s="2"/>
      <c r="V236" s="2"/>
      <c r="W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</row>
    <row r="237" spans="2:88" s="5" customFormat="1" ht="21.75" customHeight="1" x14ac:dyDescent="0.3">
      <c r="B237" s="125" t="s">
        <v>78</v>
      </c>
      <c r="C237" s="125"/>
      <c r="D237" s="125"/>
      <c r="E237" s="79">
        <v>22413</v>
      </c>
      <c r="F237" s="79">
        <v>27412</v>
      </c>
      <c r="G237" s="79">
        <v>31245</v>
      </c>
      <c r="H237" s="79">
        <v>30985</v>
      </c>
      <c r="I237" s="79">
        <v>9348</v>
      </c>
      <c r="J237" s="2"/>
      <c r="K237" s="2"/>
      <c r="L237" s="2"/>
      <c r="M237" s="2"/>
      <c r="N237" s="2"/>
      <c r="O237" s="2"/>
      <c r="P237" s="2"/>
      <c r="Q237" s="2"/>
      <c r="R237" s="2"/>
      <c r="T237" s="2"/>
      <c r="V237" s="2"/>
      <c r="W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</row>
    <row r="238" spans="2:88" s="5" customFormat="1" ht="21.75" customHeight="1" x14ac:dyDescent="0.3">
      <c r="B238" s="125" t="s">
        <v>79</v>
      </c>
      <c r="C238" s="125"/>
      <c r="D238" s="125"/>
      <c r="E238" s="79">
        <v>53372</v>
      </c>
      <c r="F238" s="79">
        <v>66102</v>
      </c>
      <c r="G238" s="79">
        <v>85504</v>
      </c>
      <c r="H238" s="79">
        <v>66522</v>
      </c>
      <c r="I238" s="79">
        <v>24327</v>
      </c>
      <c r="J238" s="2"/>
      <c r="K238" s="2"/>
      <c r="L238" s="2"/>
      <c r="M238" s="2"/>
      <c r="N238" s="2"/>
      <c r="O238" s="2"/>
      <c r="P238" s="2"/>
      <c r="Q238" s="2"/>
      <c r="R238" s="2"/>
      <c r="T238" s="2"/>
      <c r="V238" s="2"/>
      <c r="W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</row>
    <row r="239" spans="2:88" s="5" customFormat="1" ht="21.75" customHeight="1" x14ac:dyDescent="0.3">
      <c r="B239" s="125" t="s">
        <v>80</v>
      </c>
      <c r="C239" s="125"/>
      <c r="D239" s="125"/>
      <c r="E239" s="79">
        <v>67869</v>
      </c>
      <c r="F239" s="79">
        <v>59837</v>
      </c>
      <c r="G239" s="79">
        <v>78361</v>
      </c>
      <c r="H239" s="79">
        <v>78535</v>
      </c>
      <c r="I239" s="79">
        <v>28060</v>
      </c>
      <c r="J239" s="2"/>
      <c r="K239" s="37" t="s">
        <v>15</v>
      </c>
      <c r="L239" s="126" t="s">
        <v>16</v>
      </c>
      <c r="M239" s="127"/>
      <c r="N239" s="2"/>
      <c r="O239" s="2"/>
      <c r="P239" s="2"/>
      <c r="Q239" s="2"/>
      <c r="R239" s="2"/>
      <c r="T239" s="2"/>
      <c r="V239" s="2"/>
      <c r="W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</row>
    <row r="240" spans="2:88" s="5" customFormat="1" ht="21.75" customHeight="1" x14ac:dyDescent="0.3">
      <c r="B240" s="125" t="s">
        <v>141</v>
      </c>
      <c r="C240" s="125"/>
      <c r="D240" s="125"/>
      <c r="E240" s="79">
        <v>62548</v>
      </c>
      <c r="F240" s="79">
        <v>69680</v>
      </c>
      <c r="G240" s="79">
        <v>81103</v>
      </c>
      <c r="H240" s="79">
        <v>87996</v>
      </c>
      <c r="I240" s="79">
        <v>34270</v>
      </c>
      <c r="J240" s="2"/>
      <c r="K240" s="40"/>
      <c r="L240" s="41" t="s">
        <v>142</v>
      </c>
      <c r="M240" s="42"/>
      <c r="N240" s="2"/>
      <c r="O240" s="2"/>
      <c r="P240" s="2"/>
      <c r="Q240" s="2"/>
      <c r="R240" s="2"/>
      <c r="T240" s="2"/>
      <c r="V240" s="2"/>
      <c r="W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</row>
    <row r="241" spans="1:88" s="5" customFormat="1" ht="21.75" customHeight="1" x14ac:dyDescent="0.3">
      <c r="B241" s="125" t="s">
        <v>82</v>
      </c>
      <c r="C241" s="125"/>
      <c r="D241" s="125"/>
      <c r="E241" s="79">
        <v>33415</v>
      </c>
      <c r="F241" s="79">
        <v>35290</v>
      </c>
      <c r="G241" s="79">
        <v>42478</v>
      </c>
      <c r="H241" s="79">
        <v>38669</v>
      </c>
      <c r="I241" s="79">
        <v>14527</v>
      </c>
      <c r="J241" s="2"/>
      <c r="K241" s="43"/>
      <c r="L241" s="41" t="s">
        <v>143</v>
      </c>
      <c r="M241" s="42"/>
      <c r="N241" s="2"/>
      <c r="O241" s="2"/>
      <c r="P241" s="2"/>
      <c r="Q241" s="2"/>
      <c r="R241" s="2"/>
      <c r="T241" s="2"/>
      <c r="V241" s="2"/>
      <c r="W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</row>
    <row r="242" spans="1:88" s="5" customFormat="1" ht="21.75" customHeight="1" x14ac:dyDescent="0.3">
      <c r="B242" s="125" t="s">
        <v>83</v>
      </c>
      <c r="C242" s="125"/>
      <c r="D242" s="125"/>
      <c r="E242" s="79">
        <v>23356</v>
      </c>
      <c r="F242" s="79">
        <v>25704</v>
      </c>
      <c r="G242" s="79">
        <v>27308</v>
      </c>
      <c r="H242" s="79">
        <v>25801</v>
      </c>
      <c r="I242" s="79">
        <v>9226</v>
      </c>
      <c r="J242" s="2"/>
      <c r="K242" s="44"/>
      <c r="L242" s="41" t="s">
        <v>144</v>
      </c>
      <c r="M242" s="42"/>
      <c r="N242" s="2"/>
      <c r="O242" s="2"/>
      <c r="P242" s="2"/>
      <c r="Q242" s="2"/>
      <c r="R242" s="2"/>
      <c r="T242" s="2"/>
      <c r="V242" s="2"/>
      <c r="W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</row>
    <row r="243" spans="1:88" s="5" customFormat="1" ht="21.75" customHeight="1" thickBot="1" x14ac:dyDescent="0.35">
      <c r="B243" s="125" t="s">
        <v>84</v>
      </c>
      <c r="C243" s="125"/>
      <c r="D243" s="125"/>
      <c r="E243" s="82">
        <v>13208</v>
      </c>
      <c r="F243" s="82">
        <v>13723</v>
      </c>
      <c r="G243" s="82">
        <v>21161</v>
      </c>
      <c r="H243" s="82">
        <v>20727</v>
      </c>
      <c r="I243" s="82">
        <v>5880</v>
      </c>
      <c r="J243" s="2"/>
      <c r="K243" s="45"/>
      <c r="L243" s="41" t="s">
        <v>145</v>
      </c>
      <c r="M243" s="42"/>
      <c r="N243" s="2"/>
      <c r="O243" s="2"/>
      <c r="P243" s="2"/>
      <c r="Q243" s="2"/>
      <c r="R243" s="2"/>
      <c r="T243" s="2"/>
      <c r="V243" s="2"/>
      <c r="W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</row>
    <row r="244" spans="1:88" s="5" customFormat="1" ht="21.75" customHeight="1" x14ac:dyDescent="0.3">
      <c r="B244" s="63" t="s">
        <v>5</v>
      </c>
      <c r="C244" s="63"/>
      <c r="D244" s="36"/>
      <c r="E244" s="36">
        <f>SUM(E218:E243)</f>
        <v>1498901</v>
      </c>
      <c r="F244" s="36">
        <f t="shared" ref="F244:I244" si="28">SUM(F218:F243)</f>
        <v>1748917</v>
      </c>
      <c r="G244" s="36">
        <f t="shared" si="28"/>
        <v>2060899</v>
      </c>
      <c r="H244" s="36">
        <f t="shared" si="28"/>
        <v>1942569</v>
      </c>
      <c r="I244" s="36">
        <f t="shared" si="28"/>
        <v>700609</v>
      </c>
      <c r="J244" s="2"/>
      <c r="K244" s="46"/>
      <c r="L244" s="41" t="s">
        <v>146</v>
      </c>
      <c r="M244" s="42"/>
      <c r="N244" s="2"/>
      <c r="O244" s="2"/>
      <c r="P244" s="2"/>
      <c r="Q244" s="2"/>
      <c r="R244" s="2"/>
      <c r="T244" s="2"/>
      <c r="V244" s="2"/>
      <c r="W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</row>
    <row r="245" spans="1:88" s="5" customFormat="1" ht="21.75" customHeight="1" x14ac:dyDescent="0.3">
      <c r="A245" s="2"/>
      <c r="B245" s="69" t="s">
        <v>88</v>
      </c>
      <c r="C245" s="2"/>
      <c r="D245" s="2"/>
      <c r="E245" s="2"/>
      <c r="F245" s="2"/>
      <c r="G245" s="2"/>
      <c r="H245" s="2"/>
      <c r="I245" s="2"/>
      <c r="J245" s="2"/>
      <c r="K245" s="47"/>
      <c r="L245" s="41" t="s">
        <v>147</v>
      </c>
      <c r="M245" s="42"/>
      <c r="N245" s="2"/>
      <c r="O245" s="2"/>
      <c r="P245" s="2"/>
      <c r="Q245" s="2"/>
      <c r="R245" s="2"/>
      <c r="T245" s="2"/>
      <c r="V245" s="2"/>
      <c r="W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</row>
    <row r="246" spans="1:88" s="5" customFormat="1" ht="21.75" customHeight="1" x14ac:dyDescent="0.3">
      <c r="B246" s="69"/>
      <c r="C246" s="22"/>
      <c r="D246" s="22"/>
      <c r="E246" s="22"/>
      <c r="F246" s="22"/>
      <c r="G246" s="22"/>
      <c r="H246" s="22"/>
      <c r="I246" s="22"/>
      <c r="J246" s="2"/>
      <c r="K246" s="2"/>
      <c r="L246" s="2"/>
      <c r="M246" s="2"/>
      <c r="N246" s="2"/>
      <c r="O246" s="2"/>
      <c r="P246" s="2"/>
      <c r="Q246" s="2"/>
      <c r="R246" s="2"/>
      <c r="T246" s="2"/>
      <c r="V246" s="2"/>
      <c r="W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</row>
    <row r="247" spans="1:88" s="5" customFormat="1" ht="30" customHeight="1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V247" s="2"/>
      <c r="W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</row>
    <row r="248" spans="1:88" s="5" customFormat="1" ht="18.75" customHeight="1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V248" s="2"/>
      <c r="W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</row>
    <row r="249" spans="1:88" s="5" customFormat="1" ht="18.75" customHeight="1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V249" s="2"/>
      <c r="W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</row>
    <row r="250" spans="1:88" s="5" customFormat="1" ht="18.75" customHeight="1" x14ac:dyDescent="0.3">
      <c r="B250" s="24" t="s">
        <v>148</v>
      </c>
      <c r="C250" s="25"/>
      <c r="D250" s="25"/>
      <c r="E250" s="25"/>
      <c r="F250" s="60" t="s">
        <v>5</v>
      </c>
      <c r="G250" s="61" t="s">
        <v>29</v>
      </c>
      <c r="H250" s="105" t="s">
        <v>90</v>
      </c>
      <c r="I250" s="105" t="s">
        <v>91</v>
      </c>
      <c r="J250" s="2"/>
      <c r="K250" s="2"/>
      <c r="L250" s="25" t="s">
        <v>149</v>
      </c>
      <c r="M250" s="25"/>
      <c r="N250" s="23"/>
      <c r="O250" s="60" t="s">
        <v>5</v>
      </c>
      <c r="P250" s="61" t="s">
        <v>29</v>
      </c>
      <c r="Q250" s="128" t="s">
        <v>150</v>
      </c>
      <c r="R250" s="129"/>
      <c r="T250" s="2"/>
      <c r="V250" s="2"/>
      <c r="W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</row>
    <row r="251" spans="1:88" s="5" customFormat="1" ht="24.75" customHeight="1" x14ac:dyDescent="0.3">
      <c r="B251" s="24"/>
      <c r="C251" s="25"/>
      <c r="D251" s="25"/>
      <c r="E251" s="25"/>
      <c r="F251" s="60"/>
      <c r="G251" s="61"/>
      <c r="H251" s="111"/>
      <c r="I251" s="111"/>
      <c r="K251" s="130"/>
      <c r="L251" s="25"/>
      <c r="M251" s="25"/>
      <c r="N251" s="23"/>
      <c r="O251" s="60"/>
      <c r="P251" s="61"/>
      <c r="Q251" s="86" t="s">
        <v>90</v>
      </c>
      <c r="R251" s="86" t="s">
        <v>91</v>
      </c>
      <c r="T251" s="2"/>
      <c r="V251" s="2"/>
      <c r="W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</row>
    <row r="252" spans="1:88" ht="25.5" customHeight="1" x14ac:dyDescent="0.3">
      <c r="B252" s="106" t="s">
        <v>151</v>
      </c>
      <c r="C252" s="106"/>
      <c r="D252" s="107"/>
      <c r="E252" s="107"/>
      <c r="F252" s="108">
        <v>559</v>
      </c>
      <c r="G252" s="109">
        <f>F252/$F$307</f>
        <v>7.9787727534188114E-4</v>
      </c>
      <c r="H252" s="110">
        <v>405</v>
      </c>
      <c r="I252" s="110">
        <v>154</v>
      </c>
      <c r="K252" s="130"/>
      <c r="L252" s="54" t="s">
        <v>152</v>
      </c>
      <c r="M252" s="54"/>
      <c r="N252" s="54"/>
      <c r="O252" s="33">
        <v>15236</v>
      </c>
      <c r="P252" s="59">
        <f>O252/$O$256</f>
        <v>2.1746794574434528E-2</v>
      </c>
      <c r="Q252" s="55">
        <v>251</v>
      </c>
      <c r="R252" s="55">
        <v>14985</v>
      </c>
    </row>
    <row r="253" spans="1:88" ht="25.5" customHeight="1" x14ac:dyDescent="0.3">
      <c r="B253" s="106" t="s">
        <v>153</v>
      </c>
      <c r="C253" s="106"/>
      <c r="D253" s="107"/>
      <c r="E253" s="107"/>
      <c r="F253" s="108">
        <v>116</v>
      </c>
      <c r="G253" s="109">
        <f t="shared" ref="G253:G306" si="29">F253/$F$307</f>
        <v>1.6557023960582864E-4</v>
      </c>
      <c r="H253" s="110">
        <v>68</v>
      </c>
      <c r="I253" s="110">
        <v>48</v>
      </c>
      <c r="K253" s="130"/>
      <c r="L253" s="64" t="s">
        <v>154</v>
      </c>
      <c r="M253" s="64"/>
      <c r="N253" s="64"/>
      <c r="O253" s="33">
        <v>8449</v>
      </c>
      <c r="P253" s="59">
        <f t="shared" ref="P253:P255" si="30">O253/$O$256</f>
        <v>1.2059508227841778E-2</v>
      </c>
      <c r="Q253" s="55">
        <v>5105</v>
      </c>
      <c r="R253" s="55">
        <v>3344</v>
      </c>
    </row>
    <row r="254" spans="1:88" ht="25.5" customHeight="1" x14ac:dyDescent="0.3">
      <c r="B254" s="106" t="s">
        <v>155</v>
      </c>
      <c r="C254" s="106"/>
      <c r="D254" s="107"/>
      <c r="E254" s="107"/>
      <c r="F254" s="108">
        <v>165</v>
      </c>
      <c r="G254" s="109">
        <f t="shared" si="29"/>
        <v>2.355093925427735E-4</v>
      </c>
      <c r="H254" s="110">
        <v>116</v>
      </c>
      <c r="I254" s="110">
        <v>49</v>
      </c>
      <c r="K254" s="130"/>
      <c r="L254" s="131" t="s">
        <v>156</v>
      </c>
      <c r="M254" s="131"/>
      <c r="N254" s="131"/>
      <c r="O254" s="33">
        <v>1843</v>
      </c>
      <c r="P254" s="59">
        <f t="shared" si="30"/>
        <v>2.6305685482201913E-3</v>
      </c>
      <c r="Q254" s="55">
        <v>918</v>
      </c>
      <c r="R254" s="55">
        <v>925</v>
      </c>
    </row>
    <row r="255" spans="1:88" ht="25.5" customHeight="1" thickBot="1" x14ac:dyDescent="0.35">
      <c r="B255" s="106" t="s">
        <v>157</v>
      </c>
      <c r="C255" s="106"/>
      <c r="D255" s="107"/>
      <c r="E255" s="107"/>
      <c r="F255" s="108">
        <v>15411</v>
      </c>
      <c r="G255" s="109">
        <f t="shared" si="29"/>
        <v>2.1996577263495045E-2</v>
      </c>
      <c r="H255" s="110">
        <v>213</v>
      </c>
      <c r="I255" s="110">
        <v>15198</v>
      </c>
      <c r="K255" s="130"/>
      <c r="L255" s="132" t="s">
        <v>158</v>
      </c>
      <c r="M255" s="133"/>
      <c r="N255" s="134"/>
      <c r="O255" s="33">
        <v>675081</v>
      </c>
      <c r="P255" s="59">
        <f t="shared" si="30"/>
        <v>0.96356312864950355</v>
      </c>
      <c r="Q255" s="55">
        <v>458531</v>
      </c>
      <c r="R255" s="55">
        <v>216550</v>
      </c>
    </row>
    <row r="256" spans="1:88" ht="25.5" customHeight="1" x14ac:dyDescent="0.3">
      <c r="B256" s="106" t="s">
        <v>159</v>
      </c>
      <c r="C256" s="106"/>
      <c r="D256" s="107"/>
      <c r="E256" s="107"/>
      <c r="F256" s="108">
        <v>87</v>
      </c>
      <c r="G256" s="109">
        <f t="shared" si="29"/>
        <v>1.2417767970437148E-4</v>
      </c>
      <c r="H256" s="110">
        <v>54</v>
      </c>
      <c r="I256" s="110">
        <v>33</v>
      </c>
      <c r="K256" s="130"/>
      <c r="L256" s="135" t="s">
        <v>5</v>
      </c>
      <c r="M256" s="135"/>
      <c r="N256" s="135"/>
      <c r="O256" s="36">
        <f>SUM(O252:O255)</f>
        <v>700609</v>
      </c>
      <c r="P256" s="58">
        <f>SUM(P252:P255)</f>
        <v>1</v>
      </c>
      <c r="Q256" s="36">
        <f>SUM(Q252:Q255)</f>
        <v>464805</v>
      </c>
      <c r="R256" s="36">
        <f>SUM(R252:R255)</f>
        <v>235804</v>
      </c>
    </row>
    <row r="257" spans="2:18" ht="25.5" customHeight="1" x14ac:dyDescent="0.3">
      <c r="B257" s="106" t="s">
        <v>160</v>
      </c>
      <c r="C257" s="106"/>
      <c r="D257" s="107"/>
      <c r="E257" s="107"/>
      <c r="F257" s="108">
        <v>202</v>
      </c>
      <c r="G257" s="109">
        <f t="shared" si="29"/>
        <v>2.8832058965842572E-4</v>
      </c>
      <c r="H257" s="110">
        <v>160</v>
      </c>
      <c r="I257" s="110">
        <v>42</v>
      </c>
      <c r="K257" s="130"/>
      <c r="M257" s="136"/>
    </row>
    <row r="258" spans="2:18" ht="25.5" customHeight="1" x14ac:dyDescent="0.3">
      <c r="B258" s="106" t="s">
        <v>161</v>
      </c>
      <c r="C258" s="106"/>
      <c r="D258" s="107"/>
      <c r="E258" s="107"/>
      <c r="F258" s="108">
        <v>506437</v>
      </c>
      <c r="G258" s="109">
        <f t="shared" si="29"/>
        <v>0.72285254685566414</v>
      </c>
      <c r="H258" s="110">
        <v>348873</v>
      </c>
      <c r="I258" s="110">
        <v>157564</v>
      </c>
      <c r="K258" s="130"/>
    </row>
    <row r="259" spans="2:18" ht="25.5" customHeight="1" x14ac:dyDescent="0.3">
      <c r="B259" s="106" t="s">
        <v>162</v>
      </c>
      <c r="C259" s="106"/>
      <c r="D259" s="107"/>
      <c r="E259" s="107"/>
      <c r="F259" s="108">
        <v>90801</v>
      </c>
      <c r="G259" s="109">
        <f t="shared" si="29"/>
        <v>0.12960295971076591</v>
      </c>
      <c r="H259" s="110">
        <v>61616</v>
      </c>
      <c r="I259" s="110">
        <v>29185</v>
      </c>
      <c r="K259" s="130"/>
    </row>
    <row r="260" spans="2:18" ht="25.5" customHeight="1" x14ac:dyDescent="0.3">
      <c r="B260" s="106" t="s">
        <v>163</v>
      </c>
      <c r="C260" s="106"/>
      <c r="D260" s="107"/>
      <c r="E260" s="107"/>
      <c r="F260" s="108">
        <v>1696</v>
      </c>
      <c r="G260" s="109">
        <f t="shared" si="29"/>
        <v>2.4207510894093567E-3</v>
      </c>
      <c r="H260" s="110">
        <v>1030</v>
      </c>
      <c r="I260" s="110">
        <v>666</v>
      </c>
      <c r="K260" s="130"/>
    </row>
    <row r="261" spans="2:18" ht="25.5" customHeight="1" x14ac:dyDescent="0.3">
      <c r="B261" s="106" t="s">
        <v>164</v>
      </c>
      <c r="C261" s="106"/>
      <c r="D261" s="107"/>
      <c r="E261" s="107"/>
      <c r="F261" s="108">
        <v>869</v>
      </c>
      <c r="G261" s="109">
        <f t="shared" si="29"/>
        <v>1.2403494673919404E-3</v>
      </c>
      <c r="H261" s="110">
        <v>5</v>
      </c>
      <c r="I261" s="110">
        <v>864</v>
      </c>
      <c r="K261" s="130"/>
    </row>
    <row r="262" spans="2:18" ht="25.5" customHeight="1" x14ac:dyDescent="0.3">
      <c r="B262" s="106" t="s">
        <v>165</v>
      </c>
      <c r="C262" s="106"/>
      <c r="D262" s="107"/>
      <c r="E262" s="107"/>
      <c r="F262" s="108">
        <v>174</v>
      </c>
      <c r="G262" s="109">
        <f t="shared" si="29"/>
        <v>2.4835535940874296E-4</v>
      </c>
      <c r="H262" s="110">
        <v>89</v>
      </c>
      <c r="I262" s="110">
        <v>85</v>
      </c>
      <c r="K262" s="130"/>
    </row>
    <row r="263" spans="2:18" ht="25.5" customHeight="1" x14ac:dyDescent="0.3">
      <c r="B263" s="106" t="s">
        <v>166</v>
      </c>
      <c r="C263" s="106"/>
      <c r="D263" s="107"/>
      <c r="E263" s="107"/>
      <c r="F263" s="108">
        <v>0</v>
      </c>
      <c r="G263" s="109">
        <f t="shared" si="29"/>
        <v>0</v>
      </c>
      <c r="H263" s="110">
        <v>0</v>
      </c>
      <c r="I263" s="110">
        <v>0</v>
      </c>
      <c r="K263" s="130"/>
    </row>
    <row r="264" spans="2:18" ht="25.5" customHeight="1" x14ac:dyDescent="0.3">
      <c r="B264" s="106" t="s">
        <v>167</v>
      </c>
      <c r="C264" s="106"/>
      <c r="D264" s="107"/>
      <c r="E264" s="107"/>
      <c r="F264" s="108">
        <v>411</v>
      </c>
      <c r="G264" s="109">
        <f t="shared" si="29"/>
        <v>5.8663248687927216E-4</v>
      </c>
      <c r="H264" s="110">
        <v>277</v>
      </c>
      <c r="I264" s="110">
        <v>134</v>
      </c>
      <c r="K264" s="130"/>
    </row>
    <row r="265" spans="2:18" ht="25.5" customHeight="1" x14ac:dyDescent="0.3">
      <c r="B265" s="106" t="s">
        <v>168</v>
      </c>
      <c r="C265" s="106"/>
      <c r="D265" s="107"/>
      <c r="E265" s="107"/>
      <c r="F265" s="108">
        <v>9</v>
      </c>
      <c r="G265" s="109">
        <f t="shared" si="29"/>
        <v>1.2845966865969464E-5</v>
      </c>
      <c r="H265" s="110">
        <v>6</v>
      </c>
      <c r="I265" s="110">
        <v>3</v>
      </c>
      <c r="K265" s="130"/>
      <c r="L265" s="25" t="s">
        <v>169</v>
      </c>
      <c r="M265" s="23"/>
      <c r="N265" s="60" t="s">
        <v>5</v>
      </c>
      <c r="O265" s="61" t="s">
        <v>29</v>
      </c>
      <c r="P265" s="128" t="s">
        <v>150</v>
      </c>
      <c r="Q265" s="129"/>
    </row>
    <row r="266" spans="2:18" ht="25.5" customHeight="1" x14ac:dyDescent="0.3">
      <c r="B266" s="106" t="s">
        <v>170</v>
      </c>
      <c r="C266" s="106"/>
      <c r="D266" s="107"/>
      <c r="E266" s="107"/>
      <c r="F266" s="108">
        <v>3074</v>
      </c>
      <c r="G266" s="109">
        <f t="shared" si="29"/>
        <v>4.3876113495544588E-3</v>
      </c>
      <c r="H266" s="110">
        <v>1712</v>
      </c>
      <c r="I266" s="110">
        <v>1362</v>
      </c>
      <c r="K266" s="130"/>
      <c r="L266" s="25"/>
      <c r="M266" s="23"/>
      <c r="N266" s="60"/>
      <c r="O266" s="61"/>
      <c r="P266" s="86" t="s">
        <v>90</v>
      </c>
      <c r="Q266" s="86" t="s">
        <v>91</v>
      </c>
    </row>
    <row r="267" spans="2:18" ht="25.5" customHeight="1" x14ac:dyDescent="0.3">
      <c r="B267" s="106" t="s">
        <v>171</v>
      </c>
      <c r="C267" s="106"/>
      <c r="D267" s="107"/>
      <c r="E267" s="107"/>
      <c r="F267" s="108">
        <v>12119</v>
      </c>
      <c r="G267" s="109">
        <f t="shared" si="29"/>
        <v>1.7297808049853772E-2</v>
      </c>
      <c r="H267" s="110">
        <v>7787</v>
      </c>
      <c r="I267" s="110">
        <v>4332</v>
      </c>
      <c r="K267" s="130"/>
      <c r="L267" s="26" t="s">
        <v>172</v>
      </c>
      <c r="M267" s="26"/>
      <c r="N267" s="33">
        <v>584152</v>
      </c>
      <c r="O267" s="59">
        <f>N267/$N$269</f>
        <v>0.83377747074331043</v>
      </c>
      <c r="P267" s="55">
        <v>387554</v>
      </c>
      <c r="Q267" s="55">
        <v>196598</v>
      </c>
    </row>
    <row r="268" spans="2:18" ht="25.5" customHeight="1" thickBot="1" x14ac:dyDescent="0.35">
      <c r="B268" s="106" t="s">
        <v>173</v>
      </c>
      <c r="C268" s="106"/>
      <c r="D268" s="107"/>
      <c r="E268" s="107"/>
      <c r="F268" s="108">
        <v>32972</v>
      </c>
      <c r="G268" s="109">
        <f t="shared" si="29"/>
        <v>4.7061913278305015E-2</v>
      </c>
      <c r="H268" s="110">
        <v>19516</v>
      </c>
      <c r="I268" s="110">
        <v>13456</v>
      </c>
      <c r="K268" s="130"/>
      <c r="L268" s="137" t="s">
        <v>174</v>
      </c>
      <c r="M268" s="137"/>
      <c r="N268" s="33">
        <v>116457</v>
      </c>
      <c r="O268" s="59">
        <f>N268/$N$269</f>
        <v>0.16622252925668954</v>
      </c>
      <c r="P268" s="55">
        <v>77251</v>
      </c>
      <c r="Q268" s="55">
        <v>39206</v>
      </c>
    </row>
    <row r="269" spans="2:18" ht="25.5" customHeight="1" x14ac:dyDescent="0.3">
      <c r="B269" s="106" t="s">
        <v>175</v>
      </c>
      <c r="C269" s="106"/>
      <c r="D269" s="107"/>
      <c r="E269" s="107"/>
      <c r="F269" s="108">
        <v>336</v>
      </c>
      <c r="G269" s="109">
        <f t="shared" si="29"/>
        <v>4.7958276299619329E-4</v>
      </c>
      <c r="H269" s="110">
        <v>246</v>
      </c>
      <c r="I269" s="110">
        <v>90</v>
      </c>
      <c r="K269" s="130"/>
      <c r="L269" s="121" t="s">
        <v>5</v>
      </c>
      <c r="M269" s="121"/>
      <c r="N269" s="36">
        <f>SUM(N267:N268)</f>
        <v>700609</v>
      </c>
      <c r="O269" s="58">
        <f>SUM(O267:O268)</f>
        <v>1</v>
      </c>
      <c r="P269" s="36">
        <f>SUM(P267:P268)</f>
        <v>464805</v>
      </c>
      <c r="Q269" s="36">
        <f>SUM(Q267:Q268)</f>
        <v>235804</v>
      </c>
    </row>
    <row r="270" spans="2:18" ht="25.5" customHeight="1" x14ac:dyDescent="0.3">
      <c r="B270" s="106" t="s">
        <v>176</v>
      </c>
      <c r="C270" s="106"/>
      <c r="D270" s="107"/>
      <c r="E270" s="107"/>
      <c r="F270" s="108">
        <v>0</v>
      </c>
      <c r="G270" s="109">
        <f t="shared" si="29"/>
        <v>0</v>
      </c>
      <c r="H270" s="110">
        <v>0</v>
      </c>
      <c r="I270" s="110">
        <v>0</v>
      </c>
      <c r="K270" s="130"/>
    </row>
    <row r="271" spans="2:18" ht="25.5" customHeight="1" x14ac:dyDescent="0.3">
      <c r="B271" s="106" t="s">
        <v>177</v>
      </c>
      <c r="C271" s="106"/>
      <c r="D271" s="107"/>
      <c r="E271" s="107"/>
      <c r="F271" s="108">
        <v>0</v>
      </c>
      <c r="G271" s="109">
        <f t="shared" si="29"/>
        <v>0</v>
      </c>
      <c r="H271" s="110">
        <v>0</v>
      </c>
      <c r="I271" s="110">
        <v>0</v>
      </c>
      <c r="K271" s="130"/>
      <c r="N271" s="48"/>
      <c r="O271" s="48"/>
      <c r="P271" s="48"/>
      <c r="Q271" s="48"/>
      <c r="R271" s="48"/>
    </row>
    <row r="272" spans="2:18" ht="25.5" customHeight="1" x14ac:dyDescent="0.3">
      <c r="B272" s="106" t="s">
        <v>178</v>
      </c>
      <c r="C272" s="106"/>
      <c r="D272" s="107"/>
      <c r="E272" s="107"/>
      <c r="F272" s="108">
        <v>0</v>
      </c>
      <c r="G272" s="109">
        <f t="shared" si="29"/>
        <v>0</v>
      </c>
      <c r="H272" s="110">
        <v>0</v>
      </c>
      <c r="I272" s="110">
        <v>0</v>
      </c>
      <c r="K272" s="130"/>
    </row>
    <row r="273" spans="2:18" ht="25.5" customHeight="1" x14ac:dyDescent="0.3">
      <c r="B273" s="106" t="s">
        <v>179</v>
      </c>
      <c r="C273" s="106"/>
      <c r="D273" s="107"/>
      <c r="E273" s="107"/>
      <c r="F273" s="108">
        <v>0</v>
      </c>
      <c r="G273" s="109">
        <f t="shared" si="29"/>
        <v>0</v>
      </c>
      <c r="H273" s="110">
        <v>0</v>
      </c>
      <c r="I273" s="110">
        <v>0</v>
      </c>
      <c r="K273" s="130"/>
    </row>
    <row r="274" spans="2:18" ht="25.5" customHeight="1" x14ac:dyDescent="0.3">
      <c r="B274" s="106" t="s">
        <v>180</v>
      </c>
      <c r="C274" s="106"/>
      <c r="D274" s="107"/>
      <c r="E274" s="107"/>
      <c r="F274" s="108">
        <v>0</v>
      </c>
      <c r="G274" s="109">
        <f t="shared" si="29"/>
        <v>0</v>
      </c>
      <c r="H274" s="110">
        <v>0</v>
      </c>
      <c r="I274" s="110">
        <v>0</v>
      </c>
      <c r="K274" s="130"/>
    </row>
    <row r="275" spans="2:18" ht="25.5" customHeight="1" x14ac:dyDescent="0.3">
      <c r="B275" s="106" t="s">
        <v>181</v>
      </c>
      <c r="C275" s="106"/>
      <c r="D275" s="107"/>
      <c r="E275" s="107"/>
      <c r="F275" s="108">
        <v>0</v>
      </c>
      <c r="G275" s="109">
        <f t="shared" si="29"/>
        <v>0</v>
      </c>
      <c r="H275" s="110">
        <v>0</v>
      </c>
      <c r="I275" s="110">
        <v>0</v>
      </c>
      <c r="K275" s="130"/>
      <c r="R275"/>
    </row>
    <row r="276" spans="2:18" ht="25.5" customHeight="1" x14ac:dyDescent="0.3">
      <c r="B276" s="106" t="s">
        <v>182</v>
      </c>
      <c r="C276" s="106"/>
      <c r="D276" s="107"/>
      <c r="E276" s="107"/>
      <c r="F276" s="108">
        <v>0</v>
      </c>
      <c r="G276" s="109">
        <f t="shared" si="29"/>
        <v>0</v>
      </c>
      <c r="H276" s="110">
        <v>0</v>
      </c>
      <c r="I276" s="110">
        <v>0</v>
      </c>
      <c r="K276" s="130"/>
      <c r="R276"/>
    </row>
    <row r="277" spans="2:18" ht="25.5" customHeight="1" x14ac:dyDescent="0.3">
      <c r="B277" s="106" t="s">
        <v>183</v>
      </c>
      <c r="C277" s="106"/>
      <c r="D277" s="107"/>
      <c r="E277" s="107"/>
      <c r="F277" s="108">
        <v>0</v>
      </c>
      <c r="G277" s="109">
        <f t="shared" si="29"/>
        <v>0</v>
      </c>
      <c r="H277" s="110">
        <v>0</v>
      </c>
      <c r="I277" s="110">
        <v>0</v>
      </c>
      <c r="K277" s="130"/>
      <c r="R277"/>
    </row>
    <row r="278" spans="2:18" ht="25.5" customHeight="1" x14ac:dyDescent="0.3">
      <c r="B278" s="106" t="s">
        <v>184</v>
      </c>
      <c r="C278" s="106"/>
      <c r="D278" s="107"/>
      <c r="E278" s="107"/>
      <c r="F278" s="108">
        <v>374</v>
      </c>
      <c r="G278" s="109">
        <f t="shared" si="29"/>
        <v>5.3382128976361997E-4</v>
      </c>
      <c r="H278" s="110">
        <v>248</v>
      </c>
      <c r="I278" s="110">
        <v>126</v>
      </c>
      <c r="K278" s="130"/>
      <c r="R278"/>
    </row>
    <row r="279" spans="2:18" ht="25.5" customHeight="1" x14ac:dyDescent="0.3">
      <c r="B279" s="106" t="s">
        <v>185</v>
      </c>
      <c r="C279" s="106"/>
      <c r="D279" s="107"/>
      <c r="E279" s="107"/>
      <c r="F279" s="108">
        <v>0</v>
      </c>
      <c r="G279" s="109">
        <f t="shared" si="29"/>
        <v>0</v>
      </c>
      <c r="H279" s="110">
        <v>0</v>
      </c>
      <c r="I279" s="110">
        <v>0</v>
      </c>
      <c r="K279" s="130"/>
      <c r="R279"/>
    </row>
    <row r="280" spans="2:18" ht="25.5" customHeight="1" x14ac:dyDescent="0.3">
      <c r="B280" s="106" t="s">
        <v>186</v>
      </c>
      <c r="C280" s="106"/>
      <c r="D280" s="107"/>
      <c r="E280" s="107"/>
      <c r="F280" s="108">
        <v>0</v>
      </c>
      <c r="G280" s="109">
        <f t="shared" si="29"/>
        <v>0</v>
      </c>
      <c r="H280" s="110">
        <v>0</v>
      </c>
      <c r="I280" s="110">
        <v>0</v>
      </c>
      <c r="K280" s="130"/>
      <c r="R280"/>
    </row>
    <row r="281" spans="2:18" ht="25.5" customHeight="1" x14ac:dyDescent="0.3">
      <c r="B281" s="106" t="s">
        <v>187</v>
      </c>
      <c r="C281" s="106"/>
      <c r="D281" s="107"/>
      <c r="E281" s="107"/>
      <c r="F281" s="108">
        <v>29</v>
      </c>
      <c r="G281" s="109">
        <f t="shared" si="29"/>
        <v>4.1392559901457161E-5</v>
      </c>
      <c r="H281" s="110">
        <v>20</v>
      </c>
      <c r="I281" s="110">
        <v>9</v>
      </c>
      <c r="K281" s="130"/>
      <c r="R281"/>
    </row>
    <row r="282" spans="2:18" ht="25.5" customHeight="1" x14ac:dyDescent="0.3">
      <c r="B282" s="106" t="s">
        <v>188</v>
      </c>
      <c r="C282" s="106"/>
      <c r="D282" s="107"/>
      <c r="E282" s="107"/>
      <c r="F282" s="108">
        <v>14831</v>
      </c>
      <c r="G282" s="109">
        <f t="shared" si="29"/>
        <v>2.1168726065465902E-2</v>
      </c>
      <c r="H282" s="110">
        <v>8859</v>
      </c>
      <c r="I282" s="110">
        <v>5972</v>
      </c>
      <c r="K282" s="130"/>
      <c r="R282"/>
    </row>
    <row r="283" spans="2:18" ht="25.5" customHeight="1" x14ac:dyDescent="0.3">
      <c r="B283" s="106" t="s">
        <v>189</v>
      </c>
      <c r="C283" s="106"/>
      <c r="D283" s="107"/>
      <c r="E283" s="107"/>
      <c r="F283" s="108">
        <v>0</v>
      </c>
      <c r="G283" s="109">
        <f t="shared" si="29"/>
        <v>0</v>
      </c>
      <c r="H283" s="110">
        <v>0</v>
      </c>
      <c r="I283" s="110">
        <v>0</v>
      </c>
      <c r="K283" s="130"/>
      <c r="R283"/>
    </row>
    <row r="284" spans="2:18" ht="25.5" customHeight="1" x14ac:dyDescent="0.3">
      <c r="B284" s="106" t="s">
        <v>190</v>
      </c>
      <c r="C284" s="106"/>
      <c r="D284" s="107"/>
      <c r="E284" s="107"/>
      <c r="F284" s="108">
        <v>0</v>
      </c>
      <c r="G284" s="109">
        <f t="shared" si="29"/>
        <v>0</v>
      </c>
      <c r="H284" s="110">
        <v>0</v>
      </c>
      <c r="I284" s="110">
        <v>0</v>
      </c>
      <c r="K284" s="130"/>
      <c r="R284"/>
    </row>
    <row r="285" spans="2:18" ht="25.5" customHeight="1" x14ac:dyDescent="0.3">
      <c r="B285" s="106" t="s">
        <v>191</v>
      </c>
      <c r="C285" s="106"/>
      <c r="D285" s="107"/>
      <c r="E285" s="107"/>
      <c r="F285" s="108">
        <v>0</v>
      </c>
      <c r="G285" s="109">
        <f t="shared" si="29"/>
        <v>0</v>
      </c>
      <c r="H285" s="110">
        <v>0</v>
      </c>
      <c r="I285" s="110">
        <v>0</v>
      </c>
      <c r="K285" s="130"/>
      <c r="R285"/>
    </row>
    <row r="286" spans="2:18" ht="25.5" customHeight="1" x14ac:dyDescent="0.3">
      <c r="B286" s="106" t="s">
        <v>192</v>
      </c>
      <c r="C286" s="106"/>
      <c r="D286" s="107"/>
      <c r="E286" s="107"/>
      <c r="F286" s="108">
        <v>0</v>
      </c>
      <c r="G286" s="109">
        <f t="shared" si="29"/>
        <v>0</v>
      </c>
      <c r="H286" s="110">
        <v>0</v>
      </c>
      <c r="I286" s="110">
        <v>0</v>
      </c>
      <c r="K286" s="130"/>
      <c r="L286"/>
      <c r="M286"/>
      <c r="N286"/>
      <c r="O286"/>
      <c r="P286"/>
      <c r="Q286"/>
      <c r="R286"/>
    </row>
    <row r="287" spans="2:18" ht="25.5" customHeight="1" x14ac:dyDescent="0.3">
      <c r="B287" s="106" t="s">
        <v>193</v>
      </c>
      <c r="C287" s="106"/>
      <c r="D287" s="107"/>
      <c r="E287" s="107"/>
      <c r="F287" s="108">
        <v>0</v>
      </c>
      <c r="G287" s="109">
        <f t="shared" si="29"/>
        <v>0</v>
      </c>
      <c r="H287" s="110">
        <v>0</v>
      </c>
      <c r="I287" s="110">
        <v>0</v>
      </c>
      <c r="K287" s="130"/>
      <c r="L287" s="25" t="s">
        <v>4</v>
      </c>
      <c r="M287" s="23"/>
      <c r="N287" s="49">
        <v>2025</v>
      </c>
      <c r="O287" s="49">
        <v>2026</v>
      </c>
      <c r="P287" s="138" t="s">
        <v>61</v>
      </c>
      <c r="Q287"/>
      <c r="R287"/>
    </row>
    <row r="288" spans="2:18" ht="25.5" customHeight="1" x14ac:dyDescent="0.3">
      <c r="B288" s="106" t="s">
        <v>194</v>
      </c>
      <c r="C288" s="106"/>
      <c r="D288" s="107"/>
      <c r="E288" s="107"/>
      <c r="F288" s="108">
        <v>317</v>
      </c>
      <c r="G288" s="109">
        <f t="shared" si="29"/>
        <v>4.5246349961247998E-4</v>
      </c>
      <c r="H288" s="110">
        <v>213</v>
      </c>
      <c r="I288" s="110">
        <v>104</v>
      </c>
      <c r="K288" s="130"/>
      <c r="L288" s="64" t="s">
        <v>6</v>
      </c>
      <c r="M288" s="64"/>
      <c r="N288" s="66">
        <v>61165</v>
      </c>
      <c r="O288" s="66">
        <v>44144</v>
      </c>
      <c r="P288" s="67">
        <f>O288/N288-1</f>
        <v>-0.27828006212703349</v>
      </c>
    </row>
    <row r="289" spans="2:54" ht="25.5" customHeight="1" x14ac:dyDescent="0.3">
      <c r="B289" s="106" t="s">
        <v>195</v>
      </c>
      <c r="C289" s="106"/>
      <c r="D289" s="107"/>
      <c r="E289" s="107"/>
      <c r="F289" s="108">
        <v>10279</v>
      </c>
      <c r="G289" s="109">
        <f t="shared" si="29"/>
        <v>1.4671521490588903E-2</v>
      </c>
      <c r="H289" s="110">
        <v>6987</v>
      </c>
      <c r="I289" s="110">
        <v>3292</v>
      </c>
      <c r="K289" s="130"/>
      <c r="L289" s="64" t="s">
        <v>7</v>
      </c>
      <c r="M289" s="64"/>
      <c r="N289" s="66">
        <v>98008</v>
      </c>
      <c r="O289" s="66">
        <v>71069</v>
      </c>
      <c r="P289" s="67">
        <f t="shared" ref="P289:P294" si="31">O289/N289-1</f>
        <v>-0.27486531711697004</v>
      </c>
    </row>
    <row r="290" spans="2:54" ht="25.5" customHeight="1" x14ac:dyDescent="0.3">
      <c r="B290" s="106" t="s">
        <v>196</v>
      </c>
      <c r="C290" s="106"/>
      <c r="D290" s="107"/>
      <c r="E290" s="107"/>
      <c r="F290" s="108">
        <v>162</v>
      </c>
      <c r="G290" s="109">
        <f t="shared" si="29"/>
        <v>2.3122740358745035E-4</v>
      </c>
      <c r="H290" s="110">
        <v>98</v>
      </c>
      <c r="I290" s="110">
        <v>64</v>
      </c>
      <c r="K290"/>
      <c r="L290" s="64" t="s">
        <v>8</v>
      </c>
      <c r="M290" s="64"/>
      <c r="N290" s="66">
        <v>197374</v>
      </c>
      <c r="O290" s="66">
        <v>152897</v>
      </c>
      <c r="P290" s="67">
        <f t="shared" si="31"/>
        <v>-0.22534376361628183</v>
      </c>
      <c r="Q290"/>
      <c r="R290"/>
    </row>
    <row r="291" spans="2:54" ht="25.5" customHeight="1" x14ac:dyDescent="0.3">
      <c r="B291" s="106" t="s">
        <v>197</v>
      </c>
      <c r="C291" s="106"/>
      <c r="D291" s="107"/>
      <c r="E291" s="107"/>
      <c r="F291" s="108">
        <v>386</v>
      </c>
      <c r="G291" s="109">
        <f t="shared" si="29"/>
        <v>5.5094924558491255E-4</v>
      </c>
      <c r="H291" s="110">
        <v>187</v>
      </c>
      <c r="I291" s="110">
        <v>199</v>
      </c>
      <c r="K291"/>
      <c r="L291" s="64" t="s">
        <v>9</v>
      </c>
      <c r="M291" s="64"/>
      <c r="N291" s="66">
        <v>152720</v>
      </c>
      <c r="O291" s="66">
        <v>129613</v>
      </c>
      <c r="P291" s="67">
        <f t="shared" si="31"/>
        <v>-0.1513030382399162</v>
      </c>
      <c r="Q291"/>
      <c r="R291"/>
    </row>
    <row r="292" spans="2:54" ht="25.5" customHeight="1" x14ac:dyDescent="0.3">
      <c r="B292" s="106" t="s">
        <v>198</v>
      </c>
      <c r="C292" s="106"/>
      <c r="D292" s="107"/>
      <c r="E292" s="107"/>
      <c r="F292" s="108">
        <v>0</v>
      </c>
      <c r="G292" s="109">
        <f t="shared" si="29"/>
        <v>0</v>
      </c>
      <c r="H292" s="110">
        <v>0</v>
      </c>
      <c r="I292" s="110">
        <v>0</v>
      </c>
      <c r="K292"/>
      <c r="L292" s="64" t="s">
        <v>10</v>
      </c>
      <c r="M292" s="64"/>
      <c r="N292" s="66">
        <v>176401</v>
      </c>
      <c r="O292" s="66">
        <v>148861</v>
      </c>
      <c r="P292" s="67">
        <f t="shared" si="31"/>
        <v>-0.15612156393671239</v>
      </c>
      <c r="Q292"/>
      <c r="R292"/>
    </row>
    <row r="293" spans="2:54" ht="25.5" customHeight="1" thickBot="1" x14ac:dyDescent="0.35">
      <c r="B293" s="106" t="s">
        <v>199</v>
      </c>
      <c r="C293" s="106"/>
      <c r="D293" s="107"/>
      <c r="E293" s="107"/>
      <c r="F293" s="108">
        <v>877</v>
      </c>
      <c r="G293" s="109">
        <f t="shared" si="29"/>
        <v>1.2517681046061355E-3</v>
      </c>
      <c r="H293" s="110">
        <v>445</v>
      </c>
      <c r="I293" s="110">
        <v>432</v>
      </c>
      <c r="K293"/>
      <c r="L293" s="64" t="s">
        <v>11</v>
      </c>
      <c r="M293" s="64"/>
      <c r="N293" s="66">
        <v>178831</v>
      </c>
      <c r="O293" s="66">
        <v>154025</v>
      </c>
      <c r="P293" s="67">
        <f t="shared" si="31"/>
        <v>-0.138711968282904</v>
      </c>
      <c r="Q293"/>
      <c r="R293"/>
    </row>
    <row r="294" spans="2:54" ht="25.5" customHeight="1" x14ac:dyDescent="0.3">
      <c r="B294" s="106" t="s">
        <v>200</v>
      </c>
      <c r="C294" s="106"/>
      <c r="D294" s="107"/>
      <c r="E294" s="107"/>
      <c r="F294" s="108">
        <v>45</v>
      </c>
      <c r="G294" s="109">
        <f t="shared" si="29"/>
        <v>6.4229834329847314E-5</v>
      </c>
      <c r="H294" s="110">
        <v>32</v>
      </c>
      <c r="I294" s="110">
        <v>13</v>
      </c>
      <c r="K294"/>
      <c r="L294" s="63" t="s">
        <v>5</v>
      </c>
      <c r="M294" s="63"/>
      <c r="N294" s="36">
        <f>SUM(N288:N293)</f>
        <v>864499</v>
      </c>
      <c r="O294" s="36">
        <f>SUM(O288:O293)</f>
        <v>700609</v>
      </c>
      <c r="P294" s="58">
        <f t="shared" si="31"/>
        <v>-0.18957800992251006</v>
      </c>
      <c r="R294" s="139"/>
    </row>
    <row r="295" spans="2:54" ht="25.5" customHeight="1" x14ac:dyDescent="0.3">
      <c r="B295" s="106" t="s">
        <v>201</v>
      </c>
      <c r="C295" s="106"/>
      <c r="D295" s="107"/>
      <c r="E295" s="107"/>
      <c r="F295" s="108">
        <v>0</v>
      </c>
      <c r="G295" s="109">
        <f t="shared" si="29"/>
        <v>0</v>
      </c>
      <c r="H295" s="110">
        <v>0</v>
      </c>
      <c r="I295" s="110">
        <v>0</v>
      </c>
      <c r="K295"/>
      <c r="L295" s="130"/>
    </row>
    <row r="296" spans="2:54" ht="25.5" customHeight="1" x14ac:dyDescent="0.3">
      <c r="B296" s="106" t="s">
        <v>202</v>
      </c>
      <c r="C296" s="106"/>
      <c r="D296" s="107"/>
      <c r="E296" s="107"/>
      <c r="F296" s="108">
        <v>0</v>
      </c>
      <c r="G296" s="109">
        <f t="shared" si="29"/>
        <v>0</v>
      </c>
      <c r="H296" s="110">
        <v>0</v>
      </c>
      <c r="I296" s="110">
        <v>0</v>
      </c>
      <c r="K296"/>
      <c r="L296" s="130"/>
      <c r="T296"/>
    </row>
    <row r="297" spans="2:54" ht="25.5" customHeight="1" x14ac:dyDescent="0.3">
      <c r="B297" s="106" t="s">
        <v>203</v>
      </c>
      <c r="C297" s="106"/>
      <c r="D297" s="107"/>
      <c r="E297" s="107"/>
      <c r="F297" s="108">
        <v>5165</v>
      </c>
      <c r="G297" s="109">
        <f t="shared" si="29"/>
        <v>7.3721576514146981E-3</v>
      </c>
      <c r="H297" s="110">
        <v>3733</v>
      </c>
      <c r="I297" s="110">
        <v>1432</v>
      </c>
      <c r="K297"/>
      <c r="L297" s="130"/>
      <c r="T297"/>
    </row>
    <row r="298" spans="2:54" ht="25.5" customHeight="1" x14ac:dyDescent="0.3">
      <c r="B298" s="106" t="s">
        <v>204</v>
      </c>
      <c r="C298" s="106"/>
      <c r="D298" s="107"/>
      <c r="E298" s="107"/>
      <c r="F298" s="108">
        <v>592</v>
      </c>
      <c r="G298" s="109">
        <f t="shared" si="29"/>
        <v>8.449791538504358E-4</v>
      </c>
      <c r="H298" s="110">
        <v>432</v>
      </c>
      <c r="I298" s="110">
        <v>160</v>
      </c>
      <c r="K298" s="130"/>
      <c r="L298" s="130"/>
      <c r="S298" s="139"/>
      <c r="T298"/>
      <c r="V298" s="5"/>
      <c r="W298" s="5"/>
      <c r="BA298" s="2"/>
      <c r="BB298" s="2"/>
    </row>
    <row r="299" spans="2:54" ht="25.5" customHeight="1" x14ac:dyDescent="0.3">
      <c r="B299" s="106" t="s">
        <v>205</v>
      </c>
      <c r="C299" s="106"/>
      <c r="D299" s="107"/>
      <c r="E299" s="107"/>
      <c r="F299" s="108">
        <v>437</v>
      </c>
      <c r="G299" s="109">
        <f t="shared" si="29"/>
        <v>6.237430578254062E-4</v>
      </c>
      <c r="H299" s="110">
        <v>260</v>
      </c>
      <c r="I299" s="110">
        <v>177</v>
      </c>
      <c r="K299" s="130"/>
      <c r="L299" s="130"/>
      <c r="M299" s="130"/>
      <c r="N299" s="130"/>
      <c r="O299" s="130"/>
      <c r="P299" s="130"/>
      <c r="Q299" s="130"/>
      <c r="R299" s="130"/>
      <c r="S299" s="139"/>
      <c r="T299"/>
      <c r="V299" s="5"/>
      <c r="W299" s="5"/>
      <c r="BA299" s="2"/>
      <c r="BB299" s="2"/>
    </row>
    <row r="300" spans="2:54" ht="25.5" customHeight="1" x14ac:dyDescent="0.3">
      <c r="B300" s="106" t="s">
        <v>206</v>
      </c>
      <c r="C300" s="106"/>
      <c r="D300" s="107"/>
      <c r="E300" s="107"/>
      <c r="F300" s="108">
        <v>605</v>
      </c>
      <c r="G300" s="109">
        <f t="shared" si="29"/>
        <v>8.6353443932350282E-4</v>
      </c>
      <c r="H300" s="110">
        <v>399</v>
      </c>
      <c r="I300" s="110">
        <v>206</v>
      </c>
      <c r="K300" s="130"/>
      <c r="L300" s="130"/>
      <c r="M300" s="130"/>
      <c r="N300" s="130"/>
      <c r="O300" s="130"/>
      <c r="P300" s="130"/>
      <c r="Q300" s="130"/>
      <c r="R300" s="130"/>
      <c r="S300" s="139"/>
      <c r="T300"/>
      <c r="V300" s="5"/>
      <c r="W300" s="5"/>
      <c r="BA300" s="2"/>
      <c r="BB300" s="2"/>
    </row>
    <row r="301" spans="2:54" ht="25.5" customHeight="1" x14ac:dyDescent="0.3">
      <c r="B301" s="106" t="s">
        <v>207</v>
      </c>
      <c r="C301" s="106"/>
      <c r="D301" s="107"/>
      <c r="E301" s="107"/>
      <c r="F301" s="108">
        <v>60</v>
      </c>
      <c r="G301" s="109">
        <f t="shared" si="29"/>
        <v>8.5639779106463085E-5</v>
      </c>
      <c r="H301" s="110">
        <v>32</v>
      </c>
      <c r="I301" s="110">
        <v>28</v>
      </c>
      <c r="K301" s="130"/>
      <c r="L301" s="130"/>
      <c r="M301" s="130"/>
      <c r="N301" s="130"/>
      <c r="O301" s="130"/>
      <c r="P301" s="130"/>
      <c r="Q301" s="130"/>
      <c r="R301" s="130" t="s">
        <v>208</v>
      </c>
      <c r="T301"/>
    </row>
    <row r="302" spans="2:54" ht="25.5" customHeight="1" x14ac:dyDescent="0.3">
      <c r="B302" s="106" t="s">
        <v>209</v>
      </c>
      <c r="C302" s="106"/>
      <c r="D302" s="107"/>
      <c r="E302" s="107"/>
      <c r="F302" s="108">
        <v>0</v>
      </c>
      <c r="G302" s="109">
        <f t="shared" si="29"/>
        <v>0</v>
      </c>
      <c r="H302" s="110">
        <v>0</v>
      </c>
      <c r="I302" s="110">
        <v>0</v>
      </c>
      <c r="K302" s="130"/>
      <c r="T302" s="139"/>
    </row>
    <row r="303" spans="2:54" ht="25.5" customHeight="1" x14ac:dyDescent="0.3">
      <c r="B303" s="106" t="s">
        <v>210</v>
      </c>
      <c r="C303" s="106"/>
      <c r="D303" s="107"/>
      <c r="E303" s="107"/>
      <c r="F303" s="108">
        <v>7</v>
      </c>
      <c r="G303" s="109">
        <f t="shared" si="29"/>
        <v>9.9913075624206947E-6</v>
      </c>
      <c r="H303" s="110">
        <v>5</v>
      </c>
      <c r="I303" s="110">
        <v>2</v>
      </c>
      <c r="K303" s="130"/>
      <c r="T303" s="139"/>
    </row>
    <row r="304" spans="2:54" ht="25.5" customHeight="1" x14ac:dyDescent="0.3">
      <c r="B304" s="106" t="s">
        <v>211</v>
      </c>
      <c r="C304" s="106"/>
      <c r="D304" s="107"/>
      <c r="E304" s="107"/>
      <c r="F304" s="108">
        <v>34</v>
      </c>
      <c r="G304" s="109">
        <f t="shared" si="29"/>
        <v>4.8529208160329084E-5</v>
      </c>
      <c r="H304" s="110">
        <v>28</v>
      </c>
      <c r="I304" s="110">
        <v>6</v>
      </c>
      <c r="K304" s="130"/>
      <c r="T304" s="139"/>
    </row>
    <row r="305" spans="1:54" ht="25.5" customHeight="1" x14ac:dyDescent="0.3">
      <c r="B305" s="106" t="s">
        <v>212</v>
      </c>
      <c r="C305" s="106"/>
      <c r="D305" s="107"/>
      <c r="E305" s="107"/>
      <c r="F305" s="108">
        <v>0</v>
      </c>
      <c r="G305" s="109">
        <f t="shared" si="29"/>
        <v>0</v>
      </c>
      <c r="H305" s="110">
        <v>0</v>
      </c>
      <c r="I305" s="110">
        <v>0</v>
      </c>
      <c r="K305" s="130"/>
      <c r="S305" s="130"/>
      <c r="T305" s="139"/>
    </row>
    <row r="306" spans="1:54" ht="25.5" customHeight="1" thickBot="1" x14ac:dyDescent="0.35">
      <c r="B306" s="106" t="s">
        <v>135</v>
      </c>
      <c r="C306" s="120"/>
      <c r="D306" s="120"/>
      <c r="E306" s="120"/>
      <c r="F306" s="108">
        <v>971</v>
      </c>
      <c r="G306" s="109">
        <f t="shared" si="29"/>
        <v>1.3859370918729277E-3</v>
      </c>
      <c r="H306" s="140">
        <v>654</v>
      </c>
      <c r="I306" s="140">
        <v>317</v>
      </c>
      <c r="K306" s="130"/>
      <c r="S306" s="130"/>
      <c r="T306" s="139"/>
    </row>
    <row r="307" spans="1:54" ht="19.5" customHeight="1" x14ac:dyDescent="0.3">
      <c r="B307" s="141" t="s">
        <v>5</v>
      </c>
      <c r="C307" s="141"/>
      <c r="D307" s="141"/>
      <c r="E307" s="141"/>
      <c r="F307" s="36">
        <f>SUM(F252:F306)</f>
        <v>700609</v>
      </c>
      <c r="G307" s="58">
        <f>SUM(G252:G306)</f>
        <v>1.0000000000000002</v>
      </c>
      <c r="H307" s="36">
        <f>SUM(H252:H306)</f>
        <v>464805</v>
      </c>
      <c r="I307" s="36">
        <f>SUM(I252:I306)</f>
        <v>235804</v>
      </c>
      <c r="K307" s="130"/>
      <c r="S307" s="130"/>
      <c r="T307" s="139"/>
    </row>
    <row r="308" spans="1:54" ht="19.5" customHeight="1" x14ac:dyDescent="0.3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9"/>
    </row>
    <row r="309" spans="1:54" ht="19.5" customHeight="1" x14ac:dyDescent="0.3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9"/>
    </row>
    <row r="310" spans="1:54" ht="19.149999999999999" customHeight="1" x14ac:dyDescent="0.3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9"/>
    </row>
    <row r="311" spans="1:54" ht="19.5" customHeight="1" x14ac:dyDescent="0.3">
      <c r="A311" s="130"/>
      <c r="B311" s="142" t="s">
        <v>4</v>
      </c>
      <c r="C311" s="143" t="s">
        <v>5</v>
      </c>
      <c r="D311" s="144" t="s">
        <v>12</v>
      </c>
      <c r="E311" s="145"/>
      <c r="F311" s="145"/>
      <c r="G311" s="144" t="s">
        <v>13</v>
      </c>
      <c r="H311" s="145"/>
      <c r="I311" s="145"/>
      <c r="J311" s="144" t="s">
        <v>14</v>
      </c>
      <c r="K311" s="145"/>
      <c r="L311" s="145" t="s">
        <v>213</v>
      </c>
      <c r="Q311" s="139"/>
      <c r="U311" s="5"/>
      <c r="V311" s="5"/>
      <c r="W311" s="5"/>
      <c r="AZ311" s="2"/>
      <c r="BA311" s="2"/>
      <c r="BB311" s="2"/>
    </row>
    <row r="312" spans="1:54" ht="19.5" customHeight="1" x14ac:dyDescent="0.3">
      <c r="A312" s="130"/>
      <c r="B312" s="142"/>
      <c r="C312" s="143"/>
      <c r="D312" s="61" t="s">
        <v>214</v>
      </c>
      <c r="E312" s="128" t="s">
        <v>150</v>
      </c>
      <c r="F312" s="129"/>
      <c r="G312" s="61" t="s">
        <v>214</v>
      </c>
      <c r="H312" s="128" t="s">
        <v>150</v>
      </c>
      <c r="I312" s="129"/>
      <c r="J312" s="61" t="s">
        <v>214</v>
      </c>
      <c r="K312" s="128" t="s">
        <v>150</v>
      </c>
      <c r="L312" s="129"/>
      <c r="Q312" s="139"/>
      <c r="U312" s="5"/>
      <c r="V312" s="5"/>
      <c r="W312" s="5"/>
      <c r="AZ312" s="2"/>
      <c r="BA312" s="2"/>
      <c r="BB312" s="2"/>
    </row>
    <row r="313" spans="1:54" ht="19.5" customHeight="1" x14ac:dyDescent="0.3">
      <c r="A313" s="130"/>
      <c r="B313" s="142"/>
      <c r="C313" s="143"/>
      <c r="D313" s="61"/>
      <c r="E313" s="86" t="s">
        <v>90</v>
      </c>
      <c r="F313" s="86" t="s">
        <v>91</v>
      </c>
      <c r="G313" s="61"/>
      <c r="H313" s="86" t="s">
        <v>90</v>
      </c>
      <c r="I313" s="86" t="s">
        <v>91</v>
      </c>
      <c r="J313" s="61"/>
      <c r="K313" s="86" t="s">
        <v>90</v>
      </c>
      <c r="L313" s="86" t="s">
        <v>91</v>
      </c>
      <c r="Q313" s="139"/>
      <c r="U313" s="5"/>
      <c r="V313" s="5"/>
      <c r="W313" s="5"/>
      <c r="AZ313" s="2"/>
      <c r="BA313" s="2"/>
      <c r="BB313" s="2"/>
    </row>
    <row r="314" spans="1:54" ht="19.5" customHeight="1" x14ac:dyDescent="0.3">
      <c r="A314" s="130"/>
      <c r="B314" s="26" t="s">
        <v>6</v>
      </c>
      <c r="C314" s="33">
        <f>+D314+G314+J314</f>
        <v>44144</v>
      </c>
      <c r="D314" s="33">
        <f>+E314+F314</f>
        <v>1052</v>
      </c>
      <c r="E314" s="55">
        <v>0</v>
      </c>
      <c r="F314" s="55">
        <v>1052</v>
      </c>
      <c r="G314" s="33">
        <f>+H314+I314</f>
        <v>41198</v>
      </c>
      <c r="H314" s="55">
        <v>26771</v>
      </c>
      <c r="I314" s="55">
        <v>14427</v>
      </c>
      <c r="J314" s="33">
        <f t="shared" ref="J314:J319" si="32">+K314+L314</f>
        <v>1894</v>
      </c>
      <c r="K314" s="55">
        <v>1017</v>
      </c>
      <c r="L314" s="55">
        <v>877</v>
      </c>
      <c r="P314" s="130"/>
      <c r="Q314" s="139"/>
      <c r="U314" s="5"/>
      <c r="V314" s="5"/>
      <c r="W314" s="5"/>
      <c r="AZ314" s="2"/>
      <c r="BA314" s="2"/>
      <c r="BB314" s="2"/>
    </row>
    <row r="315" spans="1:54" ht="19.5" customHeight="1" x14ac:dyDescent="0.3">
      <c r="A315" s="130"/>
      <c r="B315" s="26" t="s">
        <v>7</v>
      </c>
      <c r="C315" s="33">
        <f t="shared" ref="C315:C319" si="33">+D315+G315+J315</f>
        <v>71069</v>
      </c>
      <c r="D315" s="33">
        <f t="shared" ref="D315:D319" si="34">+E315+F315</f>
        <v>2515</v>
      </c>
      <c r="E315" s="55">
        <v>21</v>
      </c>
      <c r="F315" s="55">
        <v>2494</v>
      </c>
      <c r="G315" s="33">
        <f t="shared" ref="G315:G319" si="35">+H315+I315</f>
        <v>65528</v>
      </c>
      <c r="H315" s="55">
        <v>43112</v>
      </c>
      <c r="I315" s="55">
        <v>22416</v>
      </c>
      <c r="J315" s="33">
        <f t="shared" si="32"/>
        <v>3026</v>
      </c>
      <c r="K315" s="55">
        <v>1723</v>
      </c>
      <c r="L315" s="55">
        <v>1303</v>
      </c>
      <c r="P315" s="130"/>
      <c r="Q315" s="139"/>
      <c r="U315" s="5"/>
      <c r="V315" s="5"/>
      <c r="W315" s="5"/>
      <c r="AZ315" s="2"/>
      <c r="BA315" s="2"/>
      <c r="BB315" s="2"/>
    </row>
    <row r="316" spans="1:54" ht="19.5" customHeight="1" x14ac:dyDescent="0.3">
      <c r="A316" s="130"/>
      <c r="B316" s="26" t="s">
        <v>8</v>
      </c>
      <c r="C316" s="33">
        <f t="shared" si="33"/>
        <v>152897</v>
      </c>
      <c r="D316" s="33">
        <f t="shared" si="34"/>
        <v>3468</v>
      </c>
      <c r="E316" s="55">
        <v>27</v>
      </c>
      <c r="F316" s="55">
        <v>3441</v>
      </c>
      <c r="G316" s="33">
        <f t="shared" si="35"/>
        <v>144783</v>
      </c>
      <c r="H316" s="55">
        <v>104138</v>
      </c>
      <c r="I316" s="55">
        <v>40645</v>
      </c>
      <c r="J316" s="33">
        <f t="shared" si="32"/>
        <v>4646</v>
      </c>
      <c r="K316" s="55">
        <v>2842</v>
      </c>
      <c r="L316" s="55">
        <v>1804</v>
      </c>
      <c r="P316" s="130"/>
      <c r="Q316" s="139"/>
      <c r="U316" s="5"/>
      <c r="V316" s="5"/>
      <c r="W316" s="5"/>
      <c r="AZ316" s="2"/>
      <c r="BA316" s="2"/>
      <c r="BB316" s="2"/>
    </row>
    <row r="317" spans="1:54" ht="19.5" customHeight="1" x14ac:dyDescent="0.3">
      <c r="A317" s="130"/>
      <c r="B317" s="26" t="s">
        <v>9</v>
      </c>
      <c r="C317" s="33">
        <f t="shared" si="33"/>
        <v>129613</v>
      </c>
      <c r="D317" s="33">
        <f t="shared" si="34"/>
        <v>3162</v>
      </c>
      <c r="E317" s="55">
        <v>3</v>
      </c>
      <c r="F317" s="55">
        <v>3159</v>
      </c>
      <c r="G317" s="33">
        <f t="shared" si="35"/>
        <v>122797</v>
      </c>
      <c r="H317" s="55">
        <v>80745</v>
      </c>
      <c r="I317" s="55">
        <v>42052</v>
      </c>
      <c r="J317" s="33">
        <f t="shared" si="32"/>
        <v>3654</v>
      </c>
      <c r="K317" s="55">
        <v>2163</v>
      </c>
      <c r="L317" s="55">
        <v>1491</v>
      </c>
      <c r="P317" s="130"/>
      <c r="Q317" s="139"/>
      <c r="U317" s="5"/>
      <c r="V317" s="5"/>
      <c r="W317" s="5"/>
      <c r="AZ317" s="2"/>
      <c r="BA317" s="2"/>
      <c r="BB317" s="2"/>
    </row>
    <row r="318" spans="1:54" ht="19.5" customHeight="1" x14ac:dyDescent="0.3">
      <c r="A318" s="130"/>
      <c r="B318" s="26" t="s">
        <v>10</v>
      </c>
      <c r="C318" s="33">
        <f t="shared" si="33"/>
        <v>148861</v>
      </c>
      <c r="D318" s="33">
        <f t="shared" si="34"/>
        <v>2718</v>
      </c>
      <c r="E318" s="55">
        <v>54</v>
      </c>
      <c r="F318" s="55">
        <v>2664</v>
      </c>
      <c r="G318" s="33">
        <f t="shared" si="35"/>
        <v>142704</v>
      </c>
      <c r="H318" s="55">
        <v>99274</v>
      </c>
      <c r="I318" s="55">
        <v>43430</v>
      </c>
      <c r="J318" s="33">
        <f t="shared" si="32"/>
        <v>3439</v>
      </c>
      <c r="K318" s="55">
        <v>2048</v>
      </c>
      <c r="L318" s="55">
        <v>1391</v>
      </c>
      <c r="P318" s="130"/>
      <c r="Q318" s="139"/>
      <c r="U318" s="5"/>
      <c r="V318" s="5"/>
      <c r="W318" s="5"/>
      <c r="AZ318" s="2"/>
      <c r="BA318" s="2"/>
      <c r="BB318" s="2"/>
    </row>
    <row r="319" spans="1:54" ht="19.5" customHeight="1" thickBot="1" x14ac:dyDescent="0.35">
      <c r="A319" s="130"/>
      <c r="B319" s="26" t="s">
        <v>11</v>
      </c>
      <c r="C319" s="33">
        <f t="shared" si="33"/>
        <v>154025</v>
      </c>
      <c r="D319" s="33">
        <f t="shared" si="34"/>
        <v>3282</v>
      </c>
      <c r="E319" s="55">
        <v>11</v>
      </c>
      <c r="F319" s="55">
        <v>3271</v>
      </c>
      <c r="G319" s="33">
        <f t="shared" si="35"/>
        <v>145887</v>
      </c>
      <c r="H319" s="55">
        <v>97878</v>
      </c>
      <c r="I319" s="55">
        <v>48009</v>
      </c>
      <c r="J319" s="33">
        <f t="shared" si="32"/>
        <v>4856</v>
      </c>
      <c r="K319" s="55">
        <v>2978</v>
      </c>
      <c r="L319" s="55">
        <v>1878</v>
      </c>
      <c r="P319" s="130"/>
      <c r="Q319" s="139"/>
      <c r="U319" s="5"/>
      <c r="V319" s="5"/>
      <c r="W319" s="5"/>
      <c r="AZ319" s="2"/>
      <c r="BA319" s="2"/>
      <c r="BB319" s="2"/>
    </row>
    <row r="320" spans="1:54" ht="19.5" customHeight="1" x14ac:dyDescent="0.3">
      <c r="A320" s="130"/>
      <c r="B320" s="146" t="s">
        <v>5</v>
      </c>
      <c r="C320" s="36">
        <f>SUM(C314:C319)</f>
        <v>700609</v>
      </c>
      <c r="D320" s="36">
        <f t="shared" ref="D320:L320" si="36">SUM(D314:D319)</f>
        <v>16197</v>
      </c>
      <c r="E320" s="36">
        <f>SUM(E314:E319)</f>
        <v>116</v>
      </c>
      <c r="F320" s="36">
        <f t="shared" si="36"/>
        <v>16081</v>
      </c>
      <c r="G320" s="36">
        <f t="shared" si="36"/>
        <v>662897</v>
      </c>
      <c r="H320" s="36">
        <f t="shared" si="36"/>
        <v>451918</v>
      </c>
      <c r="I320" s="36">
        <f t="shared" si="36"/>
        <v>210979</v>
      </c>
      <c r="J320" s="36">
        <f t="shared" si="36"/>
        <v>21515</v>
      </c>
      <c r="K320" s="36">
        <f t="shared" si="36"/>
        <v>12771</v>
      </c>
      <c r="L320" s="36">
        <f t="shared" si="36"/>
        <v>8744</v>
      </c>
      <c r="P320" s="130"/>
      <c r="Q320" s="139"/>
      <c r="U320" s="5"/>
      <c r="V320" s="5"/>
      <c r="W320" s="5"/>
      <c r="AZ320" s="2"/>
      <c r="BA320" s="2"/>
      <c r="BB320" s="2"/>
    </row>
    <row r="321" spans="1:54" ht="19.5" customHeight="1" x14ac:dyDescent="0.3">
      <c r="A321" s="130"/>
      <c r="B321"/>
      <c r="C321"/>
      <c r="D321"/>
      <c r="E321"/>
      <c r="F321"/>
      <c r="G321"/>
      <c r="H321"/>
      <c r="I321"/>
      <c r="J321"/>
      <c r="K321"/>
      <c r="L321"/>
      <c r="P321" s="130"/>
      <c r="Q321" s="139"/>
      <c r="U321" s="5"/>
      <c r="V321" s="5"/>
      <c r="W321" s="5"/>
      <c r="AZ321" s="2"/>
      <c r="BA321" s="2"/>
      <c r="BB321" s="2"/>
    </row>
    <row r="322" spans="1:54" ht="19.5" customHeight="1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 s="139"/>
    </row>
    <row r="323" spans="1:54" ht="19.5" customHeight="1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 s="139"/>
    </row>
    <row r="324" spans="1:54" ht="19.5" customHeight="1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 s="139"/>
    </row>
    <row r="325" spans="1:54" ht="19.5" customHeight="1" x14ac:dyDescent="0.3">
      <c r="A325"/>
      <c r="B325" s="142" t="s">
        <v>57</v>
      </c>
      <c r="C325" s="143" t="s">
        <v>5</v>
      </c>
      <c r="D325" s="144" t="s">
        <v>12</v>
      </c>
      <c r="E325" s="145"/>
      <c r="F325" s="145"/>
      <c r="G325" s="144" t="s">
        <v>13</v>
      </c>
      <c r="H325" s="145"/>
      <c r="I325" s="145"/>
      <c r="J325" s="144" t="s">
        <v>14</v>
      </c>
      <c r="K325" s="145"/>
      <c r="L325" s="145" t="s">
        <v>213</v>
      </c>
      <c r="M325" s="130"/>
      <c r="N325" s="130"/>
      <c r="O325" s="130"/>
      <c r="P325"/>
      <c r="Q325" s="139"/>
      <c r="U325" s="5"/>
      <c r="V325" s="5"/>
      <c r="W325" s="5"/>
      <c r="AZ325" s="2"/>
      <c r="BA325" s="2"/>
      <c r="BB325" s="2"/>
    </row>
    <row r="326" spans="1:54" ht="19.5" customHeight="1" x14ac:dyDescent="0.3">
      <c r="A326"/>
      <c r="B326" s="142"/>
      <c r="C326" s="143"/>
      <c r="D326" s="61" t="s">
        <v>214</v>
      </c>
      <c r="E326" s="128" t="s">
        <v>150</v>
      </c>
      <c r="F326" s="129"/>
      <c r="G326" s="61" t="s">
        <v>214</v>
      </c>
      <c r="H326" s="128" t="s">
        <v>150</v>
      </c>
      <c r="I326" s="129"/>
      <c r="J326" s="61" t="s">
        <v>214</v>
      </c>
      <c r="K326" s="128" t="s">
        <v>150</v>
      </c>
      <c r="L326" s="129"/>
      <c r="M326" s="147"/>
      <c r="N326" s="147"/>
      <c r="O326" s="147"/>
      <c r="P326"/>
      <c r="Q326" s="139"/>
      <c r="U326" s="5"/>
      <c r="V326" s="5"/>
      <c r="W326" s="5"/>
      <c r="AZ326" s="2"/>
      <c r="BA326" s="2"/>
      <c r="BB326" s="2"/>
    </row>
    <row r="327" spans="1:54" ht="19.5" customHeight="1" x14ac:dyDescent="0.3">
      <c r="A327"/>
      <c r="B327" s="142"/>
      <c r="C327" s="143"/>
      <c r="D327" s="61"/>
      <c r="E327" s="86" t="s">
        <v>90</v>
      </c>
      <c r="F327" s="86" t="s">
        <v>91</v>
      </c>
      <c r="G327" s="61"/>
      <c r="H327" s="86" t="s">
        <v>90</v>
      </c>
      <c r="I327" s="86" t="s">
        <v>91</v>
      </c>
      <c r="J327" s="61"/>
      <c r="K327" s="86" t="s">
        <v>90</v>
      </c>
      <c r="L327" s="86" t="s">
        <v>91</v>
      </c>
      <c r="P327"/>
      <c r="Q327" s="139"/>
      <c r="U327" s="5"/>
      <c r="V327" s="5"/>
      <c r="W327" s="5"/>
      <c r="AZ327" s="2"/>
      <c r="BA327" s="2"/>
      <c r="BB327" s="2"/>
    </row>
    <row r="328" spans="1:54" ht="28.9" customHeight="1" x14ac:dyDescent="0.3">
      <c r="A328"/>
      <c r="B328" s="26" t="s">
        <v>58</v>
      </c>
      <c r="C328" s="33">
        <f>+D328+G328+J328</f>
        <v>26289</v>
      </c>
      <c r="D328" s="33">
        <f>+E328+F328</f>
        <v>11</v>
      </c>
      <c r="E328" s="55">
        <v>11</v>
      </c>
      <c r="F328" s="55">
        <v>0</v>
      </c>
      <c r="G328" s="33">
        <f>+H328+I328</f>
        <v>25086</v>
      </c>
      <c r="H328" s="55">
        <v>14596</v>
      </c>
      <c r="I328" s="55">
        <v>10490</v>
      </c>
      <c r="J328" s="33">
        <f t="shared" ref="J328:J353" si="37">+K328+L328</f>
        <v>1192</v>
      </c>
      <c r="K328" s="55">
        <v>687</v>
      </c>
      <c r="L328" s="55">
        <v>505</v>
      </c>
      <c r="P328"/>
      <c r="Q328" s="139"/>
      <c r="U328" s="5"/>
      <c r="V328" s="5"/>
      <c r="W328" s="5"/>
      <c r="AZ328" s="2"/>
      <c r="BA328" s="2"/>
      <c r="BB328" s="2"/>
    </row>
    <row r="329" spans="1:54" ht="28.9" customHeight="1" x14ac:dyDescent="0.3">
      <c r="A329"/>
      <c r="B329" s="26" t="s">
        <v>137</v>
      </c>
      <c r="C329" s="33">
        <f t="shared" ref="C329:C353" si="38">+D329+G329+J329</f>
        <v>33311</v>
      </c>
      <c r="D329" s="33">
        <f t="shared" ref="D329:D353" si="39">+E329+F329</f>
        <v>0</v>
      </c>
      <c r="E329" s="55">
        <v>0</v>
      </c>
      <c r="F329" s="55">
        <v>0</v>
      </c>
      <c r="G329" s="33">
        <f t="shared" ref="G329:G353" si="40">+H329+I329</f>
        <v>31889</v>
      </c>
      <c r="H329" s="55">
        <v>21892</v>
      </c>
      <c r="I329" s="55">
        <v>9997</v>
      </c>
      <c r="J329" s="33">
        <f t="shared" si="37"/>
        <v>1422</v>
      </c>
      <c r="K329" s="55">
        <v>874</v>
      </c>
      <c r="L329" s="55">
        <v>548</v>
      </c>
      <c r="P329"/>
      <c r="Q329" s="139"/>
      <c r="U329" s="5"/>
      <c r="V329" s="5"/>
      <c r="W329" s="5"/>
      <c r="AZ329" s="2"/>
      <c r="BA329" s="2"/>
      <c r="BB329" s="2"/>
    </row>
    <row r="330" spans="1:54" ht="28.9" customHeight="1" x14ac:dyDescent="0.3">
      <c r="A330"/>
      <c r="B330" s="26" t="s">
        <v>60</v>
      </c>
      <c r="C330" s="33">
        <f t="shared" si="38"/>
        <v>17737</v>
      </c>
      <c r="D330" s="33">
        <f t="shared" si="39"/>
        <v>0</v>
      </c>
      <c r="E330" s="55">
        <v>0</v>
      </c>
      <c r="F330" s="55">
        <v>0</v>
      </c>
      <c r="G330" s="33">
        <f t="shared" si="40"/>
        <v>16955</v>
      </c>
      <c r="H330" s="55">
        <v>11558</v>
      </c>
      <c r="I330" s="55">
        <v>5397</v>
      </c>
      <c r="J330" s="33">
        <f t="shared" si="37"/>
        <v>782</v>
      </c>
      <c r="K330" s="55">
        <v>554</v>
      </c>
      <c r="L330" s="55">
        <v>228</v>
      </c>
      <c r="P330"/>
      <c r="Q330" s="139"/>
      <c r="U330" s="5"/>
      <c r="V330" s="5"/>
      <c r="W330" s="5"/>
      <c r="AZ330" s="2"/>
      <c r="BA330" s="2"/>
      <c r="BB330" s="2"/>
    </row>
    <row r="331" spans="1:54" ht="28.9" customHeight="1" x14ac:dyDescent="0.3">
      <c r="A331"/>
      <c r="B331" s="26" t="s">
        <v>62</v>
      </c>
      <c r="C331" s="33">
        <f t="shared" si="38"/>
        <v>34019</v>
      </c>
      <c r="D331" s="33">
        <f t="shared" si="39"/>
        <v>10</v>
      </c>
      <c r="E331" s="55">
        <v>10</v>
      </c>
      <c r="F331" s="55">
        <v>0</v>
      </c>
      <c r="G331" s="33">
        <f t="shared" si="40"/>
        <v>33358</v>
      </c>
      <c r="H331" s="55">
        <v>22664</v>
      </c>
      <c r="I331" s="55">
        <v>10694</v>
      </c>
      <c r="J331" s="33">
        <f t="shared" si="37"/>
        <v>651</v>
      </c>
      <c r="K331" s="55">
        <v>456</v>
      </c>
      <c r="L331" s="55">
        <v>195</v>
      </c>
      <c r="P331"/>
      <c r="Q331" s="139"/>
      <c r="U331" s="5"/>
      <c r="V331" s="5"/>
      <c r="W331" s="5"/>
      <c r="AZ331" s="2"/>
      <c r="BA331" s="2"/>
      <c r="BB331" s="2"/>
    </row>
    <row r="332" spans="1:54" ht="28.9" customHeight="1" x14ac:dyDescent="0.3">
      <c r="A332"/>
      <c r="B332" s="26" t="s">
        <v>63</v>
      </c>
      <c r="C332" s="33">
        <f t="shared" si="38"/>
        <v>28008</v>
      </c>
      <c r="D332" s="33">
        <f t="shared" si="39"/>
        <v>0</v>
      </c>
      <c r="E332" s="55">
        <v>0</v>
      </c>
      <c r="F332" s="55">
        <v>0</v>
      </c>
      <c r="G332" s="33">
        <f t="shared" si="40"/>
        <v>25847</v>
      </c>
      <c r="H332" s="55">
        <v>17718</v>
      </c>
      <c r="I332" s="55">
        <v>8129</v>
      </c>
      <c r="J332" s="33">
        <f t="shared" si="37"/>
        <v>2161</v>
      </c>
      <c r="K332" s="55">
        <v>1360</v>
      </c>
      <c r="L332" s="55">
        <v>801</v>
      </c>
      <c r="P332"/>
      <c r="Q332" s="139"/>
      <c r="U332" s="5"/>
      <c r="V332" s="5"/>
      <c r="W332" s="5"/>
      <c r="AZ332" s="2"/>
      <c r="BA332" s="2"/>
      <c r="BB332" s="2"/>
    </row>
    <row r="333" spans="1:54" ht="28.9" customHeight="1" x14ac:dyDescent="0.3">
      <c r="A333"/>
      <c r="B333" s="26" t="s">
        <v>64</v>
      </c>
      <c r="C333" s="33">
        <f t="shared" si="38"/>
        <v>28130</v>
      </c>
      <c r="D333" s="33">
        <f t="shared" si="39"/>
        <v>0</v>
      </c>
      <c r="E333" s="55">
        <v>0</v>
      </c>
      <c r="F333" s="55">
        <v>0</v>
      </c>
      <c r="G333" s="33">
        <f t="shared" si="40"/>
        <v>27968</v>
      </c>
      <c r="H333" s="55">
        <v>18788</v>
      </c>
      <c r="I333" s="55">
        <v>9180</v>
      </c>
      <c r="J333" s="33">
        <f t="shared" si="37"/>
        <v>162</v>
      </c>
      <c r="K333" s="55">
        <v>72</v>
      </c>
      <c r="L333" s="55">
        <v>90</v>
      </c>
      <c r="P333"/>
      <c r="Q333" s="139"/>
      <c r="U333" s="5"/>
      <c r="V333" s="5"/>
      <c r="W333" s="5"/>
      <c r="AZ333" s="2"/>
      <c r="BA333" s="2"/>
      <c r="BB333" s="2"/>
    </row>
    <row r="334" spans="1:54" ht="28.9" customHeight="1" x14ac:dyDescent="0.3">
      <c r="A334"/>
      <c r="B334" s="26" t="s">
        <v>65</v>
      </c>
      <c r="C334" s="33">
        <f t="shared" si="38"/>
        <v>22573</v>
      </c>
      <c r="D334" s="33">
        <f t="shared" si="39"/>
        <v>0</v>
      </c>
      <c r="E334" s="55">
        <v>0</v>
      </c>
      <c r="F334" s="55">
        <v>0</v>
      </c>
      <c r="G334" s="33">
        <f t="shared" si="40"/>
        <v>22557</v>
      </c>
      <c r="H334" s="55">
        <v>15711</v>
      </c>
      <c r="I334" s="55">
        <v>6846</v>
      </c>
      <c r="J334" s="33">
        <f t="shared" si="37"/>
        <v>16</v>
      </c>
      <c r="K334" s="55">
        <v>8</v>
      </c>
      <c r="L334" s="55">
        <v>8</v>
      </c>
      <c r="M334" s="5"/>
      <c r="N334" s="5"/>
      <c r="O334" s="5"/>
      <c r="P334"/>
      <c r="Q334" s="139"/>
      <c r="U334" s="5"/>
      <c r="V334" s="5"/>
      <c r="W334" s="5"/>
      <c r="AZ334" s="2"/>
      <c r="BA334" s="2"/>
      <c r="BB334" s="2"/>
    </row>
    <row r="335" spans="1:54" ht="28.9" customHeight="1" x14ac:dyDescent="0.3">
      <c r="A335"/>
      <c r="B335" s="26" t="s">
        <v>66</v>
      </c>
      <c r="C335" s="33">
        <f t="shared" si="38"/>
        <v>55971</v>
      </c>
      <c r="D335" s="33">
        <f t="shared" si="39"/>
        <v>0</v>
      </c>
      <c r="E335" s="55">
        <v>0</v>
      </c>
      <c r="F335" s="55">
        <v>0</v>
      </c>
      <c r="G335" s="33">
        <f t="shared" si="40"/>
        <v>53140</v>
      </c>
      <c r="H335" s="55">
        <v>34977</v>
      </c>
      <c r="I335" s="55">
        <v>18163</v>
      </c>
      <c r="J335" s="33">
        <f t="shared" si="37"/>
        <v>2831</v>
      </c>
      <c r="K335" s="55">
        <v>1666</v>
      </c>
      <c r="L335" s="55">
        <v>1165</v>
      </c>
      <c r="M335" s="5"/>
      <c r="N335" s="5"/>
      <c r="O335" s="5"/>
      <c r="P335"/>
      <c r="Q335" s="139"/>
      <c r="U335" s="5"/>
      <c r="V335" s="5"/>
      <c r="W335" s="5"/>
      <c r="AZ335" s="2"/>
      <c r="BA335" s="2"/>
      <c r="BB335" s="2"/>
    </row>
    <row r="336" spans="1:54" ht="28.9" customHeight="1" x14ac:dyDescent="0.3">
      <c r="A336"/>
      <c r="B336" s="26" t="s">
        <v>67</v>
      </c>
      <c r="C336" s="33">
        <f t="shared" si="38"/>
        <v>14717</v>
      </c>
      <c r="D336" s="33">
        <f t="shared" si="39"/>
        <v>0</v>
      </c>
      <c r="E336" s="55">
        <v>0</v>
      </c>
      <c r="F336" s="55">
        <v>0</v>
      </c>
      <c r="G336" s="33">
        <f t="shared" si="40"/>
        <v>13905</v>
      </c>
      <c r="H336" s="55">
        <v>9280</v>
      </c>
      <c r="I336" s="55">
        <v>4625</v>
      </c>
      <c r="J336" s="33">
        <f t="shared" si="37"/>
        <v>812</v>
      </c>
      <c r="K336" s="55">
        <v>480</v>
      </c>
      <c r="L336" s="55">
        <v>332</v>
      </c>
      <c r="M336" s="5"/>
      <c r="N336" s="5"/>
      <c r="O336" s="5"/>
      <c r="P336"/>
      <c r="Q336" s="139"/>
      <c r="U336" s="5"/>
      <c r="V336" s="5"/>
      <c r="W336" s="5"/>
      <c r="AZ336" s="2"/>
      <c r="BA336" s="2"/>
      <c r="BB336" s="2"/>
    </row>
    <row r="337" spans="1:54" ht="28.9" customHeight="1" x14ac:dyDescent="0.3">
      <c r="A337"/>
      <c r="B337" s="26" t="s">
        <v>68</v>
      </c>
      <c r="C337" s="33">
        <f t="shared" si="38"/>
        <v>23649</v>
      </c>
      <c r="D337" s="33">
        <f t="shared" si="39"/>
        <v>1241</v>
      </c>
      <c r="E337" s="55">
        <v>0</v>
      </c>
      <c r="F337" s="55">
        <v>1241</v>
      </c>
      <c r="G337" s="33">
        <f t="shared" si="40"/>
        <v>22241</v>
      </c>
      <c r="H337" s="55">
        <v>14533</v>
      </c>
      <c r="I337" s="55">
        <v>7708</v>
      </c>
      <c r="J337" s="33">
        <f t="shared" si="37"/>
        <v>167</v>
      </c>
      <c r="K337" s="55">
        <v>80</v>
      </c>
      <c r="L337" s="55">
        <v>87</v>
      </c>
      <c r="M337" s="5"/>
      <c r="N337" s="5"/>
      <c r="O337" s="5"/>
      <c r="P337"/>
      <c r="Q337" s="139"/>
      <c r="U337" s="5"/>
      <c r="V337" s="5"/>
      <c r="W337" s="5"/>
      <c r="AZ337" s="2"/>
      <c r="BA337" s="2"/>
      <c r="BB337" s="2"/>
    </row>
    <row r="338" spans="1:54" ht="28.9" customHeight="1" x14ac:dyDescent="0.3">
      <c r="A338"/>
      <c r="B338" s="26" t="s">
        <v>69</v>
      </c>
      <c r="C338" s="33">
        <f t="shared" si="38"/>
        <v>25305</v>
      </c>
      <c r="D338" s="33">
        <f t="shared" si="39"/>
        <v>667</v>
      </c>
      <c r="E338" s="55">
        <v>0</v>
      </c>
      <c r="F338" s="55">
        <v>667</v>
      </c>
      <c r="G338" s="33">
        <f t="shared" si="40"/>
        <v>24548</v>
      </c>
      <c r="H338" s="55">
        <v>17229</v>
      </c>
      <c r="I338" s="55">
        <v>7319</v>
      </c>
      <c r="J338" s="33">
        <f t="shared" si="37"/>
        <v>90</v>
      </c>
      <c r="K338" s="55">
        <v>52</v>
      </c>
      <c r="L338" s="55">
        <v>38</v>
      </c>
      <c r="M338" s="5"/>
      <c r="N338" s="5"/>
      <c r="O338" s="5"/>
      <c r="P338"/>
      <c r="Q338" s="139"/>
      <c r="U338" s="5"/>
      <c r="V338" s="5"/>
      <c r="W338" s="5"/>
      <c r="AZ338" s="2"/>
      <c r="BA338" s="2"/>
      <c r="BB338" s="2"/>
    </row>
    <row r="339" spans="1:54" ht="28.9" customHeight="1" x14ac:dyDescent="0.3">
      <c r="A339"/>
      <c r="B339" s="26" t="s">
        <v>70</v>
      </c>
      <c r="C339" s="33">
        <f t="shared" si="38"/>
        <v>38399</v>
      </c>
      <c r="D339" s="33">
        <f t="shared" si="39"/>
        <v>0</v>
      </c>
      <c r="E339" s="55">
        <v>0</v>
      </c>
      <c r="F339" s="55">
        <v>0</v>
      </c>
      <c r="G339" s="33">
        <f t="shared" si="40"/>
        <v>35264</v>
      </c>
      <c r="H339" s="55">
        <v>24594</v>
      </c>
      <c r="I339" s="55">
        <v>10670</v>
      </c>
      <c r="J339" s="33">
        <f t="shared" si="37"/>
        <v>3135</v>
      </c>
      <c r="K339" s="55">
        <v>1976</v>
      </c>
      <c r="L339" s="55">
        <v>1159</v>
      </c>
      <c r="M339" s="5"/>
      <c r="N339" s="5"/>
      <c r="O339" s="5"/>
      <c r="P339"/>
      <c r="Q339" s="139"/>
      <c r="U339" s="5"/>
      <c r="V339" s="5"/>
      <c r="W339" s="5"/>
      <c r="AZ339" s="2"/>
      <c r="BA339" s="2"/>
      <c r="BB339" s="2"/>
    </row>
    <row r="340" spans="1:54" ht="28.9" customHeight="1" x14ac:dyDescent="0.3">
      <c r="A340"/>
      <c r="B340" s="26" t="s">
        <v>71</v>
      </c>
      <c r="C340" s="33">
        <f t="shared" si="38"/>
        <v>31019</v>
      </c>
      <c r="D340" s="33">
        <f t="shared" si="39"/>
        <v>1402</v>
      </c>
      <c r="E340" s="55">
        <v>0</v>
      </c>
      <c r="F340" s="55">
        <v>1402</v>
      </c>
      <c r="G340" s="33">
        <f t="shared" si="40"/>
        <v>29056</v>
      </c>
      <c r="H340" s="55">
        <v>22171</v>
      </c>
      <c r="I340" s="55">
        <v>6885</v>
      </c>
      <c r="J340" s="33">
        <f t="shared" si="37"/>
        <v>561</v>
      </c>
      <c r="K340" s="55">
        <v>417</v>
      </c>
      <c r="L340" s="55">
        <v>144</v>
      </c>
      <c r="M340" s="5"/>
      <c r="N340" s="5"/>
      <c r="O340" s="5"/>
      <c r="P340"/>
      <c r="Q340" s="139"/>
      <c r="U340" s="5"/>
      <c r="V340" s="5"/>
      <c r="W340" s="5"/>
      <c r="AZ340" s="2"/>
      <c r="BA340" s="2"/>
      <c r="BB340" s="2"/>
    </row>
    <row r="341" spans="1:54" ht="28.9" customHeight="1" x14ac:dyDescent="0.3">
      <c r="A341"/>
      <c r="B341" s="26" t="s">
        <v>72</v>
      </c>
      <c r="C341" s="33">
        <f t="shared" si="38"/>
        <v>23378</v>
      </c>
      <c r="D341" s="33">
        <f t="shared" si="39"/>
        <v>799</v>
      </c>
      <c r="E341" s="55">
        <v>0</v>
      </c>
      <c r="F341" s="55">
        <v>799</v>
      </c>
      <c r="G341" s="33">
        <f t="shared" si="40"/>
        <v>22274</v>
      </c>
      <c r="H341" s="55">
        <v>16208</v>
      </c>
      <c r="I341" s="55">
        <v>6066</v>
      </c>
      <c r="J341" s="33">
        <f t="shared" si="37"/>
        <v>305</v>
      </c>
      <c r="K341" s="55">
        <v>152</v>
      </c>
      <c r="L341" s="55">
        <v>153</v>
      </c>
      <c r="M341" s="5"/>
      <c r="N341" s="5"/>
      <c r="O341" s="5"/>
      <c r="P341"/>
      <c r="Q341" s="139"/>
      <c r="U341" s="5"/>
      <c r="V341" s="5"/>
      <c r="W341" s="5"/>
      <c r="AZ341" s="2"/>
      <c r="BA341" s="2"/>
      <c r="BB341" s="2"/>
    </row>
    <row r="342" spans="1:54" ht="28.9" customHeight="1" x14ac:dyDescent="0.3">
      <c r="A342"/>
      <c r="B342" s="26" t="s">
        <v>73</v>
      </c>
      <c r="C342" s="33">
        <f t="shared" si="38"/>
        <v>115770</v>
      </c>
      <c r="D342" s="33">
        <f t="shared" si="39"/>
        <v>6230</v>
      </c>
      <c r="E342" s="55">
        <v>78</v>
      </c>
      <c r="F342" s="55">
        <v>6152</v>
      </c>
      <c r="G342" s="33">
        <f t="shared" si="40"/>
        <v>107798</v>
      </c>
      <c r="H342" s="55">
        <v>75061</v>
      </c>
      <c r="I342" s="55">
        <v>32737</v>
      </c>
      <c r="J342" s="33">
        <f t="shared" si="37"/>
        <v>1742</v>
      </c>
      <c r="K342" s="55">
        <v>941</v>
      </c>
      <c r="L342" s="55">
        <v>801</v>
      </c>
      <c r="M342" s="5"/>
      <c r="N342" s="5"/>
      <c r="O342" s="5"/>
      <c r="P342"/>
      <c r="Q342" s="139"/>
      <c r="U342" s="5"/>
      <c r="V342" s="5"/>
      <c r="W342" s="5"/>
      <c r="AZ342" s="2"/>
      <c r="BA342" s="2"/>
      <c r="BB342" s="2"/>
    </row>
    <row r="343" spans="1:54" ht="28.9" customHeight="1" x14ac:dyDescent="0.3">
      <c r="A343"/>
      <c r="B343" s="26" t="s">
        <v>74</v>
      </c>
      <c r="C343" s="33">
        <f t="shared" si="38"/>
        <v>27494</v>
      </c>
      <c r="D343" s="33">
        <f t="shared" si="39"/>
        <v>1221</v>
      </c>
      <c r="E343" s="55">
        <v>0</v>
      </c>
      <c r="F343" s="55">
        <v>1221</v>
      </c>
      <c r="G343" s="33">
        <f t="shared" si="40"/>
        <v>24978</v>
      </c>
      <c r="H343" s="55">
        <v>17050</v>
      </c>
      <c r="I343" s="55">
        <v>7928</v>
      </c>
      <c r="J343" s="33">
        <f t="shared" si="37"/>
        <v>1295</v>
      </c>
      <c r="K343" s="55">
        <v>789</v>
      </c>
      <c r="L343" s="55">
        <v>506</v>
      </c>
      <c r="M343" s="5"/>
      <c r="N343" s="5"/>
      <c r="O343" s="5"/>
      <c r="P343"/>
      <c r="Q343" s="139"/>
      <c r="U343" s="5"/>
      <c r="V343" s="5"/>
      <c r="W343" s="5"/>
      <c r="AZ343" s="2"/>
      <c r="BA343" s="2"/>
      <c r="BB343" s="2"/>
    </row>
    <row r="344" spans="1:54" ht="28.9" customHeight="1" x14ac:dyDescent="0.3">
      <c r="A344"/>
      <c r="B344" s="26" t="s">
        <v>75</v>
      </c>
      <c r="C344" s="33">
        <f t="shared" si="38"/>
        <v>20031</v>
      </c>
      <c r="D344" s="33">
        <f t="shared" si="39"/>
        <v>1549</v>
      </c>
      <c r="E344" s="55">
        <v>0</v>
      </c>
      <c r="F344" s="55">
        <v>1549</v>
      </c>
      <c r="G344" s="33">
        <f t="shared" si="40"/>
        <v>17708</v>
      </c>
      <c r="H344" s="55">
        <v>11543</v>
      </c>
      <c r="I344" s="55">
        <v>6165</v>
      </c>
      <c r="J344" s="33">
        <f t="shared" si="37"/>
        <v>774</v>
      </c>
      <c r="K344" s="55">
        <v>453</v>
      </c>
      <c r="L344" s="55">
        <v>321</v>
      </c>
      <c r="M344" s="5"/>
      <c r="N344" s="5"/>
      <c r="O344" s="5"/>
      <c r="P344"/>
      <c r="Q344" s="139"/>
      <c r="U344" s="5"/>
      <c r="V344" s="5"/>
      <c r="W344" s="5"/>
      <c r="AZ344" s="2"/>
      <c r="BA344" s="2"/>
      <c r="BB344" s="2"/>
    </row>
    <row r="345" spans="1:54" ht="28.9" customHeight="1" x14ac:dyDescent="0.3">
      <c r="A345"/>
      <c r="B345" s="26" t="s">
        <v>76</v>
      </c>
      <c r="C345" s="33">
        <f t="shared" si="38"/>
        <v>5503</v>
      </c>
      <c r="D345" s="33">
        <f t="shared" si="39"/>
        <v>0</v>
      </c>
      <c r="E345" s="55">
        <v>0</v>
      </c>
      <c r="F345" s="55">
        <v>0</v>
      </c>
      <c r="G345" s="33">
        <f t="shared" si="40"/>
        <v>5486</v>
      </c>
      <c r="H345" s="55">
        <v>3505</v>
      </c>
      <c r="I345" s="55">
        <v>1981</v>
      </c>
      <c r="J345" s="33">
        <f t="shared" si="37"/>
        <v>17</v>
      </c>
      <c r="K345" s="55">
        <v>7</v>
      </c>
      <c r="L345" s="55">
        <v>10</v>
      </c>
      <c r="M345" s="5"/>
      <c r="N345" s="5"/>
      <c r="O345" s="5"/>
      <c r="P345"/>
      <c r="Q345" s="139"/>
      <c r="U345" s="5"/>
      <c r="V345" s="5"/>
      <c r="W345" s="5"/>
      <c r="AZ345" s="2"/>
      <c r="BA345" s="2"/>
      <c r="BB345" s="2"/>
    </row>
    <row r="346" spans="1:54" ht="28.9" customHeight="1" x14ac:dyDescent="0.3">
      <c r="A346"/>
      <c r="B346" s="26" t="s">
        <v>77</v>
      </c>
      <c r="C346" s="33">
        <f t="shared" si="38"/>
        <v>3668</v>
      </c>
      <c r="D346" s="33">
        <f t="shared" si="39"/>
        <v>0</v>
      </c>
      <c r="E346" s="55">
        <v>0</v>
      </c>
      <c r="F346" s="55">
        <v>0</v>
      </c>
      <c r="G346" s="33">
        <f t="shared" si="40"/>
        <v>3655</v>
      </c>
      <c r="H346" s="55">
        <v>1982</v>
      </c>
      <c r="I346" s="55">
        <v>1673</v>
      </c>
      <c r="J346" s="33">
        <f t="shared" si="37"/>
        <v>13</v>
      </c>
      <c r="K346" s="55">
        <v>9</v>
      </c>
      <c r="L346" s="55">
        <v>4</v>
      </c>
      <c r="M346" s="5"/>
      <c r="N346" s="5"/>
      <c r="O346" s="5"/>
      <c r="P346"/>
      <c r="Q346" s="139"/>
      <c r="U346" s="5"/>
      <c r="V346" s="5"/>
      <c r="W346" s="5"/>
      <c r="AZ346" s="2"/>
      <c r="BA346" s="2"/>
      <c r="BB346" s="2"/>
    </row>
    <row r="347" spans="1:54" ht="28.9" customHeight="1" x14ac:dyDescent="0.3">
      <c r="A347"/>
      <c r="B347" s="26" t="s">
        <v>78</v>
      </c>
      <c r="C347" s="33">
        <f t="shared" si="38"/>
        <v>9348</v>
      </c>
      <c r="D347" s="33">
        <f t="shared" si="39"/>
        <v>954</v>
      </c>
      <c r="E347" s="55">
        <v>7</v>
      </c>
      <c r="F347" s="55">
        <v>947</v>
      </c>
      <c r="G347" s="33">
        <f t="shared" si="40"/>
        <v>8394</v>
      </c>
      <c r="H347" s="55">
        <v>5943</v>
      </c>
      <c r="I347" s="55">
        <v>2451</v>
      </c>
      <c r="J347" s="33">
        <f t="shared" si="37"/>
        <v>0</v>
      </c>
      <c r="K347" s="55">
        <v>0</v>
      </c>
      <c r="L347" s="55">
        <v>0</v>
      </c>
      <c r="P347"/>
      <c r="Q347" s="139"/>
      <c r="U347" s="5"/>
      <c r="V347" s="5"/>
      <c r="W347" s="5"/>
      <c r="AZ347" s="2"/>
      <c r="BA347" s="2"/>
      <c r="BB347" s="2"/>
    </row>
    <row r="348" spans="1:54" ht="28.9" customHeight="1" x14ac:dyDescent="0.3">
      <c r="A348"/>
      <c r="B348" s="26" t="s">
        <v>79</v>
      </c>
      <c r="C348" s="33">
        <f t="shared" si="38"/>
        <v>24327</v>
      </c>
      <c r="D348" s="33">
        <f t="shared" si="39"/>
        <v>0</v>
      </c>
      <c r="E348" s="55">
        <v>0</v>
      </c>
      <c r="F348" s="55">
        <v>0</v>
      </c>
      <c r="G348" s="33">
        <f t="shared" si="40"/>
        <v>24233</v>
      </c>
      <c r="H348" s="55">
        <v>18140</v>
      </c>
      <c r="I348" s="55">
        <v>6093</v>
      </c>
      <c r="J348" s="33">
        <f t="shared" si="37"/>
        <v>94</v>
      </c>
      <c r="K348" s="55">
        <v>55</v>
      </c>
      <c r="L348" s="55">
        <v>39</v>
      </c>
      <c r="P348"/>
      <c r="Q348" s="139"/>
      <c r="U348" s="5"/>
      <c r="V348" s="5"/>
      <c r="W348" s="5"/>
      <c r="AZ348" s="2"/>
      <c r="BA348" s="2"/>
      <c r="BB348" s="2"/>
    </row>
    <row r="349" spans="1:54" ht="28.9" customHeight="1" x14ac:dyDescent="0.3">
      <c r="A349"/>
      <c r="B349" s="26" t="s">
        <v>80</v>
      </c>
      <c r="C349" s="33">
        <f t="shared" si="38"/>
        <v>28060</v>
      </c>
      <c r="D349" s="33">
        <f t="shared" si="39"/>
        <v>0</v>
      </c>
      <c r="E349" s="55">
        <v>0</v>
      </c>
      <c r="F349" s="55">
        <v>0</v>
      </c>
      <c r="G349" s="33">
        <f t="shared" si="40"/>
        <v>27553</v>
      </c>
      <c r="H349" s="55">
        <v>17353</v>
      </c>
      <c r="I349" s="55">
        <v>10200</v>
      </c>
      <c r="J349" s="33">
        <f t="shared" si="37"/>
        <v>507</v>
      </c>
      <c r="K349" s="55">
        <v>237</v>
      </c>
      <c r="L349" s="55">
        <v>270</v>
      </c>
      <c r="P349"/>
      <c r="Q349" s="139"/>
      <c r="U349" s="5"/>
      <c r="V349" s="5"/>
      <c r="W349" s="5"/>
      <c r="AZ349" s="2"/>
      <c r="BA349" s="2"/>
      <c r="BB349" s="2"/>
    </row>
    <row r="350" spans="1:54" ht="28.9" customHeight="1" x14ac:dyDescent="0.3">
      <c r="A350"/>
      <c r="B350" s="26" t="s">
        <v>81</v>
      </c>
      <c r="C350" s="33">
        <f t="shared" si="38"/>
        <v>34270</v>
      </c>
      <c r="D350" s="33">
        <f t="shared" si="39"/>
        <v>1829</v>
      </c>
      <c r="E350" s="55">
        <v>0</v>
      </c>
      <c r="F350" s="55">
        <v>1829</v>
      </c>
      <c r="G350" s="33">
        <f t="shared" si="40"/>
        <v>30883</v>
      </c>
      <c r="H350" s="55">
        <v>20978</v>
      </c>
      <c r="I350" s="55">
        <v>9905</v>
      </c>
      <c r="J350" s="33">
        <f t="shared" si="37"/>
        <v>1558</v>
      </c>
      <c r="K350" s="55">
        <v>777</v>
      </c>
      <c r="L350" s="55">
        <v>781</v>
      </c>
      <c r="P350"/>
      <c r="Q350" s="139"/>
      <c r="U350" s="5"/>
      <c r="V350" s="5"/>
      <c r="W350" s="5"/>
      <c r="AZ350" s="2"/>
      <c r="BA350" s="2"/>
      <c r="BB350" s="2"/>
    </row>
    <row r="351" spans="1:54" ht="28.9" customHeight="1" x14ac:dyDescent="0.3">
      <c r="A351"/>
      <c r="B351" s="26" t="s">
        <v>82</v>
      </c>
      <c r="C351" s="33">
        <f t="shared" si="38"/>
        <v>14527</v>
      </c>
      <c r="D351" s="33">
        <f t="shared" si="39"/>
        <v>10</v>
      </c>
      <c r="E351" s="55">
        <v>10</v>
      </c>
      <c r="F351" s="55">
        <v>0</v>
      </c>
      <c r="G351" s="33">
        <f t="shared" si="40"/>
        <v>13530</v>
      </c>
      <c r="H351" s="55">
        <v>9227</v>
      </c>
      <c r="I351" s="55">
        <v>4303</v>
      </c>
      <c r="J351" s="33">
        <f t="shared" si="37"/>
        <v>987</v>
      </c>
      <c r="K351" s="55">
        <v>587</v>
      </c>
      <c r="L351" s="55">
        <v>400</v>
      </c>
      <c r="P351"/>
      <c r="Q351" s="139"/>
      <c r="U351" s="5"/>
      <c r="V351" s="5"/>
      <c r="W351" s="5"/>
      <c r="AZ351" s="2"/>
      <c r="BA351" s="2"/>
      <c r="BB351" s="2"/>
    </row>
    <row r="352" spans="1:54" ht="28.9" customHeight="1" x14ac:dyDescent="0.3">
      <c r="A352"/>
      <c r="B352" s="26" t="s">
        <v>83</v>
      </c>
      <c r="C352" s="33">
        <f t="shared" si="38"/>
        <v>9226</v>
      </c>
      <c r="D352" s="33">
        <f t="shared" si="39"/>
        <v>274</v>
      </c>
      <c r="E352" s="55">
        <v>0</v>
      </c>
      <c r="F352" s="55">
        <v>274</v>
      </c>
      <c r="G352" s="33">
        <f t="shared" si="40"/>
        <v>8883</v>
      </c>
      <c r="H352" s="55">
        <v>5745</v>
      </c>
      <c r="I352" s="55">
        <v>3138</v>
      </c>
      <c r="J352" s="33">
        <f t="shared" si="37"/>
        <v>69</v>
      </c>
      <c r="K352" s="55">
        <v>36</v>
      </c>
      <c r="L352" s="55">
        <v>33</v>
      </c>
      <c r="P352"/>
      <c r="Q352" s="139"/>
      <c r="U352" s="5"/>
      <c r="V352" s="5"/>
      <c r="W352" s="5"/>
      <c r="AZ352" s="2"/>
      <c r="BA352" s="2"/>
      <c r="BB352" s="2"/>
    </row>
    <row r="353" spans="1:86" ht="28.9" customHeight="1" thickBot="1" x14ac:dyDescent="0.35">
      <c r="A353"/>
      <c r="B353" s="26" t="s">
        <v>84</v>
      </c>
      <c r="C353" s="33">
        <f t="shared" si="38"/>
        <v>5880</v>
      </c>
      <c r="D353" s="33">
        <f t="shared" si="39"/>
        <v>0</v>
      </c>
      <c r="E353" s="55">
        <v>0</v>
      </c>
      <c r="F353" s="55">
        <v>0</v>
      </c>
      <c r="G353" s="33">
        <f t="shared" si="40"/>
        <v>5708</v>
      </c>
      <c r="H353" s="55">
        <v>3472</v>
      </c>
      <c r="I353" s="55">
        <v>2236</v>
      </c>
      <c r="J353" s="33">
        <f t="shared" si="37"/>
        <v>172</v>
      </c>
      <c r="K353" s="55">
        <v>46</v>
      </c>
      <c r="L353" s="55">
        <v>126</v>
      </c>
      <c r="P353"/>
      <c r="Q353" s="139"/>
      <c r="U353" s="5"/>
      <c r="V353" s="5"/>
      <c r="W353" s="5"/>
      <c r="AZ353" s="2"/>
      <c r="BA353" s="2"/>
      <c r="BB353" s="2"/>
    </row>
    <row r="354" spans="1:86" ht="19.5" customHeight="1" x14ac:dyDescent="0.3">
      <c r="A354"/>
      <c r="B354" s="146" t="s">
        <v>5</v>
      </c>
      <c r="C354" s="36">
        <f>SUM(C328:C353)</f>
        <v>700609</v>
      </c>
      <c r="D354" s="36">
        <f t="shared" ref="D354:L354" si="41">SUM(D328:D353)</f>
        <v>16197</v>
      </c>
      <c r="E354" s="36">
        <f t="shared" si="41"/>
        <v>116</v>
      </c>
      <c r="F354" s="36">
        <f t="shared" si="41"/>
        <v>16081</v>
      </c>
      <c r="G354" s="36">
        <f t="shared" si="41"/>
        <v>662897</v>
      </c>
      <c r="H354" s="36">
        <f t="shared" si="41"/>
        <v>451918</v>
      </c>
      <c r="I354" s="36">
        <f t="shared" si="41"/>
        <v>210979</v>
      </c>
      <c r="J354" s="36">
        <f t="shared" si="41"/>
        <v>21515</v>
      </c>
      <c r="K354" s="36">
        <f t="shared" si="41"/>
        <v>12771</v>
      </c>
      <c r="L354" s="36">
        <f t="shared" si="41"/>
        <v>8744</v>
      </c>
      <c r="P354"/>
      <c r="Q354" s="139"/>
      <c r="U354" s="5"/>
      <c r="V354" s="5"/>
      <c r="W354" s="5"/>
      <c r="AZ354" s="2"/>
      <c r="BA354" s="2"/>
      <c r="BB354" s="2"/>
    </row>
    <row r="355" spans="1:86" ht="18" x14ac:dyDescent="0.3">
      <c r="B355" s="130" t="s">
        <v>215</v>
      </c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P355" s="130"/>
      <c r="Q355" s="130"/>
      <c r="R355" s="130"/>
      <c r="S355" s="130"/>
      <c r="T355" s="139"/>
    </row>
    <row r="356" spans="1:86" ht="8.25" customHeight="1" x14ac:dyDescent="0.3"/>
    <row r="357" spans="1:86" ht="18" x14ac:dyDescent="0.3">
      <c r="B357" s="139"/>
      <c r="C357" s="148"/>
      <c r="D357" s="148"/>
      <c r="E357" s="148"/>
      <c r="F357" s="148"/>
      <c r="G357" s="148"/>
      <c r="H357" s="148"/>
      <c r="I357" s="148"/>
    </row>
    <row r="358" spans="1:86" x14ac:dyDescent="0.3">
      <c r="B358" s="149"/>
    </row>
    <row r="360" spans="1:86" ht="38.25" customHeight="1" x14ac:dyDescent="0.3">
      <c r="V360" s="5"/>
      <c r="W360" s="5"/>
      <c r="BA360" s="2"/>
      <c r="BB360" s="2"/>
    </row>
    <row r="361" spans="1:86" ht="108" customHeight="1" x14ac:dyDescent="0.3">
      <c r="V361" s="5"/>
      <c r="W361" s="5"/>
      <c r="BA361" s="2"/>
      <c r="BB361" s="2"/>
    </row>
    <row r="362" spans="1:86" x14ac:dyDescent="0.3">
      <c r="V362" s="5"/>
      <c r="W362" s="5"/>
      <c r="BA362" s="2"/>
      <c r="BB362" s="2"/>
    </row>
    <row r="363" spans="1:86" s="5" customFormat="1" x14ac:dyDescent="0.3">
      <c r="M363" s="2"/>
      <c r="N363" s="2"/>
      <c r="O363" s="2"/>
      <c r="T363" s="2"/>
      <c r="U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</row>
    <row r="364" spans="1:86" s="5" customFormat="1" x14ac:dyDescent="0.3">
      <c r="M364" s="2"/>
      <c r="N364" s="2"/>
      <c r="O364" s="2"/>
      <c r="T364" s="2"/>
      <c r="U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</row>
    <row r="365" spans="1:86" s="5" customFormat="1" x14ac:dyDescent="0.3">
      <c r="M365" s="2"/>
      <c r="N365" s="2"/>
      <c r="O365" s="2"/>
      <c r="T365" s="2"/>
      <c r="U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</row>
    <row r="366" spans="1:86" s="5" customFormat="1" x14ac:dyDescent="0.3">
      <c r="M366" s="2"/>
      <c r="N366" s="2"/>
      <c r="O366" s="2"/>
      <c r="T366" s="2"/>
      <c r="U366" s="2"/>
    </row>
    <row r="367" spans="1:86" s="5" customFormat="1" x14ac:dyDescent="0.3">
      <c r="M367" s="2"/>
      <c r="N367" s="2"/>
      <c r="O367" s="2"/>
      <c r="T367" s="2"/>
      <c r="U367" s="2"/>
    </row>
    <row r="368" spans="1:86" s="5" customFormat="1" x14ac:dyDescent="0.3">
      <c r="M368" s="2"/>
      <c r="N368" s="2"/>
      <c r="O368" s="2"/>
      <c r="T368" s="2"/>
      <c r="U368" s="2"/>
    </row>
    <row r="369" spans="2:88" s="5" customFormat="1" x14ac:dyDescent="0.3">
      <c r="M369" s="2"/>
      <c r="N369" s="2"/>
      <c r="O369" s="2"/>
      <c r="T369" s="2"/>
      <c r="U369" s="2"/>
    </row>
    <row r="370" spans="2:88" s="5" customFormat="1" x14ac:dyDescent="0.3">
      <c r="M370" s="2"/>
      <c r="N370" s="2"/>
      <c r="O370" s="2"/>
      <c r="T370" s="2"/>
      <c r="U370" s="2"/>
    </row>
    <row r="371" spans="2:88" s="5" customFormat="1" x14ac:dyDescent="0.3">
      <c r="M371" s="2"/>
      <c r="N371" s="2"/>
      <c r="O371" s="2"/>
      <c r="T371" s="2"/>
      <c r="U371" s="2"/>
    </row>
    <row r="372" spans="2:88" s="5" customFormat="1" x14ac:dyDescent="0.3">
      <c r="M372" s="2"/>
      <c r="N372" s="2"/>
      <c r="O372" s="2"/>
      <c r="T372" s="2"/>
      <c r="U372" s="2"/>
    </row>
    <row r="373" spans="2:88" s="5" customFormat="1" x14ac:dyDescent="0.3">
      <c r="M373" s="2"/>
      <c r="N373" s="2"/>
      <c r="O373" s="2"/>
      <c r="T373" s="2"/>
      <c r="U373" s="2"/>
    </row>
    <row r="374" spans="2:88" s="5" customFormat="1" ht="19.899999999999999" customHeight="1" x14ac:dyDescent="0.3">
      <c r="M374" s="2"/>
      <c r="N374" s="2"/>
      <c r="O374" s="2"/>
      <c r="T374" s="2"/>
      <c r="U374" s="2"/>
    </row>
    <row r="375" spans="2:88" s="5" customFormat="1" x14ac:dyDescent="0.3">
      <c r="M375" s="2"/>
      <c r="N375" s="2"/>
      <c r="O375" s="2"/>
      <c r="T375" s="2"/>
      <c r="U375" s="2"/>
    </row>
    <row r="377" spans="2:88" s="5" customFormat="1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</row>
    <row r="378" spans="2:88" s="5" customFormat="1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</row>
  </sheetData>
  <autoFilter ref="M116:N142" xr:uid="{00000000-0009-0000-0000-000000000000}">
    <sortState xmlns:xlrd2="http://schemas.microsoft.com/office/spreadsheetml/2017/richdata2" ref="M117:N142">
      <sortCondition ref="N116:N142"/>
    </sortState>
  </autoFilter>
  <mergeCells count="306">
    <mergeCell ref="G326:G327"/>
    <mergeCell ref="H326:I326"/>
    <mergeCell ref="J326:J327"/>
    <mergeCell ref="K326:L326"/>
    <mergeCell ref="H312:I312"/>
    <mergeCell ref="J312:J313"/>
    <mergeCell ref="K312:L312"/>
    <mergeCell ref="B325:B327"/>
    <mergeCell ref="C325:C327"/>
    <mergeCell ref="D325:F325"/>
    <mergeCell ref="G325:I325"/>
    <mergeCell ref="J325:L325"/>
    <mergeCell ref="D326:D327"/>
    <mergeCell ref="E326:F326"/>
    <mergeCell ref="L292:M292"/>
    <mergeCell ref="L293:M293"/>
    <mergeCell ref="B311:B313"/>
    <mergeCell ref="C311:C313"/>
    <mergeCell ref="D311:F311"/>
    <mergeCell ref="G311:I311"/>
    <mergeCell ref="J311:L311"/>
    <mergeCell ref="D312:D313"/>
    <mergeCell ref="E312:F312"/>
    <mergeCell ref="G312:G313"/>
    <mergeCell ref="L269:M269"/>
    <mergeCell ref="L287:M287"/>
    <mergeCell ref="L288:M288"/>
    <mergeCell ref="L289:M289"/>
    <mergeCell ref="L290:M290"/>
    <mergeCell ref="L291:M291"/>
    <mergeCell ref="Q250:R250"/>
    <mergeCell ref="L252:N252"/>
    <mergeCell ref="L253:N253"/>
    <mergeCell ref="L254:N254"/>
    <mergeCell ref="L255:N255"/>
    <mergeCell ref="L265:M266"/>
    <mergeCell ref="N265:N266"/>
    <mergeCell ref="O265:O266"/>
    <mergeCell ref="P265:Q265"/>
    <mergeCell ref="G250:G251"/>
    <mergeCell ref="H250:H251"/>
    <mergeCell ref="I250:I251"/>
    <mergeCell ref="L250:N251"/>
    <mergeCell ref="O250:O251"/>
    <mergeCell ref="P250:P251"/>
    <mergeCell ref="B240:D240"/>
    <mergeCell ref="B241:D241"/>
    <mergeCell ref="B242:D242"/>
    <mergeCell ref="B243:D243"/>
    <mergeCell ref="B250:E251"/>
    <mergeCell ref="F250:F251"/>
    <mergeCell ref="B234:D234"/>
    <mergeCell ref="B235:D235"/>
    <mergeCell ref="B236:D236"/>
    <mergeCell ref="B237:D237"/>
    <mergeCell ref="B238:D238"/>
    <mergeCell ref="B239:D239"/>
    <mergeCell ref="B228:D228"/>
    <mergeCell ref="B229:D229"/>
    <mergeCell ref="B230:D230"/>
    <mergeCell ref="B231:D231"/>
    <mergeCell ref="B232:D232"/>
    <mergeCell ref="B233:D233"/>
    <mergeCell ref="B222:D222"/>
    <mergeCell ref="B223:D223"/>
    <mergeCell ref="B224:D224"/>
    <mergeCell ref="B225:D225"/>
    <mergeCell ref="B226:D226"/>
    <mergeCell ref="B227:D227"/>
    <mergeCell ref="K216:R216"/>
    <mergeCell ref="B217:D217"/>
    <mergeCell ref="B218:D218"/>
    <mergeCell ref="B219:D219"/>
    <mergeCell ref="B220:D220"/>
    <mergeCell ref="B221:D221"/>
    <mergeCell ref="K192:N193"/>
    <mergeCell ref="O192:O193"/>
    <mergeCell ref="P192:P193"/>
    <mergeCell ref="Q192:Q193"/>
    <mergeCell ref="R192:R193"/>
    <mergeCell ref="B212:E212"/>
    <mergeCell ref="K188:N189"/>
    <mergeCell ref="O188:O189"/>
    <mergeCell ref="P188:P189"/>
    <mergeCell ref="Q188:Q189"/>
    <mergeCell ref="R188:R189"/>
    <mergeCell ref="K190:N191"/>
    <mergeCell ref="O190:O191"/>
    <mergeCell ref="P190:P191"/>
    <mergeCell ref="Q190:Q191"/>
    <mergeCell ref="R190:R191"/>
    <mergeCell ref="K184:N185"/>
    <mergeCell ref="O184:O185"/>
    <mergeCell ref="P184:P185"/>
    <mergeCell ref="Q184:Q185"/>
    <mergeCell ref="R184:R185"/>
    <mergeCell ref="K186:N187"/>
    <mergeCell ref="O186:O187"/>
    <mergeCell ref="P186:P187"/>
    <mergeCell ref="Q186:Q187"/>
    <mergeCell ref="R186:R187"/>
    <mergeCell ref="K180:N181"/>
    <mergeCell ref="O180:O181"/>
    <mergeCell ref="P180:P181"/>
    <mergeCell ref="Q180:Q181"/>
    <mergeCell ref="R180:R181"/>
    <mergeCell ref="K182:N183"/>
    <mergeCell ref="O182:O183"/>
    <mergeCell ref="P182:P183"/>
    <mergeCell ref="Q182:Q183"/>
    <mergeCell ref="R182:R183"/>
    <mergeCell ref="O176:O177"/>
    <mergeCell ref="P176:P177"/>
    <mergeCell ref="Q176:Q177"/>
    <mergeCell ref="R176:R177"/>
    <mergeCell ref="K178:N179"/>
    <mergeCell ref="O178:O179"/>
    <mergeCell ref="P178:P179"/>
    <mergeCell ref="Q178:Q179"/>
    <mergeCell ref="R178:R179"/>
    <mergeCell ref="D112:E112"/>
    <mergeCell ref="F112:G112"/>
    <mergeCell ref="H112:I112"/>
    <mergeCell ref="B117:C117"/>
    <mergeCell ref="B176:E176"/>
    <mergeCell ref="K176:N177"/>
    <mergeCell ref="D110:E110"/>
    <mergeCell ref="F110:G110"/>
    <mergeCell ref="H110:I110"/>
    <mergeCell ref="D111:E111"/>
    <mergeCell ref="F111:G111"/>
    <mergeCell ref="H111:I111"/>
    <mergeCell ref="D108:E108"/>
    <mergeCell ref="F108:G108"/>
    <mergeCell ref="H108:I108"/>
    <mergeCell ref="D109:E109"/>
    <mergeCell ref="F109:G109"/>
    <mergeCell ref="H109:I109"/>
    <mergeCell ref="D106:E106"/>
    <mergeCell ref="F106:G106"/>
    <mergeCell ref="H106:I106"/>
    <mergeCell ref="D107:E107"/>
    <mergeCell ref="F107:G107"/>
    <mergeCell ref="H107:I107"/>
    <mergeCell ref="D104:E104"/>
    <mergeCell ref="F104:G104"/>
    <mergeCell ref="H104:I104"/>
    <mergeCell ref="D105:E105"/>
    <mergeCell ref="F105:G105"/>
    <mergeCell ref="H105:I105"/>
    <mergeCell ref="D102:E102"/>
    <mergeCell ref="F102:G102"/>
    <mergeCell ref="H102:I102"/>
    <mergeCell ref="D103:E103"/>
    <mergeCell ref="F103:G103"/>
    <mergeCell ref="H103:I103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D96:E96"/>
    <mergeCell ref="F96:G96"/>
    <mergeCell ref="H96:I96"/>
    <mergeCell ref="D97:E97"/>
    <mergeCell ref="F97:G97"/>
    <mergeCell ref="H97:I97"/>
    <mergeCell ref="D94:E94"/>
    <mergeCell ref="F94:G94"/>
    <mergeCell ref="H94:I94"/>
    <mergeCell ref="L94:M94"/>
    <mergeCell ref="D95:E95"/>
    <mergeCell ref="F95:G95"/>
    <mergeCell ref="H95:I95"/>
    <mergeCell ref="D92:E92"/>
    <mergeCell ref="F92:G92"/>
    <mergeCell ref="H92:I92"/>
    <mergeCell ref="L92:M92"/>
    <mergeCell ref="D93:E93"/>
    <mergeCell ref="F93:G93"/>
    <mergeCell ref="H93:I93"/>
    <mergeCell ref="L93:M93"/>
    <mergeCell ref="D90:E90"/>
    <mergeCell ref="F90:G90"/>
    <mergeCell ref="H90:I90"/>
    <mergeCell ref="L90:M90"/>
    <mergeCell ref="D91:E91"/>
    <mergeCell ref="F91:G91"/>
    <mergeCell ref="H91:I91"/>
    <mergeCell ref="L91:M91"/>
    <mergeCell ref="D88:E88"/>
    <mergeCell ref="F88:G88"/>
    <mergeCell ref="H88:I88"/>
    <mergeCell ref="L88:M88"/>
    <mergeCell ref="D89:E89"/>
    <mergeCell ref="F89:G89"/>
    <mergeCell ref="H89:I89"/>
    <mergeCell ref="L89:M89"/>
    <mergeCell ref="D86:E86"/>
    <mergeCell ref="F86:G86"/>
    <mergeCell ref="H86:I86"/>
    <mergeCell ref="D87:E87"/>
    <mergeCell ref="F87:G87"/>
    <mergeCell ref="H87:I87"/>
    <mergeCell ref="J80:K80"/>
    <mergeCell ref="O80:P80"/>
    <mergeCell ref="B84:B85"/>
    <mergeCell ref="C84:C85"/>
    <mergeCell ref="D84:E85"/>
    <mergeCell ref="F84:G85"/>
    <mergeCell ref="H84:I85"/>
    <mergeCell ref="J77:K77"/>
    <mergeCell ref="O77:P77"/>
    <mergeCell ref="J78:K78"/>
    <mergeCell ref="O78:P78"/>
    <mergeCell ref="J79:K79"/>
    <mergeCell ref="O79:P79"/>
    <mergeCell ref="J74:K74"/>
    <mergeCell ref="O74:P74"/>
    <mergeCell ref="J75:K75"/>
    <mergeCell ref="O75:P75"/>
    <mergeCell ref="J76:K76"/>
    <mergeCell ref="O76:P76"/>
    <mergeCell ref="J71:K71"/>
    <mergeCell ref="O71:P71"/>
    <mergeCell ref="J72:K72"/>
    <mergeCell ref="O72:P72"/>
    <mergeCell ref="J73:K73"/>
    <mergeCell ref="O73:P73"/>
    <mergeCell ref="B68:F68"/>
    <mergeCell ref="J68:K68"/>
    <mergeCell ref="O68:P68"/>
    <mergeCell ref="J69:K69"/>
    <mergeCell ref="O69:P69"/>
    <mergeCell ref="J70:K70"/>
    <mergeCell ref="O70:P70"/>
    <mergeCell ref="B66:F66"/>
    <mergeCell ref="J66:K66"/>
    <mergeCell ref="O66:P66"/>
    <mergeCell ref="B67:F67"/>
    <mergeCell ref="J67:K67"/>
    <mergeCell ref="O67:P67"/>
    <mergeCell ref="M63:M64"/>
    <mergeCell ref="O63:P64"/>
    <mergeCell ref="Q63:Q64"/>
    <mergeCell ref="R63:R64"/>
    <mergeCell ref="B64:F64"/>
    <mergeCell ref="B65:F65"/>
    <mergeCell ref="J65:K65"/>
    <mergeCell ref="O65:P65"/>
    <mergeCell ref="B60:F60"/>
    <mergeCell ref="B61:F61"/>
    <mergeCell ref="B62:F62"/>
    <mergeCell ref="B63:F63"/>
    <mergeCell ref="J63:K64"/>
    <mergeCell ref="L63:L64"/>
    <mergeCell ref="C47:D47"/>
    <mergeCell ref="L55:M55"/>
    <mergeCell ref="L56:M56"/>
    <mergeCell ref="L57:M57"/>
    <mergeCell ref="L58:M58"/>
    <mergeCell ref="B59:F59"/>
    <mergeCell ref="L43:M43"/>
    <mergeCell ref="N43:O43"/>
    <mergeCell ref="P43:Q43"/>
    <mergeCell ref="L44:M44"/>
    <mergeCell ref="N44:O44"/>
    <mergeCell ref="P44:Q44"/>
    <mergeCell ref="L41:M41"/>
    <mergeCell ref="N41:O41"/>
    <mergeCell ref="P41:Q41"/>
    <mergeCell ref="L42:M42"/>
    <mergeCell ref="N42:O42"/>
    <mergeCell ref="P42:Q42"/>
    <mergeCell ref="L39:M39"/>
    <mergeCell ref="N39:O39"/>
    <mergeCell ref="P39:Q39"/>
    <mergeCell ref="L40:M40"/>
    <mergeCell ref="N40:O40"/>
    <mergeCell ref="P40:Q40"/>
    <mergeCell ref="J36:J37"/>
    <mergeCell ref="L36:M37"/>
    <mergeCell ref="N36:O37"/>
    <mergeCell ref="P36:Q37"/>
    <mergeCell ref="L38:M38"/>
    <mergeCell ref="N38:O38"/>
    <mergeCell ref="P38:Q38"/>
    <mergeCell ref="K21:L21"/>
    <mergeCell ref="K22:L22"/>
    <mergeCell ref="K23:L23"/>
    <mergeCell ref="K24:L24"/>
    <mergeCell ref="K25:L25"/>
    <mergeCell ref="K26:L26"/>
    <mergeCell ref="B6:R6"/>
    <mergeCell ref="B7:R7"/>
    <mergeCell ref="C16:H16"/>
    <mergeCell ref="J18:J19"/>
    <mergeCell ref="K18:L19"/>
    <mergeCell ref="K20:L20"/>
  </mergeCells>
  <printOptions horizontalCentered="1"/>
  <pageMargins left="0.19685039370078741" right="0.19685039370078741" top="0.47244094488188981" bottom="0.39370078740157483" header="0.27559055118110237" footer="0.11811023622047245"/>
  <pageSetup paperSize="9" scale="37" fitToHeight="4" orientation="portrait" r:id="rId1"/>
  <headerFooter alignWithMargins="0"/>
  <rowBreaks count="4" manualBreakCount="4">
    <brk id="81" max="18" man="1"/>
    <brk id="170" max="18" man="1"/>
    <brk id="246" max="18" man="1"/>
    <brk id="32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</vt:lpstr>
      <vt:lpstr>AP!Área_de_impresión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2026-07-18T01:12:04Z</dcterms:created>
  <dcterms:modified xsi:type="dcterms:W3CDTF">2026-07-18T01:12:27Z</dcterms:modified>
</cp:coreProperties>
</file>