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JUNIO\"/>
    </mc:Choice>
  </mc:AlternateContent>
  <xr:revisionPtr revIDLastSave="0" documentId="8_{BCCC772B-1FFB-4D98-8C98-58095406E169}" xr6:coauthVersionLast="47" xr6:coauthVersionMax="47" xr10:uidLastSave="{00000000-0000-0000-0000-000000000000}"/>
  <bookViews>
    <workbookView xWindow="4815" yWindow="1770" windowWidth="16125" windowHeight="13110" xr2:uid="{5F03D9E8-D74E-4EEA-B0E9-802140243BB5}"/>
  </bookViews>
  <sheets>
    <sheet name="Linea 100" sheetId="1" r:id="rId1"/>
  </sheets>
  <externalReferences>
    <externalReference r:id="rId2"/>
  </externalReferences>
  <definedNames>
    <definedName name="_xlnm.Print_Area" localSheetId="0">'Linea 100'!$B$1:$Q$304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3" i="1" l="1"/>
  <c r="F303" i="1" s="1"/>
  <c r="D303" i="1"/>
  <c r="F296" i="1"/>
  <c r="F295" i="1"/>
  <c r="F294" i="1"/>
  <c r="F293" i="1"/>
  <c r="F292" i="1"/>
  <c r="F291" i="1"/>
  <c r="G21" i="1"/>
  <c r="F21" i="1"/>
  <c r="C21" i="1" s="1"/>
  <c r="E21" i="1"/>
  <c r="D21" i="1"/>
  <c r="G20" i="1"/>
  <c r="F20" i="1"/>
  <c r="C20" i="1" s="1"/>
  <c r="E20" i="1"/>
  <c r="D20" i="1"/>
  <c r="G19" i="1"/>
  <c r="F19" i="1"/>
  <c r="E19" i="1"/>
  <c r="D19" i="1"/>
  <c r="C19" i="1"/>
  <c r="G18" i="1"/>
  <c r="F18" i="1"/>
  <c r="C18" i="1" s="1"/>
  <c r="E18" i="1"/>
  <c r="D18" i="1"/>
  <c r="D22" i="1" s="1"/>
  <c r="G17" i="1"/>
  <c r="F17" i="1"/>
  <c r="C17" i="1" s="1"/>
  <c r="E17" i="1"/>
  <c r="D17" i="1"/>
  <c r="G16" i="1"/>
  <c r="G22" i="1" s="1"/>
  <c r="F16" i="1"/>
  <c r="C16" i="1" s="1"/>
  <c r="E16" i="1"/>
  <c r="E22" i="1" s="1"/>
  <c r="D16" i="1"/>
  <c r="C22" i="1" l="1"/>
  <c r="G23" i="1" s="1"/>
  <c r="F22" i="1"/>
  <c r="F23" i="1" s="1"/>
  <c r="D23" i="1" l="1"/>
  <c r="C23" i="1"/>
  <c r="E23" i="1"/>
</calcChain>
</file>

<file path=xl/sharedStrings.xml><?xml version="1.0" encoding="utf-8"?>
<sst xmlns="http://schemas.openxmlformats.org/spreadsheetml/2006/main" count="346" uniqueCount="127">
  <si>
    <t>Mes</t>
  </si>
  <si>
    <t>Recibidas (Total)</t>
  </si>
  <si>
    <t>Atendidas</t>
  </si>
  <si>
    <t>Abandonadas</t>
  </si>
  <si>
    <t>Llamada recibida (Total)</t>
  </si>
  <si>
    <t>Efectiva</t>
  </si>
  <si>
    <t>No efectiva</t>
  </si>
  <si>
    <t>Sub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</si>
  <si>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</si>
  <si>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</si>
  <si>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</si>
  <si>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</si>
  <si>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</si>
  <si>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</si>
  <si>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</si>
  <si>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</si>
  <si>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</si>
  <si>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</si>
  <si>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</si>
  <si>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</si>
  <si>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</si>
  <si>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Recibidas</t>
  </si>
  <si>
    <t>%</t>
  </si>
  <si>
    <t>Mujer</t>
  </si>
  <si>
    <t>Hombre</t>
  </si>
  <si>
    <t>Infancia</t>
  </si>
  <si>
    <t>Niñez</t>
  </si>
  <si>
    <t>Adolescentes</t>
  </si>
  <si>
    <t>Adolescentes tardios</t>
  </si>
  <si>
    <t>Jóvenes</t>
  </si>
  <si>
    <t>Adultos</t>
  </si>
  <si>
    <t>Adulto Mayor</t>
  </si>
  <si>
    <t>Sin información</t>
  </si>
  <si>
    <t>Ninos, niñas y adolescentes</t>
  </si>
  <si>
    <t>Adultos mayores</t>
  </si>
  <si>
    <t>(0-5 años)</t>
  </si>
  <si>
    <t>(6-11 años)</t>
  </si>
  <si>
    <t>(12-14 años)</t>
  </si>
  <si>
    <t>(15-17 años)</t>
  </si>
  <si>
    <t>(18-29 años)</t>
  </si>
  <si>
    <t>(30-59 años)</t>
  </si>
  <si>
    <t>(60 a más años)</t>
  </si>
  <si>
    <t>Relación</t>
  </si>
  <si>
    <t>Él / Ella misma</t>
  </si>
  <si>
    <t>Anónimo</t>
  </si>
  <si>
    <t>Madre/padre</t>
  </si>
  <si>
    <t>Otro familiar</t>
  </si>
  <si>
    <t>Otra persona</t>
  </si>
  <si>
    <t>Seudónimo</t>
  </si>
  <si>
    <t>Niñas, niños y adolescentes</t>
  </si>
  <si>
    <t>Violencia Psicológica</t>
  </si>
  <si>
    <t>Violencia Física</t>
  </si>
  <si>
    <t>Violencia Sexual</t>
  </si>
  <si>
    <t>Violencia Económica</t>
  </si>
  <si>
    <t>Otra consulta</t>
  </si>
  <si>
    <t>*Motivo de consulta para la atención de la persona afectada</t>
  </si>
  <si>
    <t>Sustracción de menor</t>
  </si>
  <si>
    <t>Filiación</t>
  </si>
  <si>
    <t>Tenencia y/o régimen de visitas</t>
  </si>
  <si>
    <t>Alimentos</t>
  </si>
  <si>
    <t>Desaparición</t>
  </si>
  <si>
    <t>Separación y/o divorcio</t>
  </si>
  <si>
    <t>Información sobre los servicios del MIMP/AURORA</t>
  </si>
  <si>
    <t>Información de otras instituciones del Estado</t>
  </si>
  <si>
    <t>Abandono de hogar</t>
  </si>
  <si>
    <t>Otro</t>
  </si>
  <si>
    <t>*Motivo de otras consultas para la atención de la persona afectada</t>
  </si>
  <si>
    <t>Nota: Item de respuesta multiple</t>
  </si>
  <si>
    <t>Departamento</t>
  </si>
  <si>
    <t>2026*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</si>
  <si>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</si>
  <si>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</si>
  <si>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</si>
  <si>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</si>
  <si>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</si>
  <si>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</si>
  <si>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</si>
  <si>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</si>
  <si>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</si>
  <si>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</si>
  <si>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</si>
  <si>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</si>
  <si>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</si>
  <si>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</si>
  <si>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</si>
  <si>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</si>
  <si>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</si>
  <si>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</si>
  <si>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</si>
  <si>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</si>
  <si>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Leyenda</t>
  </si>
  <si>
    <t>Intervalo</t>
  </si>
  <si>
    <t>Puno</t>
  </si>
  <si>
    <t>0 a 1 100 consultas</t>
  </si>
  <si>
    <t>San Martin</t>
  </si>
  <si>
    <t>1 101 a 1 800 consultas</t>
  </si>
  <si>
    <t>Tacna</t>
  </si>
  <si>
    <t>1 801 a 2 500 consultas</t>
  </si>
  <si>
    <t>Tumbes</t>
  </si>
  <si>
    <t>2 501 a 3 200 consultas</t>
  </si>
  <si>
    <t>Ucayali</t>
  </si>
  <si>
    <t>3 201 a 3 900 consultas</t>
  </si>
  <si>
    <t>3 901 a más consultas</t>
  </si>
  <si>
    <t>* Información enero - junio (preliminar)</t>
  </si>
  <si>
    <t>Acción</t>
  </si>
  <si>
    <t>Orientación e información</t>
  </si>
  <si>
    <t>Coordinación telefónica con: Fiscalía/Poder Judicial/Juzgado de Paz</t>
  </si>
  <si>
    <t>Contención emocional</t>
  </si>
  <si>
    <t>Coordinación telefónica con servicios de salud: SAMU/Establecimiento de salud/Hospital</t>
  </si>
  <si>
    <t>Atención llamada de retorno</t>
  </si>
  <si>
    <t>Coordinación telefónica con el familiar referido por la persona afectada</t>
  </si>
  <si>
    <t>Coordinación telefónica de urgencia</t>
  </si>
  <si>
    <t>Seguimiento del plan de seguridad</t>
  </si>
  <si>
    <t>Consejería</t>
  </si>
  <si>
    <t>Coordinación telefónica con servicios del MIMP: DIRECCION DE PERSONAS ADULTAS MAYORES/UPE</t>
  </si>
  <si>
    <t>Elaboración del plan de seguridad</t>
  </si>
  <si>
    <t>Intervención en crisis</t>
  </si>
  <si>
    <t>Derivación administrativa</t>
  </si>
  <si>
    <t>Referencia</t>
  </si>
  <si>
    <t>Confirmación de auxilio policial u otra autoridad competente</t>
  </si>
  <si>
    <t>Seguimiento</t>
  </si>
  <si>
    <t>Coordinación telefónica con: 105/PNP/Comisaria</t>
  </si>
  <si>
    <t>Coordinación telefónica con servicios del Programa Nacional AURORA: CEM/SAU/ER</t>
  </si>
  <si>
    <t>Consultas derivadas al Centro Emergencia Mujer y Familia</t>
  </si>
  <si>
    <t>Derivación administrativa al Centro Emergencia Mujer y Familia</t>
  </si>
  <si>
    <t>Variación porcentual</t>
  </si>
  <si>
    <t>Fuente: Registro de Consultas telefónicas de Linea 100 / SGIC / Warmi Ñan / MIMP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</si>
</sst>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7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9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6"/>
      <color rgb="FF00206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 Narrow"/>
      <family val="2"/>
    </font>
    <font>
      <sz val="9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4" tint="-0.499984740745262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rgb="FFE60008"/>
      </top>
      <bottom/>
      <diagonal/>
    </border>
    <border>
      <left style="medium">
        <color auto="1"/>
      </left>
      <right/>
      <top style="medium">
        <color rgb="FFE60008"/>
      </top>
      <bottom/>
      <diagonal/>
    </border>
    <border>
      <left/>
      <right style="medium">
        <color auto="1"/>
      </right>
      <top style="medium">
        <color rgb="FFE60008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medium">
        <color rgb="FFE60008"/>
      </bottom>
      <diagonal/>
    </border>
    <border>
      <left style="thin">
        <color rgb="FFABABAB"/>
      </left>
      <right/>
      <top/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/>
      <top style="hair">
        <color auto="1"/>
      </top>
      <bottom style="medium">
        <color rgb="FFE60008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ck">
        <color theme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0" fontId="33" fillId="0" borderId="0" applyBorder="0"/>
    <xf numFmtId="0" fontId="17" fillId="0" borderId="0"/>
    <xf numFmtId="0" fontId="17" fillId="0" borderId="0"/>
  </cellStyleXfs>
  <cellXfs count="20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 applyProtection="1">
      <alignment horizontal="left" vertical="center" wrapText="1"/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4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>
      <alignment vertical="center" wrapText="1"/>
    </xf>
    <xf numFmtId="3" fontId="15" fillId="0" borderId="0" xfId="0" applyNumberFormat="1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right" vertical="center" wrapText="1"/>
    </xf>
    <xf numFmtId="0" fontId="11" fillId="2" borderId="2" xfId="2" applyFont="1" applyFill="1" applyBorder="1" applyAlignment="1" applyProtection="1">
      <alignment horizontal="left" vertical="center"/>
      <protection hidden="1"/>
    </xf>
    <xf numFmtId="3" fontId="11" fillId="2" borderId="2" xfId="2" applyNumberFormat="1" applyFont="1" applyFill="1" applyBorder="1" applyAlignment="1" applyProtection="1">
      <alignment horizontal="center" vertical="center"/>
      <protection hidden="1"/>
    </xf>
    <xf numFmtId="3" fontId="18" fillId="2" borderId="2" xfId="2" applyNumberFormat="1" applyFont="1" applyFill="1" applyBorder="1" applyAlignment="1" applyProtection="1">
      <alignment horizontal="center" vertical="center"/>
      <protection hidden="1"/>
    </xf>
    <xf numFmtId="3" fontId="18" fillId="0" borderId="3" xfId="2" applyNumberFormat="1" applyFont="1" applyBorder="1" applyAlignment="1" applyProtection="1">
      <alignment horizontal="center" vertical="center"/>
      <protection hidden="1"/>
    </xf>
    <xf numFmtId="3" fontId="6" fillId="2" borderId="0" xfId="0" applyNumberFormat="1" applyFont="1" applyFill="1"/>
    <xf numFmtId="0" fontId="11" fillId="0" borderId="4" xfId="2" applyFont="1" applyBorder="1" applyAlignment="1" applyProtection="1">
      <alignment horizontal="left" vertical="center"/>
      <protection hidden="1"/>
    </xf>
    <xf numFmtId="3" fontId="11" fillId="2" borderId="4" xfId="2" applyNumberFormat="1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9" fontId="12" fillId="0" borderId="0" xfId="0" applyNumberFormat="1" applyFont="1" applyAlignment="1">
      <alignment horizontal="right" vertical="center" wrapText="1"/>
    </xf>
    <xf numFmtId="0" fontId="9" fillId="5" borderId="5" xfId="2" applyFont="1" applyFill="1" applyBorder="1" applyAlignment="1" applyProtection="1">
      <alignment horizontal="center" vertical="center"/>
      <protection hidden="1"/>
    </xf>
    <xf numFmtId="3" fontId="9" fillId="5" borderId="5" xfId="2" applyNumberFormat="1" applyFont="1" applyFill="1" applyBorder="1" applyAlignment="1" applyProtection="1">
      <alignment horizontal="center" vertical="center"/>
      <protection hidden="1"/>
    </xf>
    <xf numFmtId="3" fontId="9" fillId="5" borderId="6" xfId="2" applyNumberFormat="1" applyFont="1" applyFill="1" applyBorder="1" applyAlignment="1" applyProtection="1">
      <alignment horizontal="center" vertical="center"/>
      <protection hidden="1"/>
    </xf>
    <xf numFmtId="3" fontId="9" fillId="5" borderId="7" xfId="2" applyNumberFormat="1" applyFont="1" applyFill="1" applyBorder="1" applyAlignment="1" applyProtection="1">
      <alignment horizontal="center" vertical="center"/>
      <protection hidden="1"/>
    </xf>
    <xf numFmtId="9" fontId="15" fillId="0" borderId="0" xfId="1" applyFont="1" applyFill="1" applyBorder="1" applyAlignment="1" applyProtection="1">
      <alignment horizontal="center" vertical="center"/>
      <protection hidden="1"/>
    </xf>
    <xf numFmtId="9" fontId="9" fillId="0" borderId="0" xfId="1" applyFont="1" applyFill="1" applyBorder="1" applyAlignment="1" applyProtection="1">
      <alignment horizontal="center" vertical="center"/>
      <protection hidden="1"/>
    </xf>
    <xf numFmtId="0" fontId="11" fillId="6" borderId="0" xfId="2" applyFont="1" applyFill="1" applyAlignment="1" applyProtection="1">
      <alignment horizontal="center" vertical="center"/>
      <protection hidden="1"/>
    </xf>
    <xf numFmtId="164" fontId="18" fillId="6" borderId="0" xfId="1" applyNumberFormat="1" applyFont="1" applyFill="1" applyBorder="1" applyAlignment="1" applyProtection="1">
      <alignment horizontal="center" vertical="center"/>
      <protection hidden="1"/>
    </xf>
    <xf numFmtId="164" fontId="18" fillId="6" borderId="8" xfId="1" applyNumberFormat="1" applyFont="1" applyFill="1" applyBorder="1" applyAlignment="1" applyProtection="1">
      <alignment horizontal="center" vertical="center"/>
      <protection hidden="1"/>
    </xf>
    <xf numFmtId="164" fontId="18" fillId="6" borderId="9" xfId="1" applyNumberFormat="1" applyFont="1" applyFill="1" applyBorder="1" applyAlignment="1" applyProtection="1">
      <alignment horizontal="center" vertical="center"/>
      <protection hidden="1"/>
    </xf>
    <xf numFmtId="164" fontId="18" fillId="6" borderId="10" xfId="1" applyNumberFormat="1" applyFont="1" applyFill="1" applyBorder="1" applyAlignment="1" applyProtection="1">
      <alignment horizontal="center" vertical="center"/>
      <protection hidden="1"/>
    </xf>
    <xf numFmtId="3" fontId="11" fillId="0" borderId="0" xfId="3" applyNumberFormat="1" applyFont="1" applyAlignment="1">
      <alignment horizontal="center" vertical="center"/>
    </xf>
    <xf numFmtId="0" fontId="11" fillId="2" borderId="0" xfId="2" applyFont="1" applyFill="1" applyAlignment="1" applyProtection="1">
      <alignment horizontal="center" vertical="center"/>
      <protection hidden="1"/>
    </xf>
    <xf numFmtId="164" fontId="18" fillId="2" borderId="0" xfId="1" applyNumberFormat="1" applyFont="1" applyFill="1" applyBorder="1" applyAlignment="1" applyProtection="1">
      <alignment horizontal="center" vertical="center"/>
      <protection hidden="1"/>
    </xf>
    <xf numFmtId="3" fontId="18" fillId="0" borderId="0" xfId="2" applyNumberFormat="1" applyFont="1" applyAlignment="1" applyProtection="1">
      <alignment horizontal="center" vertical="center"/>
      <protection hidden="1"/>
    </xf>
    <xf numFmtId="0" fontId="11" fillId="0" borderId="0" xfId="2" applyFont="1" applyAlignment="1" applyProtection="1">
      <alignment horizontal="left" vertical="center"/>
      <protection hidden="1"/>
    </xf>
    <xf numFmtId="9" fontId="11" fillId="0" borderId="0" xfId="1" applyFont="1" applyFill="1" applyBorder="1" applyAlignment="1" applyProtection="1">
      <alignment horizontal="center" vertical="center"/>
      <protection hidden="1"/>
    </xf>
    <xf numFmtId="9" fontId="18" fillId="0" borderId="0" xfId="1" applyFont="1" applyFill="1" applyBorder="1" applyAlignment="1" applyProtection="1">
      <alignment horizontal="center" vertical="center"/>
      <protection hidden="1"/>
    </xf>
    <xf numFmtId="164" fontId="18" fillId="0" borderId="0" xfId="1" applyNumberFormat="1" applyFont="1" applyFill="1" applyBorder="1" applyAlignment="1" applyProtection="1">
      <alignment horizontal="center" vertical="center"/>
      <protection hidden="1"/>
    </xf>
    <xf numFmtId="164" fontId="11" fillId="0" borderId="0" xfId="1" applyNumberFormat="1" applyFont="1" applyFill="1" applyBorder="1" applyAlignment="1" applyProtection="1">
      <alignment horizontal="center" vertical="center"/>
      <protection hidden="1"/>
    </xf>
    <xf numFmtId="0" fontId="20" fillId="7" borderId="0" xfId="2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>
      <alignment horizontal="left" vertical="center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0" borderId="3" xfId="2" applyFont="1" applyBorder="1" applyAlignment="1" applyProtection="1">
      <alignment horizontal="left" vertical="center"/>
      <protection hidden="1"/>
    </xf>
    <xf numFmtId="3" fontId="11" fillId="0" borderId="3" xfId="2" applyNumberFormat="1" applyFont="1" applyBorder="1" applyAlignment="1" applyProtection="1">
      <alignment horizontal="center" vertical="center"/>
      <protection hidden="1"/>
    </xf>
    <xf numFmtId="0" fontId="11" fillId="0" borderId="11" xfId="2" applyFont="1" applyBorder="1" applyAlignment="1" applyProtection="1">
      <alignment horizontal="left" vertical="center"/>
      <protection hidden="1"/>
    </xf>
    <xf numFmtId="0" fontId="9" fillId="5" borderId="12" xfId="2" applyFont="1" applyFill="1" applyBorder="1" applyAlignment="1" applyProtection="1">
      <alignment horizontal="center" vertical="center"/>
      <protection hidden="1"/>
    </xf>
    <xf numFmtId="3" fontId="9" fillId="5" borderId="12" xfId="2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8" fillId="6" borderId="0" xfId="2" applyFont="1" applyFill="1" applyAlignment="1" applyProtection="1">
      <alignment horizontal="center" vertical="center"/>
      <protection hidden="1"/>
    </xf>
    <xf numFmtId="164" fontId="23" fillId="0" borderId="0" xfId="0" applyNumberFormat="1" applyFont="1" applyAlignment="1">
      <alignment vertical="center"/>
    </xf>
    <xf numFmtId="0" fontId="18" fillId="2" borderId="0" xfId="2" applyFont="1" applyFill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3" fontId="15" fillId="0" borderId="0" xfId="2" applyNumberFormat="1" applyFont="1" applyAlignment="1" applyProtection="1">
      <alignment horizontal="left" vertical="center"/>
      <protection hidden="1"/>
    </xf>
    <xf numFmtId="3" fontId="11" fillId="0" borderId="0" xfId="2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164" fontId="13" fillId="0" borderId="0" xfId="1" applyNumberFormat="1" applyFont="1" applyFill="1" applyBorder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 wrapText="1"/>
      <protection hidden="1"/>
    </xf>
    <xf numFmtId="3" fontId="13" fillId="0" borderId="0" xfId="1" applyNumberFormat="1" applyFont="1" applyFill="1" applyBorder="1" applyAlignment="1" applyProtection="1">
      <alignment horizontal="center" vertical="center"/>
      <protection hidden="1"/>
    </xf>
    <xf numFmtId="0" fontId="11" fillId="0" borderId="2" xfId="2" applyFont="1" applyBorder="1" applyAlignment="1" applyProtection="1">
      <alignment horizontal="left" vertical="center"/>
      <protection hidden="1"/>
    </xf>
    <xf numFmtId="3" fontId="11" fillId="0" borderId="2" xfId="2" applyNumberFormat="1" applyFont="1" applyBorder="1" applyAlignment="1" applyProtection="1">
      <alignment horizontal="center" vertical="center"/>
      <protection hidden="1"/>
    </xf>
    <xf numFmtId="3" fontId="18" fillId="0" borderId="2" xfId="2" applyNumberFormat="1" applyFont="1" applyBorder="1" applyAlignment="1" applyProtection="1">
      <alignment horizontal="center" vertical="center"/>
      <protection hidden="1"/>
    </xf>
    <xf numFmtId="3" fontId="11" fillId="0" borderId="4" xfId="2" applyNumberFormat="1" applyFont="1" applyBorder="1" applyAlignment="1" applyProtection="1">
      <alignment horizontal="center" vertical="center"/>
      <protection hidden="1"/>
    </xf>
    <xf numFmtId="3" fontId="18" fillId="0" borderId="4" xfId="2" applyNumberFormat="1" applyFont="1" applyBorder="1" applyAlignment="1" applyProtection="1">
      <alignment horizontal="center" vertical="center"/>
      <protection hidden="1"/>
    </xf>
    <xf numFmtId="3" fontId="9" fillId="0" borderId="0" xfId="2" applyNumberFormat="1" applyFont="1" applyAlignment="1" applyProtection="1">
      <alignment horizontal="center" vertical="center"/>
      <protection hidden="1"/>
    </xf>
    <xf numFmtId="0" fontId="18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11" fillId="6" borderId="0" xfId="1" applyNumberFormat="1" applyFont="1" applyFill="1" applyBorder="1" applyAlignment="1" applyProtection="1">
      <alignment horizontal="center" vertical="center"/>
      <protection hidden="1"/>
    </xf>
    <xf numFmtId="0" fontId="12" fillId="0" borderId="0" xfId="2" applyFont="1" applyAlignment="1" applyProtection="1">
      <alignment horizontal="left" vertical="center"/>
      <protection hidden="1"/>
    </xf>
    <xf numFmtId="164" fontId="15" fillId="0" borderId="0" xfId="1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/>
    <xf numFmtId="3" fontId="15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/>
    </xf>
    <xf numFmtId="3" fontId="18" fillId="0" borderId="0" xfId="2" applyNumberFormat="1" applyFont="1" applyAlignment="1">
      <alignment horizontal="center" vertical="center"/>
    </xf>
    <xf numFmtId="0" fontId="11" fillId="0" borderId="13" xfId="2" applyFont="1" applyBorder="1" applyAlignment="1" applyProtection="1">
      <alignment horizontal="left" vertical="center"/>
      <protection hidden="1"/>
    </xf>
    <xf numFmtId="3" fontId="7" fillId="0" borderId="13" xfId="2" applyNumberFormat="1" applyFont="1" applyBorder="1" applyAlignment="1" applyProtection="1">
      <alignment horizontal="center" vertical="center"/>
      <protection hidden="1"/>
    </xf>
    <xf numFmtId="164" fontId="18" fillId="0" borderId="13" xfId="1" applyNumberFormat="1" applyFont="1" applyFill="1" applyBorder="1" applyAlignment="1" applyProtection="1">
      <alignment horizontal="center" vertical="center"/>
      <protection hidden="1"/>
    </xf>
    <xf numFmtId="0" fontId="11" fillId="0" borderId="14" xfId="2" applyFont="1" applyBorder="1" applyAlignment="1" applyProtection="1">
      <alignment horizontal="left" vertical="center"/>
      <protection hidden="1"/>
    </xf>
    <xf numFmtId="3" fontId="7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14" xfId="1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/>
    <xf numFmtId="3" fontId="11" fillId="0" borderId="0" xfId="2" applyNumberFormat="1" applyFont="1" applyAlignment="1">
      <alignment horizontal="left" vertical="center"/>
    </xf>
    <xf numFmtId="0" fontId="11" fillId="0" borderId="15" xfId="2" applyFont="1" applyBorder="1" applyAlignment="1" applyProtection="1">
      <alignment horizontal="left" vertical="center"/>
      <protection hidden="1"/>
    </xf>
    <xf numFmtId="3" fontId="7" fillId="0" borderId="15" xfId="2" applyNumberFormat="1" applyFont="1" applyBorder="1" applyAlignment="1" applyProtection="1">
      <alignment horizontal="center" vertical="center"/>
      <protection hidden="1"/>
    </xf>
    <xf numFmtId="3" fontId="8" fillId="0" borderId="15" xfId="2" applyNumberFormat="1" applyFont="1" applyBorder="1" applyAlignment="1" applyProtection="1">
      <alignment horizontal="center" vertical="center"/>
      <protection hidden="1"/>
    </xf>
    <xf numFmtId="164" fontId="18" fillId="0" borderId="15" xfId="1" applyNumberFormat="1" applyFont="1" applyFill="1" applyBorder="1" applyAlignment="1" applyProtection="1">
      <alignment horizontal="center" vertical="center"/>
      <protection hidden="1"/>
    </xf>
    <xf numFmtId="3" fontId="9" fillId="0" borderId="0" xfId="2" applyNumberFormat="1" applyFont="1" applyAlignment="1">
      <alignment horizontal="center" vertical="center"/>
    </xf>
    <xf numFmtId="0" fontId="9" fillId="5" borderId="0" xfId="2" applyFont="1" applyFill="1" applyAlignment="1" applyProtection="1">
      <alignment horizontal="center" vertical="center"/>
      <protection hidden="1"/>
    </xf>
    <xf numFmtId="3" fontId="9" fillId="5" borderId="0" xfId="2" applyNumberFormat="1" applyFont="1" applyFill="1" applyAlignment="1" applyProtection="1">
      <alignment horizontal="center" vertical="center"/>
      <protection hidden="1"/>
    </xf>
    <xf numFmtId="164" fontId="9" fillId="5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16" xfId="0" applyBorder="1"/>
    <xf numFmtId="0" fontId="26" fillId="0" borderId="0" xfId="0" applyFont="1"/>
    <xf numFmtId="0" fontId="26" fillId="0" borderId="0" xfId="0" applyFont="1" applyAlignment="1">
      <alignment horizontal="center"/>
    </xf>
    <xf numFmtId="0" fontId="5" fillId="8" borderId="0" xfId="0" applyFont="1" applyFill="1" applyAlignment="1">
      <alignment vertical="center"/>
    </xf>
    <xf numFmtId="0" fontId="5" fillId="8" borderId="0" xfId="0" applyFont="1" applyFill="1" applyAlignment="1">
      <alignment horizontal="center"/>
    </xf>
    <xf numFmtId="0" fontId="5" fillId="8" borderId="0" xfId="0" applyFont="1" applyFill="1"/>
    <xf numFmtId="0" fontId="8" fillId="0" borderId="0" xfId="0" applyFont="1"/>
    <xf numFmtId="0" fontId="11" fillId="0" borderId="0" xfId="2" applyFont="1" applyAlignment="1" applyProtection="1">
      <alignment horizontal="center" vertical="center"/>
      <protection hidden="1"/>
    </xf>
    <xf numFmtId="0" fontId="9" fillId="0" borderId="0" xfId="2" applyFont="1" applyAlignment="1" applyProtection="1">
      <alignment horizontal="left" vertical="center"/>
      <protection hidden="1"/>
    </xf>
    <xf numFmtId="3" fontId="18" fillId="0" borderId="0" xfId="1" applyNumberFormat="1" applyFont="1" applyFill="1" applyBorder="1" applyAlignment="1" applyProtection="1">
      <alignment horizontal="center" vertical="center"/>
      <protection hidden="1"/>
    </xf>
    <xf numFmtId="0" fontId="27" fillId="0" borderId="2" xfId="2" applyFont="1" applyBorder="1" applyAlignment="1" applyProtection="1">
      <alignment horizontal="left" vertical="center"/>
      <protection hidden="1"/>
    </xf>
    <xf numFmtId="3" fontId="7" fillId="0" borderId="2" xfId="2" applyNumberFormat="1" applyFont="1" applyBorder="1" applyAlignment="1" applyProtection="1">
      <alignment horizontal="center" vertical="center"/>
      <protection hidden="1"/>
    </xf>
    <xf numFmtId="0" fontId="27" fillId="0" borderId="4" xfId="2" applyFont="1" applyBorder="1" applyAlignment="1" applyProtection="1">
      <alignment horizontal="left" vertical="center"/>
      <protection hidden="1"/>
    </xf>
    <xf numFmtId="0" fontId="27" fillId="0" borderId="17" xfId="2" applyFont="1" applyBorder="1" applyAlignment="1" applyProtection="1">
      <alignment horizontal="left" vertical="center"/>
      <protection hidden="1"/>
    </xf>
    <xf numFmtId="0" fontId="28" fillId="0" borderId="0" xfId="0" applyFont="1" applyAlignment="1">
      <alignment vertical="top"/>
    </xf>
    <xf numFmtId="9" fontId="8" fillId="0" borderId="0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top"/>
    </xf>
    <xf numFmtId="0" fontId="11" fillId="0" borderId="17" xfId="2" applyFont="1" applyBorder="1" applyAlignment="1" applyProtection="1">
      <alignment horizontal="left" vertical="center"/>
      <protection hidden="1"/>
    </xf>
    <xf numFmtId="0" fontId="30" fillId="0" borderId="0" xfId="2" applyFont="1" applyAlignment="1" applyProtection="1">
      <alignment vertical="center" wrapText="1"/>
      <protection hidden="1"/>
    </xf>
    <xf numFmtId="164" fontId="31" fillId="2" borderId="0" xfId="1" applyNumberFormat="1" applyFont="1" applyFill="1" applyBorder="1" applyAlignment="1" applyProtection="1">
      <alignment horizontal="center" vertical="center"/>
      <protection hidden="1"/>
    </xf>
    <xf numFmtId="3" fontId="31" fillId="2" borderId="0" xfId="1" applyNumberFormat="1" applyFont="1" applyFill="1" applyBorder="1" applyAlignment="1" applyProtection="1">
      <alignment horizontal="center" vertical="center"/>
      <protection hidden="1"/>
    </xf>
    <xf numFmtId="3" fontId="11" fillId="0" borderId="17" xfId="2" applyNumberFormat="1" applyFont="1" applyBorder="1" applyAlignment="1" applyProtection="1">
      <alignment horizontal="center" vertical="center"/>
      <protection hidden="1"/>
    </xf>
    <xf numFmtId="10" fontId="18" fillId="6" borderId="0" xfId="1" applyNumberFormat="1" applyFont="1" applyFill="1" applyBorder="1" applyAlignment="1" applyProtection="1">
      <alignment horizontal="center" vertical="center"/>
      <protection hidden="1"/>
    </xf>
    <xf numFmtId="10" fontId="18" fillId="0" borderId="0" xfId="1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/>
    <xf numFmtId="164" fontId="31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3" fontId="0" fillId="0" borderId="0" xfId="0" applyNumberFormat="1"/>
    <xf numFmtId="3" fontId="7" fillId="0" borderId="4" xfId="2" applyNumberFormat="1" applyFont="1" applyBorder="1" applyAlignment="1" applyProtection="1">
      <alignment horizontal="center" vertical="center"/>
      <protection hidden="1"/>
    </xf>
    <xf numFmtId="0" fontId="34" fillId="9" borderId="0" xfId="4" applyFont="1" applyFill="1"/>
    <xf numFmtId="0" fontId="34" fillId="9" borderId="0" xfId="4" applyFont="1" applyFill="1" applyAlignment="1">
      <alignment horizontal="center"/>
    </xf>
    <xf numFmtId="0" fontId="35" fillId="10" borderId="0" xfId="4" applyFont="1" applyFill="1"/>
    <xf numFmtId="0" fontId="34" fillId="2" borderId="0" xfId="4" applyFont="1" applyFill="1" applyAlignment="1">
      <alignment horizontal="left"/>
    </xf>
    <xf numFmtId="0" fontId="34" fillId="2" borderId="0" xfId="4" applyFont="1" applyFill="1" applyAlignment="1">
      <alignment horizontal="center"/>
    </xf>
    <xf numFmtId="0" fontId="35" fillId="11" borderId="0" xfId="4" applyFont="1" applyFill="1"/>
    <xf numFmtId="0" fontId="35" fillId="12" borderId="0" xfId="4" applyFont="1" applyFill="1"/>
    <xf numFmtId="0" fontId="35" fillId="13" borderId="0" xfId="4" applyFont="1" applyFill="1"/>
    <xf numFmtId="0" fontId="11" fillId="0" borderId="18" xfId="2" applyFont="1" applyBorder="1" applyAlignment="1" applyProtection="1">
      <alignment horizontal="left" vertical="center"/>
      <protection hidden="1"/>
    </xf>
    <xf numFmtId="3" fontId="7" fillId="0" borderId="18" xfId="2" applyNumberFormat="1" applyFont="1" applyBorder="1" applyAlignment="1" applyProtection="1">
      <alignment horizontal="center" vertical="center"/>
      <protection hidden="1"/>
    </xf>
    <xf numFmtId="0" fontId="35" fillId="14" borderId="0" xfId="4" applyFont="1" applyFill="1"/>
    <xf numFmtId="0" fontId="9" fillId="5" borderId="0" xfId="2" applyFont="1" applyFill="1" applyAlignment="1" applyProtection="1">
      <alignment horizontal="center" vertical="center"/>
      <protection hidden="1"/>
    </xf>
    <xf numFmtId="0" fontId="35" fillId="15" borderId="0" xfId="4" applyFont="1" applyFill="1"/>
    <xf numFmtId="0" fontId="36" fillId="2" borderId="0" xfId="0" applyFont="1" applyFill="1"/>
    <xf numFmtId="0" fontId="17" fillId="0" borderId="0" xfId="2" applyAlignment="1">
      <alignment vertical="center"/>
    </xf>
    <xf numFmtId="0" fontId="2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38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35" fillId="2" borderId="0" xfId="0" applyFont="1" applyFill="1"/>
    <xf numFmtId="0" fontId="27" fillId="0" borderId="2" xfId="2" applyFont="1" applyBorder="1" applyAlignment="1">
      <alignment horizontal="center" vertical="center" wrapText="1"/>
    </xf>
    <xf numFmtId="3" fontId="0" fillId="2" borderId="0" xfId="0" applyNumberFormat="1" applyFill="1"/>
    <xf numFmtId="0" fontId="24" fillId="0" borderId="2" xfId="2" applyFont="1" applyBorder="1" applyAlignment="1">
      <alignment vertical="center" wrapText="1"/>
    </xf>
    <xf numFmtId="3" fontId="24" fillId="0" borderId="2" xfId="2" applyNumberFormat="1" applyFont="1" applyBorder="1" applyAlignment="1">
      <alignment horizontal="center" vertical="center"/>
    </xf>
    <xf numFmtId="0" fontId="27" fillId="0" borderId="4" xfId="2" applyFont="1" applyBorder="1" applyAlignment="1">
      <alignment horizontal="center" vertical="center" wrapText="1"/>
    </xf>
    <xf numFmtId="0" fontId="24" fillId="0" borderId="4" xfId="2" applyFont="1" applyBorder="1" applyAlignment="1">
      <alignment vertical="center" wrapText="1"/>
    </xf>
    <xf numFmtId="0" fontId="27" fillId="0" borderId="19" xfId="2" applyFont="1" applyBorder="1" applyAlignment="1">
      <alignment horizontal="center" vertical="center" wrapText="1"/>
    </xf>
    <xf numFmtId="3" fontId="7" fillId="0" borderId="19" xfId="2" applyNumberFormat="1" applyFont="1" applyBorder="1" applyAlignment="1" applyProtection="1">
      <alignment horizontal="center" vertical="center"/>
      <protection hidden="1"/>
    </xf>
    <xf numFmtId="0" fontId="24" fillId="0" borderId="19" xfId="2" applyFont="1" applyBorder="1" applyAlignment="1">
      <alignment vertical="center" wrapText="1"/>
    </xf>
    <xf numFmtId="3" fontId="24" fillId="0" borderId="19" xfId="2" applyNumberFormat="1" applyFont="1" applyBorder="1" applyAlignment="1">
      <alignment horizontal="center" vertical="center"/>
    </xf>
    <xf numFmtId="3" fontId="38" fillId="0" borderId="0" xfId="2" applyNumberFormat="1" applyFont="1" applyAlignment="1">
      <alignment horizontal="center" vertical="center"/>
    </xf>
    <xf numFmtId="0" fontId="39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3" fontId="27" fillId="0" borderId="19" xfId="2" applyNumberFormat="1" applyFont="1" applyBorder="1" applyAlignment="1">
      <alignment horizontal="center" vertical="center" wrapText="1"/>
    </xf>
    <xf numFmtId="0" fontId="38" fillId="0" borderId="0" xfId="2" applyFont="1" applyAlignment="1">
      <alignment horizontal="center" vertical="center"/>
    </xf>
    <xf numFmtId="0" fontId="5" fillId="8" borderId="20" xfId="0" applyFont="1" applyFill="1" applyBorder="1" applyAlignment="1">
      <alignment vertical="center"/>
    </xf>
    <xf numFmtId="0" fontId="17" fillId="7" borderId="0" xfId="2" applyFill="1" applyAlignment="1">
      <alignment vertical="center"/>
    </xf>
    <xf numFmtId="0" fontId="1" fillId="0" borderId="0" xfId="2" applyFont="1" applyAlignment="1">
      <alignment vertical="center"/>
    </xf>
    <xf numFmtId="0" fontId="37" fillId="0" borderId="0" xfId="2" applyFont="1" applyAlignment="1">
      <alignment vertical="center" wrapText="1"/>
    </xf>
    <xf numFmtId="0" fontId="17" fillId="7" borderId="0" xfId="5" applyFill="1" applyAlignment="1">
      <alignment vertical="center"/>
    </xf>
    <xf numFmtId="0" fontId="0" fillId="0" borderId="0" xfId="0" applyAlignment="1">
      <alignment vertical="center"/>
    </xf>
    <xf numFmtId="0" fontId="40" fillId="7" borderId="0" xfId="5" applyFont="1" applyFill="1" applyAlignment="1">
      <alignment vertical="center"/>
    </xf>
    <xf numFmtId="0" fontId="41" fillId="7" borderId="0" xfId="5" applyFont="1" applyFill="1" applyAlignment="1">
      <alignment vertical="center"/>
    </xf>
    <xf numFmtId="0" fontId="5" fillId="4" borderId="0" xfId="5" applyFont="1" applyFill="1" applyAlignment="1">
      <alignment horizontal="center" vertical="center" wrapText="1"/>
    </xf>
    <xf numFmtId="0" fontId="5" fillId="4" borderId="21" xfId="5" applyFont="1" applyFill="1" applyBorder="1" applyAlignment="1">
      <alignment horizontal="center" vertical="center" wrapText="1"/>
    </xf>
    <xf numFmtId="0" fontId="5" fillId="5" borderId="22" xfId="5" applyFont="1" applyFill="1" applyBorder="1" applyAlignment="1">
      <alignment horizontal="center" vertical="center" wrapText="1"/>
    </xf>
    <xf numFmtId="0" fontId="5" fillId="4" borderId="0" xfId="5" applyFont="1" applyFill="1" applyAlignment="1">
      <alignment horizontal="center" vertical="center" wrapText="1"/>
    </xf>
    <xf numFmtId="0" fontId="17" fillId="2" borderId="0" xfId="6" applyFill="1" applyAlignment="1">
      <alignment vertical="center"/>
    </xf>
    <xf numFmtId="3" fontId="42" fillId="0" borderId="23" xfId="5" applyNumberFormat="1" applyFont="1" applyBorder="1" applyAlignment="1">
      <alignment horizontal="center" vertical="center"/>
    </xf>
    <xf numFmtId="3" fontId="42" fillId="0" borderId="24" xfId="5" applyNumberFormat="1" applyFont="1" applyBorder="1" applyAlignment="1">
      <alignment horizontal="center" vertical="center"/>
    </xf>
    <xf numFmtId="3" fontId="17" fillId="0" borderId="25" xfId="5" applyNumberFormat="1" applyBorder="1" applyAlignment="1">
      <alignment horizontal="center" vertical="center"/>
    </xf>
    <xf numFmtId="164" fontId="20" fillId="0" borderId="25" xfId="1" applyNumberFormat="1" applyFont="1" applyFill="1" applyBorder="1" applyAlignment="1">
      <alignment horizontal="center" vertical="center"/>
    </xf>
    <xf numFmtId="3" fontId="17" fillId="0" borderId="26" xfId="5" applyNumberFormat="1" applyBorder="1" applyAlignment="1">
      <alignment horizontal="center" vertical="center"/>
    </xf>
    <xf numFmtId="3" fontId="42" fillId="0" borderId="27" xfId="5" applyNumberFormat="1" applyFont="1" applyBorder="1" applyAlignment="1">
      <alignment horizontal="center" vertical="center"/>
    </xf>
    <xf numFmtId="3" fontId="42" fillId="0" borderId="28" xfId="5" applyNumberFormat="1" applyFont="1" applyBorder="1" applyAlignment="1">
      <alignment horizontal="center" vertical="center"/>
    </xf>
    <xf numFmtId="0" fontId="38" fillId="5" borderId="12" xfId="2" applyFont="1" applyFill="1" applyBorder="1" applyAlignment="1">
      <alignment horizontal="center" vertical="center"/>
    </xf>
    <xf numFmtId="3" fontId="38" fillId="5" borderId="12" xfId="2" applyNumberFormat="1" applyFont="1" applyFill="1" applyBorder="1" applyAlignment="1">
      <alignment horizontal="center" vertical="center"/>
    </xf>
    <xf numFmtId="164" fontId="38" fillId="5" borderId="12" xfId="1" applyNumberFormat="1" applyFont="1" applyFill="1" applyBorder="1" applyAlignment="1">
      <alignment horizontal="center" vertical="center"/>
    </xf>
  </cellXfs>
  <cellStyles count="7">
    <cellStyle name="Normal" xfId="0" builtinId="0"/>
    <cellStyle name="Normal 2 2 2" xfId="2" xr:uid="{C813B182-5352-47A0-B0B5-2549917D7939}"/>
    <cellStyle name="Normal 2 2 2 2" xfId="4" xr:uid="{7C89C810-4507-43B2-AC2B-3C75DB9160B7}"/>
    <cellStyle name="Normal 2 2 3" xfId="3" xr:uid="{A929C535-C0C3-46CB-B75B-5B72B2068F8F}"/>
    <cellStyle name="Normal 2 3" xfId="5" xr:uid="{408B5D1F-2B37-4B3A-916B-AE8E4AEC9403}"/>
    <cellStyle name="Normal 3 2" xfId="6" xr:uid="{B40AA381-A966-4D6B-A499-C0DBB46B3CA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N° 2: 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atendidas por sexo de la persona consultate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487570151292066"/>
          <c:y val="5.6400291784581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1969570876811131E-2"/>
          <c:y val="0.27013625378347084"/>
          <c:w val="0.94099246740498899"/>
          <c:h val="0.5022262321376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100'!$D$41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100'!$B$42:$B$53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'Linea 100'!$D$42:$D$53</c:f>
              <c:numCache>
                <c:formatCode>#,##0</c:formatCode>
                <c:ptCount val="6"/>
                <c:pt idx="0">
                  <c:v>11284</c:v>
                </c:pt>
                <c:pt idx="1">
                  <c:v>10719</c:v>
                </c:pt>
                <c:pt idx="2">
                  <c:v>12557</c:v>
                </c:pt>
                <c:pt idx="3">
                  <c:v>11020</c:v>
                </c:pt>
                <c:pt idx="4">
                  <c:v>11286</c:v>
                </c:pt>
                <c:pt idx="5">
                  <c:v>11554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0-4F07-9BE7-01F799A85785}"/>
            </c:ext>
          </c:extLst>
        </c:ser>
        <c:ser>
          <c:idx val="1"/>
          <c:order val="1"/>
          <c:tx>
            <c:strRef>
              <c:f>'Linea 100'!$E$41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100'!$B$42:$B$53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'Linea 100'!$E$42:$E$53</c:f>
              <c:numCache>
                <c:formatCode>#,##0</c:formatCode>
                <c:ptCount val="6"/>
                <c:pt idx="0">
                  <c:v>2474</c:v>
                </c:pt>
                <c:pt idx="1">
                  <c:v>2831</c:v>
                </c:pt>
                <c:pt idx="2">
                  <c:v>3022</c:v>
                </c:pt>
                <c:pt idx="3">
                  <c:v>2677</c:v>
                </c:pt>
                <c:pt idx="4">
                  <c:v>3020</c:v>
                </c:pt>
                <c:pt idx="5">
                  <c:v>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0-4F07-9BE7-01F799A85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479760"/>
        <c:axId val="2043812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'Linea 100'!#REF!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818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'Linea 100'!$B$42:$B$53</c15:sqref>
                        </c15:formulaRef>
                      </c:ext>
                    </c:extLst>
                    <c:strCache>
                      <c:ptCount val="6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'Linea 100'!#REF!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F0-4F07-9BE7-01F799A85785}"/>
                  </c:ext>
                </c:extLst>
              </c15:ser>
            </c15:filteredBarSeries>
          </c:ext>
        </c:extLst>
      </c:barChart>
      <c:catAx>
        <c:axId val="49147976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381272"/>
        <c:crosses val="autoZero"/>
        <c:auto val="1"/>
        <c:lblAlgn val="ctr"/>
        <c:lblOffset val="100"/>
        <c:noMultiLvlLbl val="0"/>
      </c:catAx>
      <c:valAx>
        <c:axId val="204381272"/>
        <c:scaling>
          <c:orientation val="minMax"/>
          <c:min val="1000"/>
        </c:scaling>
        <c:delete val="1"/>
        <c:axPos val="l"/>
        <c:numFmt formatCode="#,##0" sourceLinked="1"/>
        <c:majorTickMark val="none"/>
        <c:minorTickMark val="none"/>
        <c:tickLblPos val="nextTo"/>
        <c:crossAx val="49147976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3: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persona consultante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230303030303031"/>
          <c:y val="2.4353108568842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1DCE-4C5E-B9E0-CFEFA19ABFE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1DCE-4C5E-B9E0-CFEFA19ABFE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1DCE-4C5E-B9E0-CFEFA19ABFE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1DCE-4C5E-B9E0-CFEFA19ABFEA}"/>
              </c:ext>
            </c:extLst>
          </c:dPt>
          <c:dLbls>
            <c:dLbl>
              <c:idx val="2"/>
              <c:layout>
                <c:manualLayout>
                  <c:x val="-1.63599182004089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CE-4C5E-B9E0-CFEFA19AB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100'!$M$67:$P$67</c:f>
              <c:strCache>
                <c:ptCount val="4"/>
                <c:pt idx="0">
                  <c:v>Ninos, niñas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100'!$M$68:$P$68</c:f>
              <c:numCache>
                <c:formatCode>#,##0</c:formatCode>
                <c:ptCount val="4"/>
                <c:pt idx="0">
                  <c:v>1865</c:v>
                </c:pt>
                <c:pt idx="1">
                  <c:v>52427</c:v>
                </c:pt>
                <c:pt idx="2">
                  <c:v>4647</c:v>
                </c:pt>
                <c:pt idx="3">
                  <c:v>26369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CE-4C5E-B9E0-CFEFA19A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382056"/>
        <c:axId val="204382448"/>
      </c:barChart>
      <c:catAx>
        <c:axId val="204382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204382448"/>
        <c:crosses val="autoZero"/>
        <c:auto val="1"/>
        <c:lblAlgn val="ctr"/>
        <c:lblOffset val="100"/>
        <c:noMultiLvlLbl val="0"/>
      </c:catAx>
      <c:valAx>
        <c:axId val="204382448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204382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5: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atendidas por sexo de la persona afectada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907624885285645"/>
          <c:y val="4.0258284052839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8471345545747583E-2"/>
          <c:y val="0.18951638250309499"/>
          <c:w val="0.94368298768597902"/>
          <c:h val="0.57480197559443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100'!$D$102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100'!$B$103:$B$114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'Linea 100'!$D$103:$D$114</c:f>
              <c:numCache>
                <c:formatCode>#,##0</c:formatCode>
                <c:ptCount val="6"/>
                <c:pt idx="0">
                  <c:v>9858</c:v>
                </c:pt>
                <c:pt idx="1">
                  <c:v>9650</c:v>
                </c:pt>
                <c:pt idx="2">
                  <c:v>10947</c:v>
                </c:pt>
                <c:pt idx="3">
                  <c:v>9684</c:v>
                </c:pt>
                <c:pt idx="4">
                  <c:v>10146</c:v>
                </c:pt>
                <c:pt idx="5">
                  <c:v>10217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E-4C84-A2CA-30F699D4D050}"/>
            </c:ext>
          </c:extLst>
        </c:ser>
        <c:ser>
          <c:idx val="1"/>
          <c:order val="1"/>
          <c:tx>
            <c:strRef>
              <c:f>'Linea 100'!$E$102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100'!$B$103:$B$114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'Linea 100'!$E$103:$E$114</c:f>
              <c:numCache>
                <c:formatCode>#,##0</c:formatCode>
                <c:ptCount val="6"/>
                <c:pt idx="0">
                  <c:v>3900</c:v>
                </c:pt>
                <c:pt idx="1">
                  <c:v>3900</c:v>
                </c:pt>
                <c:pt idx="2">
                  <c:v>4632</c:v>
                </c:pt>
                <c:pt idx="3">
                  <c:v>4013</c:v>
                </c:pt>
                <c:pt idx="4">
                  <c:v>4160</c:v>
                </c:pt>
                <c:pt idx="5">
                  <c:v>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E-4C84-A2CA-30F699D4D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383232"/>
        <c:axId val="204383624"/>
      </c:barChart>
      <c:catAx>
        <c:axId val="20438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383624"/>
        <c:crosses val="autoZero"/>
        <c:auto val="1"/>
        <c:lblAlgn val="ctr"/>
        <c:lblOffset val="100"/>
        <c:tickLblSkip val="1"/>
        <c:noMultiLvlLbl val="0"/>
      </c:catAx>
      <c:valAx>
        <c:axId val="204383624"/>
        <c:scaling>
          <c:orientation val="minMax"/>
          <c:min val="1000"/>
        </c:scaling>
        <c:delete val="1"/>
        <c:axPos val="l"/>
        <c:numFmt formatCode="#,##0" sourceLinked="1"/>
        <c:majorTickMark val="none"/>
        <c:minorTickMark val="none"/>
        <c:tickLblPos val="nextTo"/>
        <c:crossAx val="20438323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6: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persona </a:t>
            </a:r>
            <a:r>
              <a:rPr lang="es-PE" sz="1000" b="1" i="0" u="none" strike="noStrike" baseline="0">
                <a:effectLst/>
              </a:rPr>
              <a:t>afectada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EE6-4721-A626-3F08F884233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EE6-4721-A626-3F08F884233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EE6-4721-A626-3F08F884233E}"/>
              </c:ext>
            </c:extLst>
          </c:dPt>
          <c:dPt>
            <c:idx val="3"/>
            <c:invertIfNegative val="0"/>
            <c:bubble3D val="0"/>
            <c:spPr>
              <a:solidFill>
                <a:srgbClr val="FF8989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EE6-4721-A626-3F08F88423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100'!$M$123:$P$123</c:f>
              <c:strCache>
                <c:ptCount val="4"/>
                <c:pt idx="0">
                  <c:v>Niñas, niños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100'!$M$124:$P$124</c:f>
              <c:numCache>
                <c:formatCode>#,##0</c:formatCode>
                <c:ptCount val="4"/>
                <c:pt idx="0">
                  <c:v>34025</c:v>
                </c:pt>
                <c:pt idx="1">
                  <c:v>37257</c:v>
                </c:pt>
                <c:pt idx="2">
                  <c:v>7462</c:v>
                </c:pt>
                <c:pt idx="3">
                  <c:v>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E6-4721-A626-3F08F8842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384408"/>
        <c:axId val="204384800"/>
      </c:barChart>
      <c:catAx>
        <c:axId val="204384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204384800"/>
        <c:crosses val="autoZero"/>
        <c:auto val="1"/>
        <c:lblAlgn val="ctr"/>
        <c:lblOffset val="100"/>
        <c:noMultiLvlLbl val="0"/>
      </c:catAx>
      <c:valAx>
        <c:axId val="204384800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2043844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7: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situaciones de violencia atendidas por sexo de la presunta persona agresora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249077081584587"/>
          <c:y val="4.1743570419603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480685387990689E-2"/>
          <c:y val="1.6303766282903077E-2"/>
          <c:w val="0.95892819367728288"/>
          <c:h val="0.808882731233322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100'!$D$102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12700"/>
            </a:sp3d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B4-46D8-97E6-2DB3632CB8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100'!$B$183:$B$194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'Linea 100'!$D$183:$D$194</c:f>
              <c:numCache>
                <c:formatCode>#,##0</c:formatCode>
                <c:ptCount val="6"/>
                <c:pt idx="0">
                  <c:v>2167</c:v>
                </c:pt>
                <c:pt idx="1">
                  <c:v>2150</c:v>
                </c:pt>
                <c:pt idx="2">
                  <c:v>2303</c:v>
                </c:pt>
                <c:pt idx="3">
                  <c:v>1946</c:v>
                </c:pt>
                <c:pt idx="4">
                  <c:v>1994</c:v>
                </c:pt>
                <c:pt idx="5">
                  <c:v>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4-46D8-97E6-2DB3632CB888}"/>
            </c:ext>
          </c:extLst>
        </c:ser>
        <c:ser>
          <c:idx val="1"/>
          <c:order val="1"/>
          <c:tx>
            <c:strRef>
              <c:f>'Linea 100'!$E$182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100'!$B$183:$B$194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'Linea 100'!$E$183:$E$194</c:f>
              <c:numCache>
                <c:formatCode>#,##0</c:formatCode>
                <c:ptCount val="6"/>
                <c:pt idx="0">
                  <c:v>7578</c:v>
                </c:pt>
                <c:pt idx="1">
                  <c:v>7637</c:v>
                </c:pt>
                <c:pt idx="2">
                  <c:v>8644</c:v>
                </c:pt>
                <c:pt idx="3">
                  <c:v>7617</c:v>
                </c:pt>
                <c:pt idx="4">
                  <c:v>7861</c:v>
                </c:pt>
                <c:pt idx="5">
                  <c:v>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B4-46D8-97E6-2DB3632CB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383536"/>
        <c:axId val="349383928"/>
      </c:barChart>
      <c:catAx>
        <c:axId val="34938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9383928"/>
        <c:crosses val="autoZero"/>
        <c:auto val="1"/>
        <c:lblAlgn val="ctr"/>
        <c:lblOffset val="100"/>
        <c:tickMarkSkip val="10"/>
        <c:noMultiLvlLbl val="0"/>
      </c:catAx>
      <c:valAx>
        <c:axId val="349383928"/>
        <c:scaling>
          <c:orientation val="minMax"/>
          <c:max val="15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349383536"/>
        <c:crossesAt val="9"/>
        <c:crossBetween val="between"/>
        <c:majorUnit val="30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9787526665129044"/>
          <c:y val="0.93620455315662776"/>
          <c:w val="0.42955488126607017"/>
          <c:h val="6.379544684337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8: </a:t>
            </a:r>
            <a:r>
              <a:rPr lang="es-ES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 de situaciones de violencia atendidas por g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rupo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presunta persona agresora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119-4928-8BAD-434B42016C3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119-4928-8BAD-434B42016C38}"/>
              </c:ext>
            </c:extLst>
          </c:dPt>
          <c:dLbls>
            <c:dLbl>
              <c:idx val="1"/>
              <c:layout>
                <c:manualLayout>
                  <c:x val="-1.4859672986868319E-16"/>
                  <c:y val="3.154819949693241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19-4928-8BAD-434B42016C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100'!$M$202:$P$202</c:f>
              <c:strCache>
                <c:ptCount val="4"/>
                <c:pt idx="0">
                  <c:v>Niñas, niños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100'!$M$203:$P$203</c:f>
              <c:numCache>
                <c:formatCode>#,##0</c:formatCode>
                <c:ptCount val="4"/>
                <c:pt idx="0">
                  <c:v>683</c:v>
                </c:pt>
                <c:pt idx="1">
                  <c:v>36653</c:v>
                </c:pt>
                <c:pt idx="2">
                  <c:v>2821</c:v>
                </c:pt>
                <c:pt idx="3">
                  <c:v>19525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19-4928-8BAD-434B42016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9384712"/>
        <c:axId val="349385104"/>
      </c:barChart>
      <c:catAx>
        <c:axId val="349384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349385104"/>
        <c:crosses val="autoZero"/>
        <c:auto val="1"/>
        <c:lblAlgn val="ctr"/>
        <c:lblOffset val="100"/>
        <c:noMultiLvlLbl val="0"/>
      </c:catAx>
      <c:valAx>
        <c:axId val="349385104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9384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1: T</a:t>
            </a:r>
            <a:r>
              <a:rPr lang="es-PE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ipos de llamada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960192851277193E-2"/>
          <c:y val="0.20665703765233887"/>
          <c:w val="0.94407961429744558"/>
          <c:h val="0.673952483087235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FB8-4880-9C5D-079B501A28E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FB8-4880-9C5D-079B501A28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100'!$L$22:$N$22</c:f>
              <c:strCache>
                <c:ptCount val="3"/>
                <c:pt idx="0">
                  <c:v>Recibidas</c:v>
                </c:pt>
                <c:pt idx="1">
                  <c:v>Atendidas</c:v>
                </c:pt>
                <c:pt idx="2">
                  <c:v>Abandonadas</c:v>
                </c:pt>
              </c:strCache>
            </c:strRef>
          </c:cat>
          <c:val>
            <c:numRef>
              <c:f>('Linea 100'!$C$22,'Linea 100'!$F$22:$G$22)</c:f>
              <c:numCache>
                <c:formatCode>#,##0</c:formatCode>
                <c:ptCount val="3"/>
                <c:pt idx="0">
                  <c:v>235744</c:v>
                </c:pt>
                <c:pt idx="1">
                  <c:v>126039</c:v>
                </c:pt>
                <c:pt idx="2">
                  <c:v>109705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B8-4880-9C5D-079B501A2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6113791"/>
        <c:axId val="1356115039"/>
      </c:barChart>
      <c:catAx>
        <c:axId val="1356113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56115039"/>
        <c:crosses val="autoZero"/>
        <c:auto val="1"/>
        <c:lblAlgn val="ctr"/>
        <c:lblOffset val="100"/>
        <c:noMultiLvlLbl val="0"/>
      </c:catAx>
      <c:valAx>
        <c:axId val="13561150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56113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</a:rPr>
              <a:t>Gráfico N° 4: Relación de la persona consultante con la persona afectada</a:t>
            </a:r>
          </a:p>
        </c:rich>
      </c:tx>
      <c:layout>
        <c:manualLayout>
          <c:xMode val="edge"/>
          <c:yMode val="edge"/>
          <c:x val="0.145242367900674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4851814285246867"/>
          <c:y val="0.23251042112631712"/>
          <c:w val="0.34560146091246813"/>
          <c:h val="0.78710665690878379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8ED9-42F2-85AD-2104447F5D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8ED9-42F2-85AD-2104447F5D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8ED9-42F2-85AD-2104447F5D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8ED9-42F2-85AD-2104447F5D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8ED9-42F2-85AD-2104447F5D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8ED9-42F2-85AD-2104447F5D1E}"/>
              </c:ext>
            </c:extLst>
          </c:dPt>
          <c:dLbls>
            <c:dLbl>
              <c:idx val="0"/>
              <c:layout>
                <c:manualLayout>
                  <c:x val="0"/>
                  <c:y val="-2.73847479460360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9-42F2-85AD-2104447F5D1E}"/>
                </c:ext>
              </c:extLst>
            </c:dLbl>
            <c:dLbl>
              <c:idx val="5"/>
              <c:layout>
                <c:manualLayout>
                  <c:x val="-4.4087669830955057E-17"/>
                  <c:y val="-0.180739336443838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D9-42F2-85AD-2104447F5D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'Linea 100'!$B$89:$B$94</c:f>
              <c:strCache>
                <c:ptCount val="6"/>
                <c:pt idx="0">
                  <c:v>Él / Ella misma</c:v>
                </c:pt>
                <c:pt idx="1">
                  <c:v>Anónimo</c:v>
                </c:pt>
                <c:pt idx="2">
                  <c:v>Madre/padre</c:v>
                </c:pt>
                <c:pt idx="3">
                  <c:v>Otro familiar</c:v>
                </c:pt>
                <c:pt idx="4">
                  <c:v>Otra persona</c:v>
                </c:pt>
                <c:pt idx="5">
                  <c:v>Seudónimo</c:v>
                </c:pt>
              </c:strCache>
            </c:strRef>
          </c:cat>
          <c:val>
            <c:numRef>
              <c:f>'Linea 100'!$D$89:$D$94</c:f>
              <c:numCache>
                <c:formatCode>#,##0</c:formatCode>
                <c:ptCount val="6"/>
                <c:pt idx="0">
                  <c:v>35372</c:v>
                </c:pt>
                <c:pt idx="1">
                  <c:v>18002</c:v>
                </c:pt>
                <c:pt idx="2">
                  <c:v>16111</c:v>
                </c:pt>
                <c:pt idx="3">
                  <c:v>10591</c:v>
                </c:pt>
                <c:pt idx="4">
                  <c:v>5082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D9-42F2-85AD-2104447F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115012394238074"/>
          <c:y val="0.28749241528733072"/>
          <c:w val="0.29884987605761926"/>
          <c:h val="0.66408401899423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Gráfico N° 9: </a:t>
            </a:r>
            <a:r>
              <a:rPr lang="es-PE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Ranking de consultas telefónicas según</a:t>
            </a:r>
            <a:r>
              <a:rPr lang="es-PE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realizadas. 2026*</a:t>
            </a:r>
            <a:endParaRPr lang="es-P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5B-498F-A2AA-31893D7294D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5B-498F-A2AA-31893D7294DF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100'!$H$256:$H$274</c:f>
              <c:strCache>
                <c:ptCount val="19"/>
                <c:pt idx="0">
                  <c:v>Coordinación telefónica con: Fiscalía/Poder Judicial/Juzgado de Paz</c:v>
                </c:pt>
                <c:pt idx="1">
                  <c:v>Coordinación telefónica con servicios de salud: SAMU/Establecimiento de salud/Hospital</c:v>
                </c:pt>
                <c:pt idx="2">
                  <c:v>Coordinación telefónica con el familiar referido por la persona afectada</c:v>
                </c:pt>
                <c:pt idx="3">
                  <c:v>Seguimiento del plan de seguridad</c:v>
                </c:pt>
                <c:pt idx="4">
                  <c:v>Coordinación telefónica con servicios del MIMP: DIRECCION DE PERSONAS ADULTAS MAYORES/UPE</c:v>
                </c:pt>
                <c:pt idx="5">
                  <c:v>Intervención en crisis</c:v>
                </c:pt>
                <c:pt idx="6">
                  <c:v>Otro</c:v>
                </c:pt>
                <c:pt idx="7">
                  <c:v>Confirmación de auxilio policial u otra autoridad competente</c:v>
                </c:pt>
                <c:pt idx="8">
                  <c:v>Seguimiento</c:v>
                </c:pt>
                <c:pt idx="9">
                  <c:v>Coordinación telefónica de urgencia</c:v>
                </c:pt>
                <c:pt idx="10">
                  <c:v>Coordinación telefónica con: 105/PNP/Comisaria</c:v>
                </c:pt>
                <c:pt idx="11">
                  <c:v>Elaboración del plan de seguridad</c:v>
                </c:pt>
                <c:pt idx="12">
                  <c:v>Atención llamada de retorno</c:v>
                </c:pt>
                <c:pt idx="13">
                  <c:v>Contención emocional</c:v>
                </c:pt>
                <c:pt idx="14">
                  <c:v>Coordinación telefónica con servicios del Programa Nacional AURORA: CEM/SAU/ER</c:v>
                </c:pt>
                <c:pt idx="15">
                  <c:v>Referencia</c:v>
                </c:pt>
                <c:pt idx="16">
                  <c:v>Consejería</c:v>
                </c:pt>
                <c:pt idx="17">
                  <c:v>Derivación administrativa</c:v>
                </c:pt>
                <c:pt idx="18">
                  <c:v>Orientación e información</c:v>
                </c:pt>
              </c:strCache>
            </c:strRef>
          </c:cat>
          <c:val>
            <c:numRef>
              <c:f>'Linea 100'!$J$256:$J$274</c:f>
              <c:numCache>
                <c:formatCode>#,##0</c:formatCode>
                <c:ptCount val="19"/>
                <c:pt idx="0">
                  <c:v>7</c:v>
                </c:pt>
                <c:pt idx="1">
                  <c:v>41</c:v>
                </c:pt>
                <c:pt idx="2">
                  <c:v>97</c:v>
                </c:pt>
                <c:pt idx="3">
                  <c:v>561</c:v>
                </c:pt>
                <c:pt idx="4">
                  <c:v>793</c:v>
                </c:pt>
                <c:pt idx="5">
                  <c:v>874</c:v>
                </c:pt>
                <c:pt idx="6">
                  <c:v>1784</c:v>
                </c:pt>
                <c:pt idx="7">
                  <c:v>2210</c:v>
                </c:pt>
                <c:pt idx="8">
                  <c:v>3719</c:v>
                </c:pt>
                <c:pt idx="9">
                  <c:v>8496</c:v>
                </c:pt>
                <c:pt idx="10">
                  <c:v>9849</c:v>
                </c:pt>
                <c:pt idx="11">
                  <c:v>13769</c:v>
                </c:pt>
                <c:pt idx="12">
                  <c:v>15472</c:v>
                </c:pt>
                <c:pt idx="13">
                  <c:v>23599</c:v>
                </c:pt>
                <c:pt idx="14">
                  <c:v>24756</c:v>
                </c:pt>
                <c:pt idx="15">
                  <c:v>41040</c:v>
                </c:pt>
                <c:pt idx="16">
                  <c:v>44505</c:v>
                </c:pt>
                <c:pt idx="17">
                  <c:v>44195</c:v>
                </c:pt>
                <c:pt idx="18">
                  <c:v>83893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5B-498F-A2AA-31893D729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92575712"/>
        <c:axId val="892577632"/>
      </c:barChart>
      <c:catAx>
        <c:axId val="892575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2577632"/>
        <c:crosses val="autoZero"/>
        <c:auto val="1"/>
        <c:lblAlgn val="ctr"/>
        <c:lblOffset val="100"/>
        <c:noMultiLvlLbl val="0"/>
      </c:catAx>
      <c:valAx>
        <c:axId val="89257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257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image" Target="../media/image4.emf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12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158</xdr:row>
      <xdr:rowOff>12888</xdr:rowOff>
    </xdr:from>
    <xdr:to>
      <xdr:col>12</xdr:col>
      <xdr:colOff>19050</xdr:colOff>
      <xdr:row>159</xdr:row>
      <xdr:rowOff>101975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B73392F-E8A8-4605-BC05-1DAA20C3D8E4}"/>
            </a:ext>
          </a:extLst>
        </xdr:cNvPr>
        <xdr:cNvSpPr/>
      </xdr:nvSpPr>
      <xdr:spPr>
        <a:xfrm>
          <a:off x="1057275" y="27054363"/>
          <a:ext cx="9363075" cy="27006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otras consultas* según mes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412748</xdr:colOff>
      <xdr:row>37</xdr:row>
      <xdr:rowOff>95467</xdr:rowOff>
    </xdr:from>
    <xdr:to>
      <xdr:col>13</xdr:col>
      <xdr:colOff>314325</xdr:colOff>
      <xdr:row>61</xdr:row>
      <xdr:rowOff>66676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C87AA9-9D37-4338-8244-A6B9EC2CC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144557</xdr:colOff>
      <xdr:row>39</xdr:row>
      <xdr:rowOff>123825</xdr:rowOff>
    </xdr:from>
    <xdr:ext cx="360045" cy="836930"/>
    <xdr:pic>
      <xdr:nvPicPr>
        <xdr:cNvPr id="4" name="Imagen 3">
          <a:extLst>
            <a:ext uri="{FF2B5EF4-FFF2-40B4-BE49-F238E27FC236}">
              <a16:creationId xmlns:a16="http://schemas.microsoft.com/office/drawing/2014/main" id="{7B969D63-F4D3-44E0-8DA3-1C3733A70AA2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2232" y="7991475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150908</xdr:colOff>
      <xdr:row>39</xdr:row>
      <xdr:rowOff>123825</xdr:rowOff>
    </xdr:from>
    <xdr:ext cx="380999" cy="836930"/>
    <xdr:pic>
      <xdr:nvPicPr>
        <xdr:cNvPr id="5" name="Imagen 4">
          <a:extLst>
            <a:ext uri="{FF2B5EF4-FFF2-40B4-BE49-F238E27FC236}">
              <a16:creationId xmlns:a16="http://schemas.microsoft.com/office/drawing/2014/main" id="{6451E097-64C6-4D4C-86D6-9203CB462D20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0108" y="7991475"/>
          <a:ext cx="380999" cy="83693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255494</xdr:colOff>
      <xdr:row>63</xdr:row>
      <xdr:rowOff>85725</xdr:rowOff>
    </xdr:from>
    <xdr:to>
      <xdr:col>16</xdr:col>
      <xdr:colOff>9525</xdr:colOff>
      <xdr:row>91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9B6A71-754A-4647-92EE-EC45E03CC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75766</xdr:colOff>
      <xdr:row>99</xdr:row>
      <xdr:rowOff>8686</xdr:rowOff>
    </xdr:from>
    <xdr:to>
      <xdr:col>13</xdr:col>
      <xdr:colOff>581025</xdr:colOff>
      <xdr:row>120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E33279E-A6BF-48B0-AF3F-F210C501A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14</xdr:col>
      <xdr:colOff>180540</xdr:colOff>
      <xdr:row>101</xdr:row>
      <xdr:rowOff>180975</xdr:rowOff>
    </xdr:from>
    <xdr:ext cx="360045" cy="848909"/>
    <xdr:pic>
      <xdr:nvPicPr>
        <xdr:cNvPr id="8" name="Imagen 7">
          <a:extLst>
            <a:ext uri="{FF2B5EF4-FFF2-40B4-BE49-F238E27FC236}">
              <a16:creationId xmlns:a16="http://schemas.microsoft.com/office/drawing/2014/main" id="{7291F629-7B99-43C8-A534-C276FCCF4A07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215" y="18630900"/>
          <a:ext cx="360045" cy="84890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134597</xdr:colOff>
      <xdr:row>101</xdr:row>
      <xdr:rowOff>180975</xdr:rowOff>
    </xdr:from>
    <xdr:ext cx="400050" cy="875031"/>
    <xdr:pic>
      <xdr:nvPicPr>
        <xdr:cNvPr id="9" name="Imagen 8">
          <a:extLst>
            <a:ext uri="{FF2B5EF4-FFF2-40B4-BE49-F238E27FC236}">
              <a16:creationId xmlns:a16="http://schemas.microsoft.com/office/drawing/2014/main" id="{877BA58F-C44A-4CE0-BDB4-1B3A537B3918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3797" y="18630900"/>
          <a:ext cx="400050" cy="87503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94836</xdr:colOff>
      <xdr:row>120</xdr:row>
      <xdr:rowOff>190500</xdr:rowOff>
    </xdr:from>
    <xdr:to>
      <xdr:col>16</xdr:col>
      <xdr:colOff>38100</xdr:colOff>
      <xdr:row>155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27B248E-4E43-4716-9BF4-3C2B4B962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72838</xdr:colOff>
      <xdr:row>178</xdr:row>
      <xdr:rowOff>151251</xdr:rowOff>
    </xdr:from>
    <xdr:to>
      <xdr:col>13</xdr:col>
      <xdr:colOff>390525</xdr:colOff>
      <xdr:row>199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6E2CC72-B00A-4CAE-A1CD-D9F303D6B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14</xdr:col>
      <xdr:colOff>149722</xdr:colOff>
      <xdr:row>181</xdr:row>
      <xdr:rowOff>57150</xdr:rowOff>
    </xdr:from>
    <xdr:ext cx="360045" cy="836930"/>
    <xdr:pic>
      <xdr:nvPicPr>
        <xdr:cNvPr id="12" name="Imagen 11">
          <a:extLst>
            <a:ext uri="{FF2B5EF4-FFF2-40B4-BE49-F238E27FC236}">
              <a16:creationId xmlns:a16="http://schemas.microsoft.com/office/drawing/2014/main" id="{BFAAE34F-101B-453D-B22F-6689FAC94116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7397" y="31175325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136534</xdr:colOff>
      <xdr:row>181</xdr:row>
      <xdr:rowOff>57150</xdr:rowOff>
    </xdr:from>
    <xdr:ext cx="403714" cy="832534"/>
    <xdr:pic>
      <xdr:nvPicPr>
        <xdr:cNvPr id="13" name="Imagen 12">
          <a:extLst>
            <a:ext uri="{FF2B5EF4-FFF2-40B4-BE49-F238E27FC236}">
              <a16:creationId xmlns:a16="http://schemas.microsoft.com/office/drawing/2014/main" id="{CFBDEF4F-8F8C-4B2A-A7F4-68FD75D54549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5734" y="31175325"/>
          <a:ext cx="403714" cy="83253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142875</xdr:colOff>
      <xdr:row>200</xdr:row>
      <xdr:rowOff>19050</xdr:rowOff>
    </xdr:from>
    <xdr:to>
      <xdr:col>16</xdr:col>
      <xdr:colOff>28576</xdr:colOff>
      <xdr:row>219</xdr:row>
      <xdr:rowOff>9525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D3166916-DC95-4B9C-B8A1-CE5A2CFA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123825</xdr:colOff>
      <xdr:row>0</xdr:row>
      <xdr:rowOff>47625</xdr:rowOff>
    </xdr:from>
    <xdr:to>
      <xdr:col>16</xdr:col>
      <xdr:colOff>38100</xdr:colOff>
      <xdr:row>1</xdr:row>
      <xdr:rowOff>361950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79D53DD0-8155-4C1C-85D8-C7E1DB74CB61}"/>
            </a:ext>
          </a:extLst>
        </xdr:cNvPr>
        <xdr:cNvSpPr/>
      </xdr:nvSpPr>
      <xdr:spPr>
        <a:xfrm>
          <a:off x="4152900" y="47625"/>
          <a:ext cx="9296400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9526</xdr:colOff>
      <xdr:row>1</xdr:row>
      <xdr:rowOff>409575</xdr:rowOff>
    </xdr:from>
    <xdr:to>
      <xdr:col>16</xdr:col>
      <xdr:colOff>0</xdr:colOff>
      <xdr:row>2</xdr:row>
      <xdr:rowOff>561975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73754AFC-E9C7-4B4B-B2D5-154D05D66A52}"/>
            </a:ext>
          </a:extLst>
        </xdr:cNvPr>
        <xdr:cNvSpPr/>
      </xdr:nvSpPr>
      <xdr:spPr>
        <a:xfrm>
          <a:off x="19051" y="590550"/>
          <a:ext cx="13392149" cy="600075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100" b="1"/>
            <a:t>REPORTE ESTADÍSTICO DE CONSULTAS TELEFÓNICAS ATENDIDAS POR LA LINEA 100 </a:t>
          </a:r>
        </a:p>
        <a:p>
          <a:pPr algn="ctr"/>
          <a:r>
            <a:rPr lang="es-PE" sz="2000" b="1"/>
            <a:t>Periodo: Enero - Junio, 2026 (preliminar)</a:t>
          </a:r>
        </a:p>
      </xdr:txBody>
    </xdr:sp>
    <xdr:clientData/>
  </xdr:twoCellAnchor>
  <xdr:twoCellAnchor>
    <xdr:from>
      <xdr:col>2</xdr:col>
      <xdr:colOff>190500</xdr:colOff>
      <xdr:row>4</xdr:row>
      <xdr:rowOff>49821</xdr:rowOff>
    </xdr:from>
    <xdr:to>
      <xdr:col>16</xdr:col>
      <xdr:colOff>9525</xdr:colOff>
      <xdr:row>4</xdr:row>
      <xdr:rowOff>328084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E70F2107-D539-4E0A-9EC9-F7A5174BC36C}"/>
            </a:ext>
          </a:extLst>
        </xdr:cNvPr>
        <xdr:cNvSpPr/>
      </xdr:nvSpPr>
      <xdr:spPr>
        <a:xfrm>
          <a:off x="1857375" y="1983396"/>
          <a:ext cx="11563350" cy="27826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</a:t>
          </a:r>
          <a:r>
            <a:rPr lang="es-PE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 LLAMADAS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19050</xdr:colOff>
      <xdr:row>4</xdr:row>
      <xdr:rowOff>49821</xdr:rowOff>
    </xdr:from>
    <xdr:to>
      <xdr:col>2</xdr:col>
      <xdr:colOff>247650</xdr:colOff>
      <xdr:row>4</xdr:row>
      <xdr:rowOff>317500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A582DD9-4760-4C5D-A4EB-D93653BF456D}"/>
            </a:ext>
          </a:extLst>
        </xdr:cNvPr>
        <xdr:cNvSpPr/>
      </xdr:nvSpPr>
      <xdr:spPr>
        <a:xfrm>
          <a:off x="28575" y="1983396"/>
          <a:ext cx="1885950" cy="26767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A  </a:t>
          </a:r>
        </a:p>
      </xdr:txBody>
    </xdr:sp>
    <xdr:clientData/>
  </xdr:twoCellAnchor>
  <xdr:twoCellAnchor>
    <xdr:from>
      <xdr:col>2</xdr:col>
      <xdr:colOff>219075</xdr:colOff>
      <xdr:row>36</xdr:row>
      <xdr:rowOff>104776</xdr:rowOff>
    </xdr:from>
    <xdr:to>
      <xdr:col>15</xdr:col>
      <xdr:colOff>657225</xdr:colOff>
      <xdr:row>37</xdr:row>
      <xdr:rowOff>3362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BB5CD086-C8D1-4E42-81DF-FBA44F3821A6}"/>
            </a:ext>
          </a:extLst>
        </xdr:cNvPr>
        <xdr:cNvSpPr/>
      </xdr:nvSpPr>
      <xdr:spPr>
        <a:xfrm>
          <a:off x="1885950" y="7143751"/>
          <a:ext cx="11420475" cy="30816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PERSONA CONSULTANTE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104776</xdr:rowOff>
    </xdr:from>
    <xdr:to>
      <xdr:col>2</xdr:col>
      <xdr:colOff>323850</xdr:colOff>
      <xdr:row>36</xdr:row>
      <xdr:rowOff>390525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AF6F892F-9EAF-4C85-8C86-E8AD92EA4410}"/>
            </a:ext>
          </a:extLst>
        </xdr:cNvPr>
        <xdr:cNvSpPr/>
      </xdr:nvSpPr>
      <xdr:spPr>
        <a:xfrm>
          <a:off x="0" y="7143751"/>
          <a:ext cx="1990725" cy="28574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B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447114</xdr:colOff>
      <xdr:row>97</xdr:row>
      <xdr:rowOff>1119</xdr:rowOff>
    </xdr:from>
    <xdr:to>
      <xdr:col>16</xdr:col>
      <xdr:colOff>0</xdr:colOff>
      <xdr:row>98</xdr:row>
      <xdr:rowOff>47624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1EAD7ABD-31D8-455E-8074-94407047742D}"/>
            </a:ext>
          </a:extLst>
        </xdr:cNvPr>
        <xdr:cNvSpPr/>
      </xdr:nvSpPr>
      <xdr:spPr>
        <a:xfrm>
          <a:off x="2113989" y="17489019"/>
          <a:ext cx="11297211" cy="27510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PERSONA AFECTADA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97</xdr:row>
      <xdr:rowOff>1120</xdr:rowOff>
    </xdr:from>
    <xdr:to>
      <xdr:col>2</xdr:col>
      <xdr:colOff>447675</xdr:colOff>
      <xdr:row>98</xdr:row>
      <xdr:rowOff>19050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53F15307-0D38-42B7-AE12-5C3570012224}"/>
            </a:ext>
          </a:extLst>
        </xdr:cNvPr>
        <xdr:cNvSpPr/>
      </xdr:nvSpPr>
      <xdr:spPr>
        <a:xfrm>
          <a:off x="9525" y="17489020"/>
          <a:ext cx="2105025" cy="24653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C</a:t>
          </a:r>
        </a:p>
      </xdr:txBody>
    </xdr:sp>
    <xdr:clientData/>
  </xdr:twoCellAnchor>
  <xdr:twoCellAnchor>
    <xdr:from>
      <xdr:col>2</xdr:col>
      <xdr:colOff>447114</xdr:colOff>
      <xdr:row>177</xdr:row>
      <xdr:rowOff>30255</xdr:rowOff>
    </xdr:from>
    <xdr:to>
      <xdr:col>16</xdr:col>
      <xdr:colOff>0</xdr:colOff>
      <xdr:row>178</xdr:row>
      <xdr:rowOff>133350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5B8C18D4-3B85-4C2F-B054-10DE6D186CFC}"/>
            </a:ext>
          </a:extLst>
        </xdr:cNvPr>
        <xdr:cNvSpPr/>
      </xdr:nvSpPr>
      <xdr:spPr>
        <a:xfrm>
          <a:off x="2113989" y="30186405"/>
          <a:ext cx="11297211" cy="28407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PRESUNTA PERSONA AGRESORA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177</xdr:row>
      <xdr:rowOff>30255</xdr:rowOff>
    </xdr:from>
    <xdr:to>
      <xdr:col>2</xdr:col>
      <xdr:colOff>447675</xdr:colOff>
      <xdr:row>178</xdr:row>
      <xdr:rowOff>114300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8E7E2BFD-10F0-4D0B-9E1F-A8A188FD6D4D}"/>
            </a:ext>
          </a:extLst>
        </xdr:cNvPr>
        <xdr:cNvSpPr/>
      </xdr:nvSpPr>
      <xdr:spPr>
        <a:xfrm>
          <a:off x="9525" y="30186405"/>
          <a:ext cx="2105025" cy="26502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2</xdr:col>
      <xdr:colOff>485214</xdr:colOff>
      <xdr:row>251</xdr:row>
      <xdr:rowOff>19052</xdr:rowOff>
    </xdr:from>
    <xdr:to>
      <xdr:col>16</xdr:col>
      <xdr:colOff>38100</xdr:colOff>
      <xdr:row>251</xdr:row>
      <xdr:rowOff>266700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C452A5BF-B568-457E-9136-837175272972}"/>
            </a:ext>
          </a:extLst>
        </xdr:cNvPr>
        <xdr:cNvSpPr/>
      </xdr:nvSpPr>
      <xdr:spPr>
        <a:xfrm>
          <a:off x="2152089" y="42967277"/>
          <a:ext cx="11297211" cy="247648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CONSULTAS TELEFÓNICAS ATENDIDAS CON ACCIONES</a:t>
          </a:r>
          <a:r>
            <a:rPr lang="es-PE" sz="1600" b="1" baseline="0">
              <a:solidFill>
                <a:schemeClr val="bg1"/>
              </a:solidFill>
            </a:rPr>
            <a:t> REALIZADAS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251</xdr:row>
      <xdr:rowOff>36421</xdr:rowOff>
    </xdr:from>
    <xdr:to>
      <xdr:col>2</xdr:col>
      <xdr:colOff>457200</xdr:colOff>
      <xdr:row>251</xdr:row>
      <xdr:rowOff>285750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3115B17A-1612-4291-B02B-98B8AB0B4DC6}"/>
            </a:ext>
          </a:extLst>
        </xdr:cNvPr>
        <xdr:cNvSpPr/>
      </xdr:nvSpPr>
      <xdr:spPr>
        <a:xfrm>
          <a:off x="9525" y="42984646"/>
          <a:ext cx="2114550" cy="24932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F</a:t>
          </a:r>
        </a:p>
      </xdr:txBody>
    </xdr:sp>
    <xdr:clientData/>
  </xdr:twoCellAnchor>
  <xdr:twoCellAnchor>
    <xdr:from>
      <xdr:col>2</xdr:col>
      <xdr:colOff>456639</xdr:colOff>
      <xdr:row>284</xdr:row>
      <xdr:rowOff>19050</xdr:rowOff>
    </xdr:from>
    <xdr:to>
      <xdr:col>16</xdr:col>
      <xdr:colOff>9525</xdr:colOff>
      <xdr:row>285</xdr:row>
      <xdr:rowOff>28575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DBA2A531-680C-4E86-BD82-8816A9543F7A}"/>
            </a:ext>
          </a:extLst>
        </xdr:cNvPr>
        <xdr:cNvSpPr/>
      </xdr:nvSpPr>
      <xdr:spPr>
        <a:xfrm>
          <a:off x="2123514" y="53025675"/>
          <a:ext cx="11297211" cy="24765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VARIACIÓN PORCENTUAL</a:t>
          </a:r>
        </a:p>
      </xdr:txBody>
    </xdr:sp>
    <xdr:clientData/>
  </xdr:twoCellAnchor>
  <xdr:twoCellAnchor>
    <xdr:from>
      <xdr:col>1</xdr:col>
      <xdr:colOff>0</xdr:colOff>
      <xdr:row>284</xdr:row>
      <xdr:rowOff>19050</xdr:rowOff>
    </xdr:from>
    <xdr:to>
      <xdr:col>2</xdr:col>
      <xdr:colOff>447675</xdr:colOff>
      <xdr:row>285</xdr:row>
      <xdr:rowOff>28575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FEFE7EB1-E106-464E-888F-2E6F93735101}"/>
            </a:ext>
          </a:extLst>
        </xdr:cNvPr>
        <xdr:cNvSpPr/>
      </xdr:nvSpPr>
      <xdr:spPr>
        <a:xfrm>
          <a:off x="9525" y="53025675"/>
          <a:ext cx="2105025" cy="24765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G</a:t>
          </a:r>
        </a:p>
      </xdr:txBody>
    </xdr:sp>
    <xdr:clientData/>
  </xdr:twoCellAnchor>
  <xdr:twoCellAnchor>
    <xdr:from>
      <xdr:col>1</xdr:col>
      <xdr:colOff>1028700</xdr:colOff>
      <xdr:row>5</xdr:row>
      <xdr:rowOff>22910</xdr:rowOff>
    </xdr:from>
    <xdr:to>
      <xdr:col>7</xdr:col>
      <xdr:colOff>9525</xdr:colOff>
      <xdr:row>6</xdr:row>
      <xdr:rowOff>28576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EC22E56-A3FB-4A41-8A89-4D04B8B68402}"/>
            </a:ext>
          </a:extLst>
        </xdr:cNvPr>
        <xdr:cNvSpPr/>
      </xdr:nvSpPr>
      <xdr:spPr>
        <a:xfrm>
          <a:off x="1038225" y="2318435"/>
          <a:ext cx="4905375" cy="31046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Tipos de llamada según mes</a:t>
          </a:r>
        </a:p>
      </xdr:txBody>
    </xdr:sp>
    <xdr:clientData/>
  </xdr:twoCellAnchor>
  <xdr:twoCellAnchor>
    <xdr:from>
      <xdr:col>1</xdr:col>
      <xdr:colOff>0</xdr:colOff>
      <xdr:row>5</xdr:row>
      <xdr:rowOff>22911</xdr:rowOff>
    </xdr:from>
    <xdr:to>
      <xdr:col>1</xdr:col>
      <xdr:colOff>1171575</xdr:colOff>
      <xdr:row>5</xdr:row>
      <xdr:rowOff>247650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8D9DB11D-0F5D-4347-A51A-90C77DBA43CB}"/>
            </a:ext>
          </a:extLst>
        </xdr:cNvPr>
        <xdr:cNvSpPr/>
      </xdr:nvSpPr>
      <xdr:spPr>
        <a:xfrm>
          <a:off x="9525" y="2318436"/>
          <a:ext cx="1171575" cy="22473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990600</xdr:colOff>
      <xdr:row>37</xdr:row>
      <xdr:rowOff>24342</xdr:rowOff>
    </xdr:from>
    <xdr:to>
      <xdr:col>5</xdr:col>
      <xdr:colOff>9526</xdr:colOff>
      <xdr:row>39</xdr:row>
      <xdr:rowOff>200025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9D4CD57-FFA9-4400-B32B-3B9DB159A51D}"/>
            </a:ext>
          </a:extLst>
        </xdr:cNvPr>
        <xdr:cNvSpPr/>
      </xdr:nvSpPr>
      <xdr:spPr>
        <a:xfrm>
          <a:off x="1000125" y="7472892"/>
          <a:ext cx="3038476" cy="59478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sexo de la persona consultante según mes</a:t>
          </a:r>
        </a:p>
      </xdr:txBody>
    </xdr:sp>
    <xdr:clientData/>
  </xdr:twoCellAnchor>
  <xdr:twoCellAnchor>
    <xdr:from>
      <xdr:col>1</xdr:col>
      <xdr:colOff>1219200</xdr:colOff>
      <xdr:row>63</xdr:row>
      <xdr:rowOff>112058</xdr:rowOff>
    </xdr:from>
    <xdr:to>
      <xdr:col>11</xdr:col>
      <xdr:colOff>19051</xdr:colOff>
      <xdr:row>65</xdr:row>
      <xdr:rowOff>120329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E95DD92D-581F-44A2-8771-C0B01A0482A7}"/>
            </a:ext>
          </a:extLst>
        </xdr:cNvPr>
        <xdr:cNvSpPr/>
      </xdr:nvSpPr>
      <xdr:spPr>
        <a:xfrm>
          <a:off x="1228725" y="11608733"/>
          <a:ext cx="8458201" cy="30354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grupo de edad de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 persona consultante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1</xdr:col>
      <xdr:colOff>1190625</xdr:colOff>
      <xdr:row>84</xdr:row>
      <xdr:rowOff>0</xdr:rowOff>
    </xdr:from>
    <xdr:to>
      <xdr:col>5</xdr:col>
      <xdr:colOff>9526</xdr:colOff>
      <xdr:row>86</xdr:row>
      <xdr:rowOff>231913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A8D8A17B-87E3-4836-9CAD-A190F13D225D}"/>
            </a:ext>
          </a:extLst>
        </xdr:cNvPr>
        <xdr:cNvSpPr/>
      </xdr:nvSpPr>
      <xdr:spPr>
        <a:xfrm>
          <a:off x="1200150" y="14878050"/>
          <a:ext cx="2838451" cy="61291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Relación de la persona consultante con la persona afectada</a:t>
          </a:r>
        </a:p>
        <a:p>
          <a:pPr algn="l"/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1038225</xdr:colOff>
      <xdr:row>99</xdr:row>
      <xdr:rowOff>149596</xdr:rowOff>
    </xdr:from>
    <xdr:to>
      <xdr:col>5</xdr:col>
      <xdr:colOff>9525</xdr:colOff>
      <xdr:row>100</xdr:row>
      <xdr:rowOff>369794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0AF92DA2-E445-4AC3-BE58-BBC6848747C6}"/>
            </a:ext>
          </a:extLst>
        </xdr:cNvPr>
        <xdr:cNvSpPr/>
      </xdr:nvSpPr>
      <xdr:spPr>
        <a:xfrm>
          <a:off x="1047750" y="17970871"/>
          <a:ext cx="2990850" cy="42022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Consultas atendidas por sexo de la persona afectada según mes</a:t>
          </a:r>
        </a:p>
      </xdr:txBody>
    </xdr:sp>
    <xdr:clientData/>
  </xdr:twoCellAnchor>
  <xdr:twoCellAnchor>
    <xdr:from>
      <xdr:col>1</xdr:col>
      <xdr:colOff>1238250</xdr:colOff>
      <xdr:row>120</xdr:row>
      <xdr:rowOff>200022</xdr:rowOff>
    </xdr:from>
    <xdr:to>
      <xdr:col>11</xdr:col>
      <xdr:colOff>9524</xdr:colOff>
      <xdr:row>121</xdr:row>
      <xdr:rowOff>161925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DE362E4D-8EFE-474E-95E0-06D0EAF203C9}"/>
            </a:ext>
          </a:extLst>
        </xdr:cNvPr>
        <xdr:cNvSpPr/>
      </xdr:nvSpPr>
      <xdr:spPr>
        <a:xfrm>
          <a:off x="1247775" y="21355047"/>
          <a:ext cx="8429624" cy="29527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grupo de edad de la persona afectada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1</xdr:col>
      <xdr:colOff>1114425</xdr:colOff>
      <xdr:row>139</xdr:row>
      <xdr:rowOff>88528</xdr:rowOff>
    </xdr:from>
    <xdr:to>
      <xdr:col>8</xdr:col>
      <xdr:colOff>9525</xdr:colOff>
      <xdr:row>140</xdr:row>
      <xdr:rowOff>209550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25135F69-D7DC-4E54-ABA0-9A3D9F815EDC}"/>
            </a:ext>
          </a:extLst>
        </xdr:cNvPr>
        <xdr:cNvSpPr/>
      </xdr:nvSpPr>
      <xdr:spPr>
        <a:xfrm>
          <a:off x="1123950" y="24243928"/>
          <a:ext cx="5715000" cy="31152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motivo de consulta* según mes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1228725</xdr:colOff>
      <xdr:row>178</xdr:row>
      <xdr:rowOff>153709</xdr:rowOff>
    </xdr:from>
    <xdr:to>
      <xdr:col>6</xdr:col>
      <xdr:colOff>9526</xdr:colOff>
      <xdr:row>180</xdr:row>
      <xdr:rowOff>285749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67397734-B24F-4789-8CBB-7849516A035B}"/>
            </a:ext>
          </a:extLst>
        </xdr:cNvPr>
        <xdr:cNvSpPr/>
      </xdr:nvSpPr>
      <xdr:spPr>
        <a:xfrm>
          <a:off x="1238250" y="30490834"/>
          <a:ext cx="3743326" cy="59876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situaciones de violencia atendidas por sexo de la presunta persona agresora según mes</a:t>
          </a:r>
        </a:p>
      </xdr:txBody>
    </xdr:sp>
    <xdr:clientData/>
  </xdr:twoCellAnchor>
  <xdr:twoCellAnchor>
    <xdr:from>
      <xdr:col>1</xdr:col>
      <xdr:colOff>1295400</xdr:colOff>
      <xdr:row>200</xdr:row>
      <xdr:rowOff>38099</xdr:rowOff>
    </xdr:from>
    <xdr:to>
      <xdr:col>11</xdr:col>
      <xdr:colOff>9526</xdr:colOff>
      <xdr:row>200</xdr:row>
      <xdr:rowOff>523875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697766E8-F868-49A5-9C4C-532EC4D3DEBD}"/>
            </a:ext>
          </a:extLst>
        </xdr:cNvPr>
        <xdr:cNvSpPr/>
      </xdr:nvSpPr>
      <xdr:spPr>
        <a:xfrm>
          <a:off x="1304925" y="33851849"/>
          <a:ext cx="8372476" cy="48577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situaciones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violencia atendidas por grupo de edad de la presunta persona agresora según mes</a:t>
          </a:r>
        </a:p>
      </xdr:txBody>
    </xdr:sp>
    <xdr:clientData/>
  </xdr:twoCellAnchor>
  <xdr:twoCellAnchor>
    <xdr:from>
      <xdr:col>1</xdr:col>
      <xdr:colOff>1352551</xdr:colOff>
      <xdr:row>221</xdr:row>
      <xdr:rowOff>104775</xdr:rowOff>
    </xdr:from>
    <xdr:to>
      <xdr:col>7</xdr:col>
      <xdr:colOff>19051</xdr:colOff>
      <xdr:row>222</xdr:row>
      <xdr:rowOff>280147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14970BEF-D2F6-4C08-BE83-F7FAC05AAFA2}"/>
            </a:ext>
          </a:extLst>
        </xdr:cNvPr>
        <xdr:cNvSpPr/>
      </xdr:nvSpPr>
      <xdr:spPr>
        <a:xfrm>
          <a:off x="1362076" y="37261800"/>
          <a:ext cx="4591050" cy="51827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telefónicas,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departamento, 2022 - 2026*</a:t>
          </a:r>
        </a:p>
      </xdr:txBody>
    </xdr:sp>
    <xdr:clientData/>
  </xdr:twoCellAnchor>
  <xdr:twoCellAnchor>
    <xdr:from>
      <xdr:col>1</xdr:col>
      <xdr:colOff>1200150</xdr:colOff>
      <xdr:row>251</xdr:row>
      <xdr:rowOff>438150</xdr:rowOff>
    </xdr:from>
    <xdr:to>
      <xdr:col>4</xdr:col>
      <xdr:colOff>9525</xdr:colOff>
      <xdr:row>253</xdr:row>
      <xdr:rowOff>114301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828CD8B7-7211-4F33-B4A4-606589E7262F}"/>
            </a:ext>
          </a:extLst>
        </xdr:cNvPr>
        <xdr:cNvSpPr/>
      </xdr:nvSpPr>
      <xdr:spPr>
        <a:xfrm>
          <a:off x="1209675" y="43386375"/>
          <a:ext cx="2038350" cy="50482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 según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realizadas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447114</xdr:colOff>
      <xdr:row>219</xdr:row>
      <xdr:rowOff>47626</xdr:rowOff>
    </xdr:from>
    <xdr:to>
      <xdr:col>16</xdr:col>
      <xdr:colOff>0</xdr:colOff>
      <xdr:row>220</xdr:row>
      <xdr:rowOff>152400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85482F1B-5BD2-44AE-99A0-410EBB42935F}"/>
            </a:ext>
          </a:extLst>
        </xdr:cNvPr>
        <xdr:cNvSpPr/>
      </xdr:nvSpPr>
      <xdr:spPr>
        <a:xfrm>
          <a:off x="2113989" y="36842701"/>
          <a:ext cx="11297211" cy="285749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CONSULTAS TELEFÓNICAS SEGÚN DEPARTAMENTO DE PROCEDENCIA DE</a:t>
          </a:r>
          <a:r>
            <a:rPr lang="es-PE" sz="1600" b="1" baseline="0">
              <a:solidFill>
                <a:schemeClr val="bg1"/>
              </a:solidFill>
            </a:rPr>
            <a:t> LA PERSONA CONSULTANTE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219</xdr:row>
      <xdr:rowOff>47626</xdr:rowOff>
    </xdr:from>
    <xdr:to>
      <xdr:col>2</xdr:col>
      <xdr:colOff>447675</xdr:colOff>
      <xdr:row>220</xdr:row>
      <xdr:rowOff>152400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1AA77DDF-9A5E-4701-8395-86AE9F221CC7}"/>
            </a:ext>
          </a:extLst>
        </xdr:cNvPr>
        <xdr:cNvSpPr/>
      </xdr:nvSpPr>
      <xdr:spPr>
        <a:xfrm>
          <a:off x="9525" y="36842701"/>
          <a:ext cx="2105025" cy="28574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E</a:t>
          </a:r>
        </a:p>
      </xdr:txBody>
    </xdr:sp>
    <xdr:clientData/>
  </xdr:twoCellAnchor>
  <xdr:twoCellAnchor>
    <xdr:from>
      <xdr:col>8</xdr:col>
      <xdr:colOff>13760</xdr:colOff>
      <xdr:row>4</xdr:row>
      <xdr:rowOff>340661</xdr:rowOff>
    </xdr:from>
    <xdr:to>
      <xdr:col>15</xdr:col>
      <xdr:colOff>0</xdr:colOff>
      <xdr:row>28</xdr:row>
      <xdr:rowOff>95251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1C9B111D-6748-4BFB-9DDB-321F1B829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1007269</xdr:colOff>
      <xdr:row>286</xdr:row>
      <xdr:rowOff>105336</xdr:rowOff>
    </xdr:from>
    <xdr:to>
      <xdr:col>6</xdr:col>
      <xdr:colOff>11906</xdr:colOff>
      <xdr:row>288</xdr:row>
      <xdr:rowOff>201706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4B3D8833-81F5-4A7E-8D42-22AED7FDFB79}"/>
            </a:ext>
          </a:extLst>
        </xdr:cNvPr>
        <xdr:cNvSpPr/>
      </xdr:nvSpPr>
      <xdr:spPr>
        <a:xfrm>
          <a:off x="1016794" y="53388186"/>
          <a:ext cx="3967162" cy="59167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las consultas telefónicas atendidas del año 2026 en relación al año 2025</a:t>
          </a:r>
        </a:p>
      </xdr:txBody>
    </xdr:sp>
    <xdr:clientData/>
  </xdr:twoCellAnchor>
  <xdr:twoCellAnchor>
    <xdr:from>
      <xdr:col>8</xdr:col>
      <xdr:colOff>429885</xdr:colOff>
      <xdr:row>290</xdr:row>
      <xdr:rowOff>38100</xdr:rowOff>
    </xdr:from>
    <xdr:to>
      <xdr:col>14</xdr:col>
      <xdr:colOff>619125</xdr:colOff>
      <xdr:row>293</xdr:row>
      <xdr:rowOff>0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55623666-4D1C-477E-B106-B8074F27E7D1}"/>
            </a:ext>
          </a:extLst>
        </xdr:cNvPr>
        <xdr:cNvSpPr txBox="1"/>
      </xdr:nvSpPr>
      <xdr:spPr>
        <a:xfrm>
          <a:off x="7259310" y="54625875"/>
          <a:ext cx="5237490" cy="647700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>
              <a:solidFill>
                <a:sysClr val="windowText" lastClr="000000"/>
              </a:solidFill>
            </a:rPr>
            <a:t>Respecto del número de consultas atendidas por la línea</a:t>
          </a:r>
          <a:r>
            <a:rPr lang="es-PE" sz="1100" b="0" i="1" baseline="0">
              <a:solidFill>
                <a:sysClr val="windowText" lastClr="000000"/>
              </a:solidFill>
            </a:rPr>
            <a:t> 100</a:t>
          </a:r>
          <a:r>
            <a:rPr lang="es-PE" sz="1100" b="0" i="1">
              <a:solidFill>
                <a:sysClr val="windowText" lastClr="000000"/>
              </a:solidFill>
            </a:rPr>
            <a:t>, se observa un incremento de 6.9 puntos porcentuales en el periodo</a:t>
          </a:r>
          <a:r>
            <a:rPr lang="es-PE" sz="1100" b="0" i="1" baseline="0">
              <a:solidFill>
                <a:sysClr val="windowText" lastClr="000000"/>
              </a:solidFill>
            </a:rPr>
            <a:t> </a:t>
          </a:r>
          <a:r>
            <a:rPr lang="es-PE" sz="1100" b="0" i="1">
              <a:solidFill>
                <a:sysClr val="windowText" lastClr="000000"/>
              </a:solidFill>
            </a:rPr>
            <a:t>enero </a:t>
          </a:r>
          <a:r>
            <a:rPr lang="es-PE" sz="1100" b="0" i="1" baseline="0">
              <a:solidFill>
                <a:sysClr val="windowText" lastClr="000000"/>
              </a:solidFill>
            </a:rPr>
            <a:t>a junio de </a:t>
          </a:r>
          <a:r>
            <a:rPr lang="es-PE" sz="1100" b="0" i="1">
              <a:solidFill>
                <a:sysClr val="windowText" lastClr="000000"/>
              </a:solidFill>
            </a:rPr>
            <a:t>2026 frente a lo registrado en el mismo periodo del año anterior.</a:t>
          </a:r>
        </a:p>
      </xdr:txBody>
    </xdr:sp>
    <xdr:clientData/>
  </xdr:twoCellAnchor>
  <xdr:twoCellAnchor>
    <xdr:from>
      <xdr:col>6</xdr:col>
      <xdr:colOff>351865</xdr:colOff>
      <xdr:row>290</xdr:row>
      <xdr:rowOff>152401</xdr:rowOff>
    </xdr:from>
    <xdr:to>
      <xdr:col>8</xdr:col>
      <xdr:colOff>161924</xdr:colOff>
      <xdr:row>292</xdr:row>
      <xdr:rowOff>161925</xdr:rowOff>
    </xdr:to>
    <xdr:sp macro="" textlink="">
      <xdr:nvSpPr>
        <xdr:cNvPr id="46" name="Flecha a la derecha con bandas 9">
          <a:extLst>
            <a:ext uri="{FF2B5EF4-FFF2-40B4-BE49-F238E27FC236}">
              <a16:creationId xmlns:a16="http://schemas.microsoft.com/office/drawing/2014/main" id="{6DC07BB2-985A-420D-BFC6-BF47599BF23A}"/>
            </a:ext>
          </a:extLst>
        </xdr:cNvPr>
        <xdr:cNvSpPr/>
      </xdr:nvSpPr>
      <xdr:spPr bwMode="auto">
        <a:xfrm>
          <a:off x="5323915" y="54740176"/>
          <a:ext cx="1667434" cy="466724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8457</xdr:colOff>
      <xdr:row>220</xdr:row>
      <xdr:rowOff>139763</xdr:rowOff>
    </xdr:from>
    <xdr:to>
      <xdr:col>15</xdr:col>
      <xdr:colOff>633932</xdr:colOff>
      <xdr:row>221</xdr:row>
      <xdr:rowOff>176492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374DD963-43D3-45D5-B40A-F42E750DBBBA}"/>
            </a:ext>
          </a:extLst>
        </xdr:cNvPr>
        <xdr:cNvSpPr/>
      </xdr:nvSpPr>
      <xdr:spPr>
        <a:xfrm>
          <a:off x="7828482" y="37115813"/>
          <a:ext cx="5454650" cy="217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100" b="1">
              <a:solidFill>
                <a:sysClr val="windowText" lastClr="000000"/>
              </a:solidFill>
            </a:rPr>
            <a:t>Figura N° 1: Consultas telefónicas nacionales,</a:t>
          </a:r>
          <a:r>
            <a:rPr lang="es-PE" sz="1100" b="1" baseline="0">
              <a:solidFill>
                <a:sysClr val="windowText" lastClr="000000"/>
              </a:solidFill>
            </a:rPr>
            <a:t> </a:t>
          </a:r>
          <a:r>
            <a:rPr lang="es-PE" sz="1100" b="1">
              <a:solidFill>
                <a:sysClr val="windowText" lastClr="000000"/>
              </a:solidFill>
            </a:rPr>
            <a:t>según departamento, 2026*</a:t>
          </a:r>
        </a:p>
      </xdr:txBody>
    </xdr:sp>
    <xdr:clientData/>
  </xdr:twoCellAnchor>
  <xdr:twoCellAnchor>
    <xdr:from>
      <xdr:col>0</xdr:col>
      <xdr:colOff>0</xdr:colOff>
      <xdr:row>37</xdr:row>
      <xdr:rowOff>30688</xdr:rowOff>
    </xdr:from>
    <xdr:to>
      <xdr:col>1</xdr:col>
      <xdr:colOff>1143000</xdr:colOff>
      <xdr:row>38</xdr:row>
      <xdr:rowOff>76200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7453782F-670F-4081-A380-9C8EE6CCBB49}"/>
            </a:ext>
          </a:extLst>
        </xdr:cNvPr>
        <xdr:cNvSpPr/>
      </xdr:nvSpPr>
      <xdr:spPr>
        <a:xfrm>
          <a:off x="0" y="7479238"/>
          <a:ext cx="1152525" cy="24553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2</a:t>
          </a:r>
        </a:p>
      </xdr:txBody>
    </xdr:sp>
    <xdr:clientData/>
  </xdr:twoCellAnchor>
  <xdr:twoCellAnchor>
    <xdr:from>
      <xdr:col>0</xdr:col>
      <xdr:colOff>0</xdr:colOff>
      <xdr:row>63</xdr:row>
      <xdr:rowOff>112057</xdr:rowOff>
    </xdr:from>
    <xdr:to>
      <xdr:col>1</xdr:col>
      <xdr:colOff>1352550</xdr:colOff>
      <xdr:row>65</xdr:row>
      <xdr:rowOff>76199</xdr:rowOff>
    </xdr:to>
    <xdr:sp macro="" textlink="">
      <xdr:nvSpPr>
        <xdr:cNvPr id="49" name="Rectángulo 51">
          <a:extLst>
            <a:ext uri="{FF2B5EF4-FFF2-40B4-BE49-F238E27FC236}">
              <a16:creationId xmlns:a16="http://schemas.microsoft.com/office/drawing/2014/main" id="{3A1E0C5E-322B-4BF6-B6A4-D3EA2BF1D65C}"/>
            </a:ext>
          </a:extLst>
        </xdr:cNvPr>
        <xdr:cNvSpPr/>
      </xdr:nvSpPr>
      <xdr:spPr>
        <a:xfrm>
          <a:off x="0" y="11608732"/>
          <a:ext cx="1362075" cy="25941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3</a:t>
          </a:r>
        </a:p>
      </xdr:txBody>
    </xdr:sp>
    <xdr:clientData/>
  </xdr:twoCellAnchor>
  <xdr:twoCellAnchor>
    <xdr:from>
      <xdr:col>0</xdr:col>
      <xdr:colOff>1</xdr:colOff>
      <xdr:row>84</xdr:row>
      <xdr:rowOff>0</xdr:rowOff>
    </xdr:from>
    <xdr:to>
      <xdr:col>1</xdr:col>
      <xdr:colOff>1333500</xdr:colOff>
      <xdr:row>85</xdr:row>
      <xdr:rowOff>95250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06FF9BEA-626E-4B7B-AE78-9391611FAC93}"/>
            </a:ext>
          </a:extLst>
        </xdr:cNvPr>
        <xdr:cNvSpPr/>
      </xdr:nvSpPr>
      <xdr:spPr>
        <a:xfrm>
          <a:off x="1" y="14878050"/>
          <a:ext cx="1343024" cy="28575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4</a:t>
          </a:r>
        </a:p>
      </xdr:txBody>
    </xdr:sp>
    <xdr:clientData/>
  </xdr:twoCellAnchor>
  <xdr:twoCellAnchor>
    <xdr:from>
      <xdr:col>0</xdr:col>
      <xdr:colOff>0</xdr:colOff>
      <xdr:row>99</xdr:row>
      <xdr:rowOff>149598</xdr:rowOff>
    </xdr:from>
    <xdr:to>
      <xdr:col>1</xdr:col>
      <xdr:colOff>1181100</xdr:colOff>
      <xdr:row>100</xdr:row>
      <xdr:rowOff>247650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AA0F5D35-D751-42AD-965C-9346A31DFCE3}"/>
            </a:ext>
          </a:extLst>
        </xdr:cNvPr>
        <xdr:cNvSpPr/>
      </xdr:nvSpPr>
      <xdr:spPr>
        <a:xfrm>
          <a:off x="0" y="17970873"/>
          <a:ext cx="1190625" cy="29807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5</a:t>
          </a:r>
        </a:p>
      </xdr:txBody>
    </xdr:sp>
    <xdr:clientData/>
  </xdr:twoCellAnchor>
  <xdr:twoCellAnchor>
    <xdr:from>
      <xdr:col>0</xdr:col>
      <xdr:colOff>0</xdr:colOff>
      <xdr:row>120</xdr:row>
      <xdr:rowOff>200025</xdr:rowOff>
    </xdr:from>
    <xdr:to>
      <xdr:col>1</xdr:col>
      <xdr:colOff>1390650</xdr:colOff>
      <xdr:row>121</xdr:row>
      <xdr:rowOff>95250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F6704CC6-F020-4E51-9787-EBEC7CD6DF11}"/>
            </a:ext>
          </a:extLst>
        </xdr:cNvPr>
        <xdr:cNvSpPr/>
      </xdr:nvSpPr>
      <xdr:spPr>
        <a:xfrm>
          <a:off x="0" y="21355050"/>
          <a:ext cx="1400175" cy="2286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6</a:t>
          </a:r>
        </a:p>
      </xdr:txBody>
    </xdr:sp>
    <xdr:clientData/>
  </xdr:twoCellAnchor>
  <xdr:twoCellAnchor>
    <xdr:from>
      <xdr:col>0</xdr:col>
      <xdr:colOff>1</xdr:colOff>
      <xdr:row>139</xdr:row>
      <xdr:rowOff>88526</xdr:rowOff>
    </xdr:from>
    <xdr:to>
      <xdr:col>1</xdr:col>
      <xdr:colOff>1247776</xdr:colOff>
      <xdr:row>140</xdr:row>
      <xdr:rowOff>133350</xdr:rowOff>
    </xdr:to>
    <xdr:sp macro="" textlink="">
      <xdr:nvSpPr>
        <xdr:cNvPr id="53" name="Rectángulo 51">
          <a:extLst>
            <a:ext uri="{FF2B5EF4-FFF2-40B4-BE49-F238E27FC236}">
              <a16:creationId xmlns:a16="http://schemas.microsoft.com/office/drawing/2014/main" id="{24B1A2B2-4964-4744-923B-11AB3C47E7C1}"/>
            </a:ext>
          </a:extLst>
        </xdr:cNvPr>
        <xdr:cNvSpPr/>
      </xdr:nvSpPr>
      <xdr:spPr>
        <a:xfrm>
          <a:off x="1" y="24243926"/>
          <a:ext cx="1257300" cy="23532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7</a:t>
          </a:r>
        </a:p>
      </xdr:txBody>
    </xdr:sp>
    <xdr:clientData/>
  </xdr:twoCellAnchor>
  <xdr:twoCellAnchor>
    <xdr:from>
      <xdr:col>0</xdr:col>
      <xdr:colOff>1</xdr:colOff>
      <xdr:row>178</xdr:row>
      <xdr:rowOff>153709</xdr:rowOff>
    </xdr:from>
    <xdr:to>
      <xdr:col>1</xdr:col>
      <xdr:colOff>1343026</xdr:colOff>
      <xdr:row>179</xdr:row>
      <xdr:rowOff>200025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092A39F0-23FF-4AE5-B682-CB2162DECDA8}"/>
            </a:ext>
          </a:extLst>
        </xdr:cNvPr>
        <xdr:cNvSpPr/>
      </xdr:nvSpPr>
      <xdr:spPr>
        <a:xfrm>
          <a:off x="1" y="30490834"/>
          <a:ext cx="1352550" cy="27491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9</a:t>
          </a:r>
        </a:p>
      </xdr:txBody>
    </xdr:sp>
    <xdr:clientData/>
  </xdr:twoCellAnchor>
  <xdr:twoCellAnchor>
    <xdr:from>
      <xdr:col>0</xdr:col>
      <xdr:colOff>0</xdr:colOff>
      <xdr:row>200</xdr:row>
      <xdr:rowOff>38101</xdr:rowOff>
    </xdr:from>
    <xdr:to>
      <xdr:col>1</xdr:col>
      <xdr:colOff>1438275</xdr:colOff>
      <xdr:row>200</xdr:row>
      <xdr:rowOff>304800</xdr:rowOff>
    </xdr:to>
    <xdr:sp macro="" textlink="">
      <xdr:nvSpPr>
        <xdr:cNvPr id="55" name="Rectángulo 51">
          <a:extLst>
            <a:ext uri="{FF2B5EF4-FFF2-40B4-BE49-F238E27FC236}">
              <a16:creationId xmlns:a16="http://schemas.microsoft.com/office/drawing/2014/main" id="{BA0B9ED8-F7BD-4271-8D0B-7D6AC66F4D60}"/>
            </a:ext>
          </a:extLst>
        </xdr:cNvPr>
        <xdr:cNvSpPr/>
      </xdr:nvSpPr>
      <xdr:spPr>
        <a:xfrm>
          <a:off x="0" y="33851851"/>
          <a:ext cx="1447800" cy="2666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10</a:t>
          </a:r>
        </a:p>
      </xdr:txBody>
    </xdr:sp>
    <xdr:clientData/>
  </xdr:twoCellAnchor>
  <xdr:twoCellAnchor>
    <xdr:from>
      <xdr:col>0</xdr:col>
      <xdr:colOff>1</xdr:colOff>
      <xdr:row>221</xdr:row>
      <xdr:rowOff>104775</xdr:rowOff>
    </xdr:from>
    <xdr:to>
      <xdr:col>2</xdr:col>
      <xdr:colOff>47626</xdr:colOff>
      <xdr:row>222</xdr:row>
      <xdr:rowOff>105834</xdr:rowOff>
    </xdr:to>
    <xdr:sp macro="" textlink="">
      <xdr:nvSpPr>
        <xdr:cNvPr id="56" name="Rectángulo 51">
          <a:extLst>
            <a:ext uri="{FF2B5EF4-FFF2-40B4-BE49-F238E27FC236}">
              <a16:creationId xmlns:a16="http://schemas.microsoft.com/office/drawing/2014/main" id="{3D6E4F5C-5AE0-4204-8609-B50BA758D11E}"/>
            </a:ext>
          </a:extLst>
        </xdr:cNvPr>
        <xdr:cNvSpPr/>
      </xdr:nvSpPr>
      <xdr:spPr>
        <a:xfrm>
          <a:off x="1" y="37261800"/>
          <a:ext cx="1714500" cy="34395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11</a:t>
          </a:r>
        </a:p>
      </xdr:txBody>
    </xdr:sp>
    <xdr:clientData/>
  </xdr:twoCellAnchor>
  <xdr:twoCellAnchor>
    <xdr:from>
      <xdr:col>0</xdr:col>
      <xdr:colOff>1</xdr:colOff>
      <xdr:row>251</xdr:row>
      <xdr:rowOff>438150</xdr:rowOff>
    </xdr:from>
    <xdr:to>
      <xdr:col>1</xdr:col>
      <xdr:colOff>1362076</xdr:colOff>
      <xdr:row>252</xdr:row>
      <xdr:rowOff>247650</xdr:rowOff>
    </xdr:to>
    <xdr:sp macro="" textlink="">
      <xdr:nvSpPr>
        <xdr:cNvPr id="57" name="Rectángulo 51">
          <a:extLst>
            <a:ext uri="{FF2B5EF4-FFF2-40B4-BE49-F238E27FC236}">
              <a16:creationId xmlns:a16="http://schemas.microsoft.com/office/drawing/2014/main" id="{D4C51C5C-B483-442D-B2DC-0162202F0CC6}"/>
            </a:ext>
          </a:extLst>
        </xdr:cNvPr>
        <xdr:cNvSpPr/>
      </xdr:nvSpPr>
      <xdr:spPr>
        <a:xfrm>
          <a:off x="1" y="43386375"/>
          <a:ext cx="1371600" cy="2571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12</a:t>
          </a:r>
        </a:p>
      </xdr:txBody>
    </xdr:sp>
    <xdr:clientData/>
  </xdr:twoCellAnchor>
  <xdr:twoCellAnchor>
    <xdr:from>
      <xdr:col>0</xdr:col>
      <xdr:colOff>0</xdr:colOff>
      <xdr:row>286</xdr:row>
      <xdr:rowOff>105335</xdr:rowOff>
    </xdr:from>
    <xdr:to>
      <xdr:col>1</xdr:col>
      <xdr:colOff>1162050</xdr:colOff>
      <xdr:row>287</xdr:row>
      <xdr:rowOff>247649</xdr:rowOff>
    </xdr:to>
    <xdr:sp macro="" textlink="">
      <xdr:nvSpPr>
        <xdr:cNvPr id="58" name="Rectángulo 51">
          <a:extLst>
            <a:ext uri="{FF2B5EF4-FFF2-40B4-BE49-F238E27FC236}">
              <a16:creationId xmlns:a16="http://schemas.microsoft.com/office/drawing/2014/main" id="{F820696D-305E-4825-8675-0B3CAD2CFDDB}"/>
            </a:ext>
          </a:extLst>
        </xdr:cNvPr>
        <xdr:cNvSpPr/>
      </xdr:nvSpPr>
      <xdr:spPr>
        <a:xfrm>
          <a:off x="0" y="53388185"/>
          <a:ext cx="1171575" cy="28518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14</a:t>
          </a:r>
        </a:p>
      </xdr:txBody>
    </xdr:sp>
    <xdr:clientData/>
  </xdr:twoCellAnchor>
  <xdr:twoCellAnchor>
    <xdr:from>
      <xdr:col>1</xdr:col>
      <xdr:colOff>28575</xdr:colOff>
      <xdr:row>3</xdr:row>
      <xdr:rowOff>47625</xdr:rowOff>
    </xdr:from>
    <xdr:to>
      <xdr:col>16</xdr:col>
      <xdr:colOff>0</xdr:colOff>
      <xdr:row>4</xdr:row>
      <xdr:rowOff>0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F317A3C-FEDC-45DF-8CF8-214D4B51EDCD}"/>
            </a:ext>
          </a:extLst>
        </xdr:cNvPr>
        <xdr:cNvSpPr txBox="1"/>
      </xdr:nvSpPr>
      <xdr:spPr>
        <a:xfrm>
          <a:off x="38100" y="1257300"/>
          <a:ext cx="13373100" cy="6762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000" i="1">
              <a:latin typeface="Arial" panose="020B0604020202020204" pitchFamily="34" charset="0"/>
              <a:cs typeface="Arial" panose="020B0604020202020204" pitchFamily="34" charset="0"/>
            </a:rPr>
            <a:t>La Línea 100 es un servicio gratuito de 24 horas, especializado en brindar información, orientación, consejería y soporte emocional a las personas afectadas o involucradas en hechos de violencia física, psicológica, sexual y económica o patrimonial y a quienes conozcan sobre algún caso de maltrato en su entorno mediante atención telefónica a nivel nacional. La Línea 100 cuenta con un equipo multidisciplinario de profesionales especializados en atender temas de violencia que, posteriormente serán derivados a los Centros de Emergencia Mujer y Familia, u otras Instituciones que atienden la problemática</a:t>
          </a:r>
        </a:p>
      </xdr:txBody>
    </xdr:sp>
    <xdr:clientData/>
  </xdr:twoCellAnchor>
  <xdr:twoCellAnchor>
    <xdr:from>
      <xdr:col>1</xdr:col>
      <xdr:colOff>28575</xdr:colOff>
      <xdr:row>30</xdr:row>
      <xdr:rowOff>28575</xdr:rowOff>
    </xdr:from>
    <xdr:to>
      <xdr:col>15</xdr:col>
      <xdr:colOff>657224</xdr:colOff>
      <xdr:row>36</xdr:row>
      <xdr:rowOff>52917</xdr:rowOff>
    </xdr:to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CD08F47B-6486-47C2-9F21-D6781ABE31E0}"/>
            </a:ext>
          </a:extLst>
        </xdr:cNvPr>
        <xdr:cNvSpPr txBox="1"/>
      </xdr:nvSpPr>
      <xdr:spPr>
        <a:xfrm>
          <a:off x="38100" y="5962650"/>
          <a:ext cx="13268324" cy="1129242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Tipo de llamada:</a:t>
          </a:r>
        </a:p>
        <a:p>
          <a:pPr eaLnBrk="1" fontAlgn="auto" latinLnBrk="0" hangingPunct="1"/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Recibidas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Son todas aquellas consultas telefónicas que recibe el servicio de la Linea 100.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Atendidas: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todas aquellas consultas telefónicas que son contestadas por las/os operadoras/es de la Linea 100. Estas se dividen en efectivas y no efectivas.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Efectivas: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Consultas relacionadas a hechos de violencia o situaciones que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pueden generar violencia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>
              <a:effectLst/>
            </a:rPr>
            <a:t>- </a:t>
          </a: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efectivas: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Consultas malintencionadas (perturbadoras, silentes o llamadas urgentes que son falsas).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Abandonadas: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todas aquellas consultas telefónicas en las cuales no se termina la consulta o que en aproximadamente un minuto después de la consulta esta se corta.</a:t>
          </a: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eaLnBrk="1" fontAlgn="auto" latinLnBrk="0" hangingPunct="1"/>
          <a:endParaRPr lang="es-PE">
            <a:effectLst/>
          </a:endParaRPr>
        </a:p>
      </xdr:txBody>
    </xdr:sp>
    <xdr:clientData/>
  </xdr:twoCellAnchor>
  <xdr:twoCellAnchor>
    <xdr:from>
      <xdr:col>5</xdr:col>
      <xdr:colOff>114736</xdr:colOff>
      <xdr:row>83</xdr:row>
      <xdr:rowOff>161925</xdr:rowOff>
    </xdr:from>
    <xdr:to>
      <xdr:col>11</xdr:col>
      <xdr:colOff>76200</xdr:colOff>
      <xdr:row>94</xdr:row>
      <xdr:rowOff>152400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B0604F75-C2D8-4E37-8FD8-63157CF3A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158</xdr:row>
      <xdr:rowOff>12886</xdr:rowOff>
    </xdr:from>
    <xdr:to>
      <xdr:col>1</xdr:col>
      <xdr:colOff>1162050</xdr:colOff>
      <xdr:row>159</xdr:row>
      <xdr:rowOff>76200</xdr:rowOff>
    </xdr:to>
    <xdr:sp macro="" textlink="">
      <xdr:nvSpPr>
        <xdr:cNvPr id="62" name="Rectángulo 51">
          <a:extLst>
            <a:ext uri="{FF2B5EF4-FFF2-40B4-BE49-F238E27FC236}">
              <a16:creationId xmlns:a16="http://schemas.microsoft.com/office/drawing/2014/main" id="{3A620515-11C1-4DF7-8000-EC9CED5F4428}"/>
            </a:ext>
          </a:extLst>
        </xdr:cNvPr>
        <xdr:cNvSpPr/>
      </xdr:nvSpPr>
      <xdr:spPr>
        <a:xfrm>
          <a:off x="0" y="27054361"/>
          <a:ext cx="1171575" cy="24428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8</a:t>
          </a:r>
        </a:p>
      </xdr:txBody>
    </xdr:sp>
    <xdr:clientData/>
  </xdr:twoCellAnchor>
  <xdr:twoCellAnchor>
    <xdr:from>
      <xdr:col>5</xdr:col>
      <xdr:colOff>781049</xdr:colOff>
      <xdr:row>254</xdr:row>
      <xdr:rowOff>257175</xdr:rowOff>
    </xdr:from>
    <xdr:to>
      <xdr:col>12</xdr:col>
      <xdr:colOff>476250</xdr:colOff>
      <xdr:row>274</xdr:row>
      <xdr:rowOff>28575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B491689B-C717-40BE-AE00-9B4599495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1057275</xdr:colOff>
      <xdr:row>276</xdr:row>
      <xdr:rowOff>133350</xdr:rowOff>
    </xdr:from>
    <xdr:to>
      <xdr:col>4</xdr:col>
      <xdr:colOff>19050</xdr:colOff>
      <xdr:row>279</xdr:row>
      <xdr:rowOff>133350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9990F839-835C-4D23-84C6-5E3BBF683BB1}"/>
            </a:ext>
          </a:extLst>
        </xdr:cNvPr>
        <xdr:cNvSpPr/>
      </xdr:nvSpPr>
      <xdr:spPr>
        <a:xfrm>
          <a:off x="1066800" y="51444525"/>
          <a:ext cx="2190750" cy="54292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 derivadas al Centro Emergencia Mujer y Familia</a:t>
          </a:r>
        </a:p>
      </xdr:txBody>
    </xdr:sp>
    <xdr:clientData/>
  </xdr:twoCellAnchor>
  <xdr:twoCellAnchor>
    <xdr:from>
      <xdr:col>1</xdr:col>
      <xdr:colOff>0</xdr:colOff>
      <xdr:row>276</xdr:row>
      <xdr:rowOff>133351</xdr:rowOff>
    </xdr:from>
    <xdr:to>
      <xdr:col>1</xdr:col>
      <xdr:colOff>1152525</xdr:colOff>
      <xdr:row>278</xdr:row>
      <xdr:rowOff>38100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9BD3479B-8A94-4E93-96BC-C28CC9ED4191}"/>
            </a:ext>
          </a:extLst>
        </xdr:cNvPr>
        <xdr:cNvSpPr/>
      </xdr:nvSpPr>
      <xdr:spPr>
        <a:xfrm>
          <a:off x="9525" y="51444526"/>
          <a:ext cx="1152525" cy="2666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13</a:t>
          </a:r>
        </a:p>
      </xdr:txBody>
    </xdr:sp>
    <xdr:clientData/>
  </xdr:twoCellAnchor>
  <xdr:twoCellAnchor editAs="oneCell">
    <xdr:from>
      <xdr:col>1</xdr:col>
      <xdr:colOff>38099</xdr:colOff>
      <xdr:row>0</xdr:row>
      <xdr:rowOff>38101</xdr:rowOff>
    </xdr:from>
    <xdr:to>
      <xdr:col>5</xdr:col>
      <xdr:colOff>156697</xdr:colOff>
      <xdr:row>1</xdr:row>
      <xdr:rowOff>247149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635BBD73-FFEB-4A66-B434-625C066A5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38101"/>
          <a:ext cx="4138148" cy="400049"/>
        </a:xfrm>
        <a:prstGeom prst="rect">
          <a:avLst/>
        </a:prstGeom>
      </xdr:spPr>
    </xdr:pic>
    <xdr:clientData/>
  </xdr:twoCellAnchor>
  <xdr:twoCellAnchor editAs="oneCell">
    <xdr:from>
      <xdr:col>9</xdr:col>
      <xdr:colOff>514350</xdr:colOff>
      <xdr:row>221</xdr:row>
      <xdr:rowOff>161926</xdr:rowOff>
    </xdr:from>
    <xdr:to>
      <xdr:col>15</xdr:col>
      <xdr:colOff>514350</xdr:colOff>
      <xdr:row>250</xdr:row>
      <xdr:rowOff>152400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423D2FD5-5879-448C-B98A-53E320B5B8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147"/>
        <a:stretch>
          <a:fillRect/>
        </a:stretch>
      </xdr:blipFill>
      <xdr:spPr bwMode="auto">
        <a:xfrm>
          <a:off x="8334375" y="37318951"/>
          <a:ext cx="4829175" cy="558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  <sheetName val="HPI"/>
      <sheetName val="EDU"/>
    </sheetNames>
    <sheetDataSet>
      <sheetData sheetId="0"/>
      <sheetData sheetId="1"/>
      <sheetData sheetId="2"/>
      <sheetData sheetId="3"/>
      <sheetData sheetId="4">
        <row r="22">
          <cell r="C22">
            <v>235744</v>
          </cell>
          <cell r="F22">
            <v>126039</v>
          </cell>
          <cell r="G22">
            <v>109705</v>
          </cell>
          <cell r="L22" t="str">
            <v>Recibidas</v>
          </cell>
          <cell r="M22" t="str">
            <v>Atendidas</v>
          </cell>
          <cell r="N22" t="str">
            <v>Abandonadas</v>
          </cell>
        </row>
        <row r="41">
          <cell r="D41" t="str">
            <v>Mujer</v>
          </cell>
          <cell r="E41" t="str">
            <v>Hombre</v>
          </cell>
        </row>
        <row r="42">
          <cell r="B42" t="str">
            <v>Enero</v>
          </cell>
          <cell r="D42">
            <v>11284</v>
          </cell>
          <cell r="E42">
            <v>2474</v>
          </cell>
        </row>
        <row r="43">
          <cell r="B43" t="str">
            <v>Febrero</v>
          </cell>
          <cell r="D43">
            <v>10719</v>
          </cell>
          <cell r="E43">
            <v>2831</v>
          </cell>
        </row>
        <row r="44">
          <cell r="B44" t="str">
            <v>Marzo</v>
          </cell>
          <cell r="D44">
            <v>12557</v>
          </cell>
          <cell r="E44">
            <v>3022</v>
          </cell>
        </row>
        <row r="45">
          <cell r="B45" t="str">
            <v>Abril</v>
          </cell>
          <cell r="D45">
            <v>11020</v>
          </cell>
          <cell r="E45">
            <v>2677</v>
          </cell>
        </row>
        <row r="46">
          <cell r="B46" t="str">
            <v>Mayo</v>
          </cell>
          <cell r="D46">
            <v>11286</v>
          </cell>
          <cell r="E46">
            <v>3020</v>
          </cell>
        </row>
        <row r="47">
          <cell r="B47" t="str">
            <v>Junio</v>
          </cell>
          <cell r="D47">
            <v>11554</v>
          </cell>
          <cell r="E47">
            <v>2864</v>
          </cell>
        </row>
        <row r="48">
          <cell r="B48" t="str">
            <v>Julio</v>
          </cell>
          <cell r="D48">
            <v>0</v>
          </cell>
          <cell r="E48">
            <v>0</v>
          </cell>
        </row>
        <row r="49">
          <cell r="B49" t="str">
            <v>Agosto</v>
          </cell>
          <cell r="D49">
            <v>0</v>
          </cell>
          <cell r="E49">
            <v>0</v>
          </cell>
        </row>
        <row r="50">
          <cell r="B50" t="str">
            <v>Septiembre</v>
          </cell>
          <cell r="D50">
            <v>0</v>
          </cell>
          <cell r="E50">
            <v>0</v>
          </cell>
        </row>
        <row r="51">
          <cell r="B51" t="str">
            <v>Octubre</v>
          </cell>
          <cell r="D51">
            <v>0</v>
          </cell>
          <cell r="E51">
            <v>0</v>
          </cell>
        </row>
        <row r="52">
          <cell r="B52" t="str">
            <v>Noviembre</v>
          </cell>
          <cell r="D52">
            <v>0</v>
          </cell>
          <cell r="E52">
            <v>0</v>
          </cell>
        </row>
        <row r="53">
          <cell r="B53" t="str">
            <v>Diciembre</v>
          </cell>
          <cell r="D53">
            <v>0</v>
          </cell>
          <cell r="E53">
            <v>0</v>
          </cell>
        </row>
        <row r="67">
          <cell r="M67" t="str">
            <v>Ninos, niñas y adolescentes</v>
          </cell>
          <cell r="N67" t="str">
            <v>Adultos</v>
          </cell>
          <cell r="O67" t="str">
            <v>Adultos mayores</v>
          </cell>
          <cell r="P67" t="str">
            <v>Sin información</v>
          </cell>
        </row>
        <row r="68">
          <cell r="M68">
            <v>1865</v>
          </cell>
          <cell r="N68">
            <v>52427</v>
          </cell>
          <cell r="O68">
            <v>4647</v>
          </cell>
          <cell r="P68">
            <v>26369</v>
          </cell>
        </row>
        <row r="89">
          <cell r="B89" t="str">
            <v>Él / Ella misma</v>
          </cell>
          <cell r="D89">
            <v>35372</v>
          </cell>
        </row>
        <row r="90">
          <cell r="B90" t="str">
            <v>Anónimo</v>
          </cell>
          <cell r="D90">
            <v>18002</v>
          </cell>
        </row>
        <row r="91">
          <cell r="B91" t="str">
            <v>Madre/padre</v>
          </cell>
          <cell r="D91">
            <v>16111</v>
          </cell>
        </row>
        <row r="92">
          <cell r="B92" t="str">
            <v>Otro familiar</v>
          </cell>
          <cell r="D92">
            <v>10591</v>
          </cell>
        </row>
        <row r="93">
          <cell r="B93" t="str">
            <v>Otra persona</v>
          </cell>
          <cell r="D93">
            <v>5082</v>
          </cell>
        </row>
        <row r="94">
          <cell r="B94" t="str">
            <v>Seudónimo</v>
          </cell>
          <cell r="D94">
            <v>150</v>
          </cell>
        </row>
        <row r="102">
          <cell r="D102" t="str">
            <v>Mujer</v>
          </cell>
          <cell r="E102" t="str">
            <v>Hombre</v>
          </cell>
        </row>
        <row r="103">
          <cell r="B103" t="str">
            <v>Enero</v>
          </cell>
          <cell r="D103">
            <v>9858</v>
          </cell>
          <cell r="E103">
            <v>3900</v>
          </cell>
        </row>
        <row r="104">
          <cell r="B104" t="str">
            <v>Febrero</v>
          </cell>
          <cell r="D104">
            <v>9650</v>
          </cell>
          <cell r="E104">
            <v>3900</v>
          </cell>
        </row>
        <row r="105">
          <cell r="B105" t="str">
            <v>Marzo</v>
          </cell>
          <cell r="D105">
            <v>10947</v>
          </cell>
          <cell r="E105">
            <v>4632</v>
          </cell>
        </row>
        <row r="106">
          <cell r="B106" t="str">
            <v>Abril</v>
          </cell>
          <cell r="D106">
            <v>9684</v>
          </cell>
          <cell r="E106">
            <v>4013</v>
          </cell>
        </row>
        <row r="107">
          <cell r="B107" t="str">
            <v>Mayo</v>
          </cell>
          <cell r="D107">
            <v>10146</v>
          </cell>
          <cell r="E107">
            <v>4160</v>
          </cell>
        </row>
        <row r="108">
          <cell r="B108" t="str">
            <v>Junio</v>
          </cell>
          <cell r="D108">
            <v>10217</v>
          </cell>
          <cell r="E108">
            <v>4201</v>
          </cell>
        </row>
        <row r="109">
          <cell r="B109" t="str">
            <v>Julio</v>
          </cell>
          <cell r="D109">
            <v>0</v>
          </cell>
          <cell r="E109">
            <v>0</v>
          </cell>
        </row>
        <row r="110">
          <cell r="B110" t="str">
            <v>Agosto</v>
          </cell>
          <cell r="D110">
            <v>0</v>
          </cell>
          <cell r="E110">
            <v>0</v>
          </cell>
        </row>
        <row r="111">
          <cell r="B111" t="str">
            <v>Septiembre</v>
          </cell>
          <cell r="D111">
            <v>0</v>
          </cell>
          <cell r="E111">
            <v>0</v>
          </cell>
        </row>
        <row r="112">
          <cell r="B112" t="str">
            <v>Octubre</v>
          </cell>
          <cell r="D112">
            <v>0</v>
          </cell>
          <cell r="E112">
            <v>0</v>
          </cell>
        </row>
        <row r="113">
          <cell r="B113" t="str">
            <v>Noviembre</v>
          </cell>
          <cell r="D113">
            <v>0</v>
          </cell>
          <cell r="E113">
            <v>0</v>
          </cell>
        </row>
        <row r="114">
          <cell r="B114" t="str">
            <v>Diciembre</v>
          </cell>
          <cell r="D114">
            <v>0</v>
          </cell>
          <cell r="E114">
            <v>0</v>
          </cell>
        </row>
        <row r="123">
          <cell r="M123" t="str">
            <v>Niñas, niños y adolescentes</v>
          </cell>
          <cell r="N123" t="str">
            <v>Adultos</v>
          </cell>
          <cell r="O123" t="str">
            <v>Adultos mayores</v>
          </cell>
          <cell r="P123" t="str">
            <v>Sin información</v>
          </cell>
        </row>
        <row r="124">
          <cell r="M124">
            <v>34025</v>
          </cell>
          <cell r="N124">
            <v>37257</v>
          </cell>
          <cell r="O124">
            <v>7462</v>
          </cell>
          <cell r="P124">
            <v>6564</v>
          </cell>
        </row>
        <row r="182">
          <cell r="E182" t="str">
            <v>Hombre</v>
          </cell>
        </row>
        <row r="183">
          <cell r="B183" t="str">
            <v>Enero</v>
          </cell>
          <cell r="D183">
            <v>2167</v>
          </cell>
          <cell r="E183">
            <v>7578</v>
          </cell>
        </row>
        <row r="184">
          <cell r="B184" t="str">
            <v>Febrero</v>
          </cell>
          <cell r="D184">
            <v>2150</v>
          </cell>
          <cell r="E184">
            <v>7637</v>
          </cell>
        </row>
        <row r="185">
          <cell r="B185" t="str">
            <v>Marzo</v>
          </cell>
          <cell r="D185">
            <v>2303</v>
          </cell>
          <cell r="E185">
            <v>8644</v>
          </cell>
        </row>
        <row r="186">
          <cell r="B186" t="str">
            <v>Abril</v>
          </cell>
          <cell r="D186">
            <v>1946</v>
          </cell>
          <cell r="E186">
            <v>7617</v>
          </cell>
        </row>
        <row r="187">
          <cell r="B187" t="str">
            <v>Mayo</v>
          </cell>
          <cell r="D187">
            <v>1994</v>
          </cell>
          <cell r="E187">
            <v>7861</v>
          </cell>
        </row>
        <row r="188">
          <cell r="B188" t="str">
            <v>Junio</v>
          </cell>
          <cell r="D188">
            <v>2087</v>
          </cell>
          <cell r="E188">
            <v>7698</v>
          </cell>
        </row>
        <row r="189">
          <cell r="B189" t="str">
            <v>Julio</v>
          </cell>
          <cell r="D189">
            <v>0</v>
          </cell>
          <cell r="E189">
            <v>0</v>
          </cell>
        </row>
        <row r="190">
          <cell r="B190" t="str">
            <v>Agosto</v>
          </cell>
          <cell r="D190">
            <v>0</v>
          </cell>
          <cell r="E190">
            <v>0</v>
          </cell>
        </row>
        <row r="191">
          <cell r="B191" t="str">
            <v>Septiembre</v>
          </cell>
          <cell r="D191">
            <v>0</v>
          </cell>
          <cell r="E191">
            <v>0</v>
          </cell>
        </row>
        <row r="192">
          <cell r="B192" t="str">
            <v>Octubre</v>
          </cell>
          <cell r="D192">
            <v>0</v>
          </cell>
          <cell r="E192">
            <v>0</v>
          </cell>
        </row>
        <row r="193">
          <cell r="B193" t="str">
            <v>Noviembre</v>
          </cell>
          <cell r="D193">
            <v>0</v>
          </cell>
          <cell r="E193">
            <v>0</v>
          </cell>
        </row>
        <row r="194">
          <cell r="B194" t="str">
            <v>Diciembre</v>
          </cell>
          <cell r="D194">
            <v>0</v>
          </cell>
          <cell r="E194">
            <v>0</v>
          </cell>
        </row>
        <row r="202">
          <cell r="M202" t="str">
            <v>Niñas, niños y adolescentes</v>
          </cell>
          <cell r="N202" t="str">
            <v>Adultos</v>
          </cell>
          <cell r="O202" t="str">
            <v>Adultos mayores</v>
          </cell>
          <cell r="P202" t="str">
            <v>Sin información</v>
          </cell>
        </row>
        <row r="203">
          <cell r="M203">
            <v>683</v>
          </cell>
          <cell r="N203">
            <v>36653</v>
          </cell>
          <cell r="O203">
            <v>2821</v>
          </cell>
          <cell r="P203">
            <v>19525</v>
          </cell>
        </row>
        <row r="256">
          <cell r="H256" t="str">
            <v>Coordinación telefónica con: Fiscalía/Poder Judicial/Juzgado de Paz</v>
          </cell>
          <cell r="J256">
            <v>7</v>
          </cell>
        </row>
        <row r="257">
          <cell r="H257" t="str">
            <v>Coordinación telefónica con servicios de salud: SAMU/Establecimiento de salud/Hospital</v>
          </cell>
          <cell r="J257">
            <v>41</v>
          </cell>
        </row>
        <row r="258">
          <cell r="H258" t="str">
            <v>Coordinación telefónica con el familiar referido por la persona afectada</v>
          </cell>
          <cell r="J258">
            <v>97</v>
          </cell>
        </row>
        <row r="259">
          <cell r="H259" t="str">
            <v>Seguimiento del plan de seguridad</v>
          </cell>
          <cell r="J259">
            <v>561</v>
          </cell>
        </row>
        <row r="260">
          <cell r="H260" t="str">
            <v>Coordinación telefónica con servicios del MIMP: DIRECCION DE PERSONAS ADULTAS MAYORES/UPE</v>
          </cell>
          <cell r="J260">
            <v>793</v>
          </cell>
        </row>
        <row r="261">
          <cell r="H261" t="str">
            <v>Intervención en crisis</v>
          </cell>
          <cell r="J261">
            <v>874</v>
          </cell>
        </row>
        <row r="262">
          <cell r="H262" t="str">
            <v>Otro</v>
          </cell>
          <cell r="J262">
            <v>1784</v>
          </cell>
        </row>
        <row r="263">
          <cell r="H263" t="str">
            <v>Confirmación de auxilio policial u otra autoridad competente</v>
          </cell>
          <cell r="J263">
            <v>2210</v>
          </cell>
        </row>
        <row r="264">
          <cell r="H264" t="str">
            <v>Seguimiento</v>
          </cell>
          <cell r="J264">
            <v>3719</v>
          </cell>
        </row>
        <row r="265">
          <cell r="H265" t="str">
            <v>Coordinación telefónica de urgencia</v>
          </cell>
          <cell r="J265">
            <v>8496</v>
          </cell>
        </row>
        <row r="266">
          <cell r="H266" t="str">
            <v>Coordinación telefónica con: 105/PNP/Comisaria</v>
          </cell>
          <cell r="J266">
            <v>9849</v>
          </cell>
        </row>
        <row r="267">
          <cell r="H267" t="str">
            <v>Elaboración del plan de seguridad</v>
          </cell>
          <cell r="J267">
            <v>13769</v>
          </cell>
        </row>
        <row r="268">
          <cell r="H268" t="str">
            <v>Atención llamada de retorno</v>
          </cell>
          <cell r="J268">
            <v>15472</v>
          </cell>
        </row>
        <row r="269">
          <cell r="H269" t="str">
            <v>Contención emocional</v>
          </cell>
          <cell r="J269">
            <v>23599</v>
          </cell>
        </row>
        <row r="270">
          <cell r="H270" t="str">
            <v>Coordinación telefónica con servicios del Programa Nacional AURORA: CEM/SAU/ER</v>
          </cell>
          <cell r="J270">
            <v>24756</v>
          </cell>
        </row>
        <row r="271">
          <cell r="H271" t="str">
            <v>Referencia</v>
          </cell>
          <cell r="J271">
            <v>41040</v>
          </cell>
        </row>
        <row r="272">
          <cell r="H272" t="str">
            <v>Consejería</v>
          </cell>
          <cell r="J272">
            <v>44505</v>
          </cell>
        </row>
        <row r="273">
          <cell r="H273" t="str">
            <v>Derivación administrativa</v>
          </cell>
          <cell r="J273">
            <v>44195</v>
          </cell>
        </row>
        <row r="274">
          <cell r="H274" t="str">
            <v>Orientación e información</v>
          </cell>
          <cell r="J274">
            <v>83893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3435-25F9-4B68-B4FF-912C3A60CD50}">
  <sheetPr>
    <tabColor theme="1" tint="0.14999847407452621"/>
  </sheetPr>
  <dimension ref="B2:V304"/>
  <sheetViews>
    <sheetView showGridLines="0" tabSelected="1" view="pageBreakPreview" zoomScale="95" zoomScaleNormal="100" zoomScaleSheetLayoutView="95" workbookViewId="0">
      <selection activeCell="A400" sqref="A400"/>
    </sheetView>
  </sheetViews>
  <sheetFormatPr baseColWidth="10" defaultColWidth="13" defaultRowHeight="15" x14ac:dyDescent="0.25"/>
  <cols>
    <col min="1" max="1" width="0.140625" style="1" customWidth="1"/>
    <col min="2" max="2" width="24.85546875" style="1" customWidth="1"/>
    <col min="3" max="3" width="11.28515625" style="2" customWidth="1"/>
    <col min="4" max="4" width="12.28515625" style="2" customWidth="1"/>
    <col min="5" max="5" width="11.85546875" style="2" customWidth="1"/>
    <col min="6" max="6" width="14.140625" style="2" customWidth="1"/>
    <col min="7" max="7" width="14.42578125" style="1" customWidth="1"/>
    <col min="8" max="8" width="13.42578125" style="1" customWidth="1"/>
    <col min="9" max="9" width="14.85546875" style="1" customWidth="1"/>
    <col min="10" max="10" width="14.7109375" style="1" customWidth="1"/>
    <col min="11" max="11" width="13" style="1" customWidth="1"/>
    <col min="12" max="13" width="11" style="1" customWidth="1"/>
    <col min="14" max="14" width="11.140625" style="1" customWidth="1"/>
    <col min="15" max="15" width="11.5703125" style="1" customWidth="1"/>
    <col min="16" max="16" width="11.42578125" style="1" customWidth="1"/>
    <col min="17" max="17" width="2.140625" style="1" customWidth="1"/>
    <col min="18" max="18" width="14.5703125" style="1" customWidth="1"/>
    <col min="19" max="16384" width="13" style="1"/>
  </cols>
  <sheetData>
    <row r="2" spans="2:22" ht="35.25" customHeight="1" x14ac:dyDescent="0.25"/>
    <row r="3" spans="2:22" customFormat="1" ht="45.7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2" customFormat="1" ht="57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22" s="8" customFormat="1" ht="28.5" customHeight="1" x14ac:dyDescent="0.25">
      <c r="B5" s="5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</row>
    <row r="6" spans="2:22" s="12" customFormat="1" ht="24" customHeight="1" x14ac:dyDescent="0.25">
      <c r="B6" s="9"/>
      <c r="C6" s="10"/>
      <c r="D6" s="10"/>
      <c r="E6" s="10"/>
      <c r="F6" s="10"/>
      <c r="G6" s="10"/>
      <c r="H6" s="10"/>
      <c r="I6" s="10"/>
      <c r="J6" s="10"/>
      <c r="K6" s="11"/>
      <c r="L6" s="11"/>
      <c r="M6" s="11"/>
      <c r="N6" s="11"/>
      <c r="O6" s="11"/>
      <c r="P6" s="11"/>
    </row>
    <row r="7" spans="2:22" s="12" customFormat="1" ht="3" customHeight="1" x14ac:dyDescent="0.2">
      <c r="B7" s="13"/>
      <c r="C7" s="13"/>
      <c r="D7" s="13"/>
      <c r="E7" s="13"/>
      <c r="F7" s="13"/>
      <c r="G7" s="14"/>
      <c r="H7" s="15"/>
      <c r="I7" s="16"/>
      <c r="J7" s="16"/>
      <c r="K7" s="16"/>
      <c r="L7" s="16"/>
      <c r="M7" s="16"/>
      <c r="N7" s="16"/>
      <c r="O7" s="16"/>
      <c r="P7" s="17"/>
    </row>
    <row r="8" spans="2:22" s="12" customFormat="1" ht="21.75" customHeight="1" thickBot="1" x14ac:dyDescent="0.25">
      <c r="B8" s="18" t="s">
        <v>0</v>
      </c>
      <c r="C8" s="18" t="s">
        <v>1</v>
      </c>
      <c r="D8" s="19" t="s">
        <v>2</v>
      </c>
      <c r="E8" s="19"/>
      <c r="F8" s="19"/>
      <c r="G8" s="18" t="s">
        <v>3</v>
      </c>
      <c r="H8" s="20" t="s">
        <v>4</v>
      </c>
      <c r="I8" s="21"/>
      <c r="J8" s="22"/>
      <c r="K8" s="21"/>
      <c r="L8" s="21"/>
      <c r="M8" s="21"/>
      <c r="N8" s="23"/>
      <c r="O8" s="24"/>
      <c r="P8" s="23"/>
    </row>
    <row r="9" spans="2:22" s="12" customFormat="1" ht="12.75" customHeight="1" x14ac:dyDescent="0.2">
      <c r="B9" s="18"/>
      <c r="C9" s="18"/>
      <c r="D9" s="25" t="s">
        <v>5</v>
      </c>
      <c r="E9" s="25" t="s">
        <v>6</v>
      </c>
      <c r="F9" s="25" t="s">
        <v>7</v>
      </c>
      <c r="G9" s="18"/>
      <c r="H9" s="20"/>
      <c r="I9" s="21"/>
      <c r="J9" s="21"/>
      <c r="K9" s="21"/>
      <c r="L9" s="26"/>
      <c r="M9" s="26"/>
      <c r="N9" s="27"/>
      <c r="O9" s="28"/>
      <c r="P9" s="29"/>
    </row>
    <row r="10" spans="2:22" s="12" customFormat="1" ht="15" customHeight="1" x14ac:dyDescent="0.2">
      <c r="B10" s="30" t="s">
        <v>8</v>
      </c>
      <c r="C10" s="31">
        <v>38769</v>
      </c>
      <c r="D10" s="32">
        <v>13758</v>
      </c>
      <c r="E10" s="32">
        <v>9764</v>
      </c>
      <c r="F10" s="33">
        <v>23522</v>
      </c>
      <c r="G10" s="33">
        <v>15247</v>
      </c>
      <c r="I10" s="21"/>
      <c r="J10" s="21"/>
      <c r="K10" s="21"/>
      <c r="L10" s="26"/>
      <c r="M10" s="26"/>
      <c r="N10" s="27"/>
      <c r="O10" s="28"/>
      <c r="P10" s="29"/>
      <c r="V10" s="34"/>
    </row>
    <row r="11" spans="2:22" s="12" customFormat="1" ht="15" customHeight="1" x14ac:dyDescent="0.2">
      <c r="B11" s="35" t="s">
        <v>9</v>
      </c>
      <c r="C11" s="36">
        <v>37315</v>
      </c>
      <c r="D11" s="32">
        <v>13550</v>
      </c>
      <c r="E11" s="32">
        <v>7476</v>
      </c>
      <c r="F11" s="33">
        <v>21026</v>
      </c>
      <c r="G11" s="33">
        <v>16289</v>
      </c>
      <c r="I11" s="21"/>
      <c r="J11" s="21"/>
      <c r="K11" s="21"/>
      <c r="L11" s="21"/>
      <c r="M11" s="21"/>
      <c r="N11" s="37"/>
      <c r="O11" s="38"/>
      <c r="P11" s="39"/>
      <c r="V11" s="34"/>
    </row>
    <row r="12" spans="2:22" s="12" customFormat="1" ht="15" customHeight="1" x14ac:dyDescent="0.2">
      <c r="B12" s="35" t="s">
        <v>10</v>
      </c>
      <c r="C12" s="36">
        <v>40242</v>
      </c>
      <c r="D12" s="32">
        <v>15579</v>
      </c>
      <c r="E12" s="32">
        <v>6555</v>
      </c>
      <c r="F12" s="33">
        <v>22134</v>
      </c>
      <c r="G12" s="33">
        <v>18108</v>
      </c>
      <c r="I12" s="21"/>
      <c r="J12" s="21"/>
      <c r="K12" s="21"/>
      <c r="L12" s="21"/>
      <c r="M12" s="21"/>
      <c r="N12" s="37"/>
      <c r="O12" s="38"/>
      <c r="P12" s="39"/>
      <c r="V12" s="34"/>
    </row>
    <row r="13" spans="2:22" s="12" customFormat="1" ht="15" customHeight="1" x14ac:dyDescent="0.2">
      <c r="B13" s="35" t="s">
        <v>11</v>
      </c>
      <c r="C13" s="36">
        <v>39760</v>
      </c>
      <c r="D13" s="32">
        <v>13697</v>
      </c>
      <c r="E13" s="32">
        <v>6043</v>
      </c>
      <c r="F13" s="33">
        <v>19740</v>
      </c>
      <c r="G13" s="33">
        <v>20020</v>
      </c>
      <c r="I13" s="21"/>
      <c r="J13" s="21"/>
      <c r="K13" s="21"/>
      <c r="L13" s="21"/>
      <c r="M13" s="21"/>
      <c r="N13" s="37"/>
      <c r="O13" s="40"/>
      <c r="P13" s="41"/>
      <c r="V13" s="34"/>
    </row>
    <row r="14" spans="2:22" s="12" customFormat="1" ht="15" customHeight="1" x14ac:dyDescent="0.2">
      <c r="B14" s="35" t="s">
        <v>12</v>
      </c>
      <c r="C14" s="36">
        <v>39963</v>
      </c>
      <c r="D14" s="32">
        <v>14306</v>
      </c>
      <c r="E14" s="32">
        <v>5593</v>
      </c>
      <c r="F14" s="33">
        <v>19899</v>
      </c>
      <c r="G14" s="33">
        <v>20064</v>
      </c>
      <c r="I14" s="21"/>
      <c r="J14" s="21"/>
      <c r="K14" s="21"/>
      <c r="L14" s="21"/>
      <c r="M14" s="21"/>
      <c r="N14" s="37"/>
      <c r="O14" s="38"/>
      <c r="P14" s="39"/>
      <c r="V14" s="34"/>
    </row>
    <row r="15" spans="2:22" s="12" customFormat="1" ht="15" customHeight="1" thickBot="1" x14ac:dyDescent="0.25">
      <c r="B15" s="35" t="s">
        <v>13</v>
      </c>
      <c r="C15" s="36">
        <v>39695</v>
      </c>
      <c r="D15" s="32">
        <v>14418</v>
      </c>
      <c r="E15" s="32">
        <v>5300</v>
      </c>
      <c r="F15" s="33">
        <v>19718</v>
      </c>
      <c r="G15" s="33">
        <v>19977</v>
      </c>
      <c r="I15" s="21"/>
      <c r="J15" s="21"/>
      <c r="K15" s="21"/>
      <c r="L15" s="21"/>
      <c r="M15" s="21"/>
      <c r="N15" s="37"/>
      <c r="O15" s="38"/>
      <c r="P15" s="39"/>
      <c r="V15" s="34"/>
    </row>
    <row r="16" spans="2:22" s="12" customFormat="1" ht="15" hidden="1" customHeight="1" x14ac:dyDescent="0.2">
      <c r="B16" s="35" t="s">
        <v>14</v>
      </c>
      <c r="C16" s="36">
        <f t="shared" ref="C16:C21" si="0">+F16+G16</f>
        <v>0</v>
      </c>
      <c r="D16" s="32">
        <f t="shared" ref="D16:G21" si="1">+C48</f>
        <v>0</v>
      </c>
      <c r="E16" s="32">
        <f t="shared" si="1"/>
        <v>0</v>
      </c>
      <c r="F16" s="32">
        <f t="shared" si="1"/>
        <v>0</v>
      </c>
      <c r="G16" s="32">
        <f t="shared" si="1"/>
        <v>0</v>
      </c>
      <c r="I16" s="21"/>
      <c r="J16" s="21"/>
      <c r="K16" s="21"/>
      <c r="L16" s="21"/>
      <c r="M16" s="21"/>
      <c r="N16" s="37"/>
      <c r="O16" s="38"/>
      <c r="P16" s="39"/>
      <c r="V16" s="34"/>
    </row>
    <row r="17" spans="2:22" s="12" customFormat="1" ht="15" hidden="1" customHeight="1" x14ac:dyDescent="0.2">
      <c r="B17" s="35" t="s">
        <v>15</v>
      </c>
      <c r="C17" s="36">
        <f t="shared" si="0"/>
        <v>0</v>
      </c>
      <c r="D17" s="32">
        <f t="shared" si="1"/>
        <v>0</v>
      </c>
      <c r="E17" s="32">
        <f t="shared" si="1"/>
        <v>0</v>
      </c>
      <c r="F17" s="32">
        <f t="shared" si="1"/>
        <v>0</v>
      </c>
      <c r="G17" s="32">
        <f t="shared" si="1"/>
        <v>0</v>
      </c>
      <c r="I17" s="21"/>
      <c r="J17" s="21"/>
      <c r="K17" s="21"/>
      <c r="L17" s="21"/>
      <c r="M17" s="21"/>
      <c r="N17" s="37"/>
      <c r="O17" s="38"/>
      <c r="P17" s="39"/>
      <c r="V17" s="34"/>
    </row>
    <row r="18" spans="2:22" s="12" customFormat="1" ht="15" hidden="1" customHeight="1" x14ac:dyDescent="0.2">
      <c r="B18" s="35" t="s">
        <v>16</v>
      </c>
      <c r="C18" s="36">
        <f t="shared" si="0"/>
        <v>0</v>
      </c>
      <c r="D18" s="32">
        <f t="shared" si="1"/>
        <v>0</v>
      </c>
      <c r="E18" s="32">
        <f t="shared" si="1"/>
        <v>0</v>
      </c>
      <c r="F18" s="32">
        <f t="shared" si="1"/>
        <v>0</v>
      </c>
      <c r="G18" s="32">
        <f t="shared" si="1"/>
        <v>0</v>
      </c>
      <c r="I18" s="21"/>
      <c r="J18" s="21"/>
      <c r="K18" s="21"/>
      <c r="L18" s="21"/>
      <c r="M18" s="21"/>
      <c r="N18" s="37"/>
      <c r="O18" s="38"/>
      <c r="P18" s="39"/>
      <c r="V18" s="34"/>
    </row>
    <row r="19" spans="2:22" s="12" customFormat="1" ht="15" hidden="1" customHeight="1" x14ac:dyDescent="0.2">
      <c r="B19" s="35" t="s">
        <v>17</v>
      </c>
      <c r="C19" s="36">
        <f t="shared" si="0"/>
        <v>0</v>
      </c>
      <c r="D19" s="32">
        <f t="shared" si="1"/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  <c r="I19" s="21"/>
      <c r="J19" s="21"/>
      <c r="K19" s="21"/>
      <c r="L19" s="21"/>
      <c r="M19" s="21"/>
      <c r="N19" s="37"/>
      <c r="O19" s="38"/>
      <c r="P19" s="39"/>
      <c r="V19" s="34"/>
    </row>
    <row r="20" spans="2:22" s="12" customFormat="1" ht="15" hidden="1" customHeight="1" x14ac:dyDescent="0.2">
      <c r="B20" s="35" t="s">
        <v>18</v>
      </c>
      <c r="C20" s="36">
        <f t="shared" si="0"/>
        <v>0</v>
      </c>
      <c r="D20" s="32">
        <f t="shared" si="1"/>
        <v>0</v>
      </c>
      <c r="E20" s="32">
        <f t="shared" si="1"/>
        <v>0</v>
      </c>
      <c r="F20" s="32">
        <f t="shared" si="1"/>
        <v>0</v>
      </c>
      <c r="G20" s="32">
        <f t="shared" si="1"/>
        <v>0</v>
      </c>
      <c r="I20" s="21"/>
      <c r="J20" s="21"/>
      <c r="K20" s="21"/>
      <c r="L20" s="21"/>
      <c r="M20" s="21"/>
      <c r="N20" s="37"/>
      <c r="O20" s="38"/>
      <c r="P20" s="39"/>
      <c r="V20" s="34"/>
    </row>
    <row r="21" spans="2:22" s="12" customFormat="1" ht="15" hidden="1" customHeight="1" thickBot="1" x14ac:dyDescent="0.25">
      <c r="B21" s="35" t="s">
        <v>19</v>
      </c>
      <c r="C21" s="36">
        <f t="shared" si="0"/>
        <v>0</v>
      </c>
      <c r="D21" s="32">
        <f t="shared" si="1"/>
        <v>0</v>
      </c>
      <c r="E21" s="32">
        <f t="shared" si="1"/>
        <v>0</v>
      </c>
      <c r="F21" s="32">
        <f t="shared" si="1"/>
        <v>0</v>
      </c>
      <c r="G21" s="32">
        <f t="shared" si="1"/>
        <v>0</v>
      </c>
      <c r="I21" s="21"/>
      <c r="J21" s="21"/>
      <c r="K21" s="21"/>
      <c r="L21" s="21"/>
      <c r="M21" s="21"/>
      <c r="N21" s="37"/>
      <c r="O21" s="38"/>
      <c r="P21" s="39"/>
      <c r="V21" s="34"/>
    </row>
    <row r="22" spans="2:22" s="12" customFormat="1" ht="15" customHeight="1" x14ac:dyDescent="0.2">
      <c r="B22" s="42" t="s">
        <v>20</v>
      </c>
      <c r="C22" s="43">
        <f>SUM(C10:C21)</f>
        <v>235744</v>
      </c>
      <c r="D22" s="44">
        <f>SUM(D10:D21)</f>
        <v>85308</v>
      </c>
      <c r="E22" s="43">
        <f>SUM(E10:E21)</f>
        <v>40731</v>
      </c>
      <c r="F22" s="45">
        <f>SUM(F10:F21)</f>
        <v>126039</v>
      </c>
      <c r="G22" s="43">
        <f>SUM(G10:G21)</f>
        <v>109705</v>
      </c>
      <c r="I22" s="17"/>
      <c r="K22" s="46"/>
      <c r="L22" s="47" t="s">
        <v>21</v>
      </c>
      <c r="M22" s="47" t="s">
        <v>2</v>
      </c>
      <c r="N22" s="47" t="s">
        <v>3</v>
      </c>
      <c r="O22" s="17"/>
      <c r="P22" s="17"/>
    </row>
    <row r="23" spans="2:22" s="12" customFormat="1" ht="15" customHeight="1" thickBot="1" x14ac:dyDescent="0.25">
      <c r="B23" s="48" t="s">
        <v>22</v>
      </c>
      <c r="C23" s="49">
        <f>+F23+G23</f>
        <v>1</v>
      </c>
      <c r="D23" s="50">
        <f>D22/F22</f>
        <v>0.67683812153381095</v>
      </c>
      <c r="E23" s="51">
        <f>E22/F22</f>
        <v>0.32316187846618905</v>
      </c>
      <c r="F23" s="52">
        <f>F22/C22</f>
        <v>0.5346435116058097</v>
      </c>
      <c r="G23" s="49">
        <f>+G22/C22</f>
        <v>0.4653564883941903</v>
      </c>
      <c r="H23" s="53"/>
      <c r="I23" s="15"/>
      <c r="J23" s="15"/>
      <c r="K23" s="15"/>
      <c r="L23" s="15"/>
      <c r="M23" s="15"/>
      <c r="N23" s="15"/>
      <c r="O23" s="15"/>
      <c r="P23" s="15"/>
    </row>
    <row r="24" spans="2:22" s="12" customFormat="1" ht="15" customHeight="1" x14ac:dyDescent="0.2">
      <c r="B24" s="54"/>
      <c r="C24" s="55"/>
      <c r="D24" s="55"/>
      <c r="E24" s="56"/>
      <c r="F24" s="55"/>
      <c r="G24" s="55"/>
      <c r="H24" s="53"/>
      <c r="I24" s="15"/>
      <c r="J24" s="15"/>
      <c r="K24" s="15"/>
      <c r="L24" s="15"/>
      <c r="M24" s="15"/>
      <c r="N24" s="15"/>
      <c r="O24" s="15"/>
      <c r="P24" s="15"/>
    </row>
    <row r="25" spans="2:22" s="12" customFormat="1" ht="15" customHeight="1" x14ac:dyDescent="0.2">
      <c r="B25" s="54"/>
      <c r="C25" s="55"/>
      <c r="D25" s="55"/>
      <c r="E25" s="56"/>
      <c r="F25" s="55"/>
      <c r="G25" s="55"/>
      <c r="H25" s="53"/>
      <c r="I25" s="15"/>
      <c r="J25" s="15"/>
      <c r="K25" s="15"/>
      <c r="L25" s="15"/>
      <c r="M25" s="15"/>
      <c r="N25" s="15"/>
      <c r="O25" s="15"/>
      <c r="P25" s="15"/>
    </row>
    <row r="26" spans="2:22" s="12" customFormat="1" ht="15" customHeight="1" x14ac:dyDescent="0.2">
      <c r="B26" s="54"/>
      <c r="C26" s="55"/>
      <c r="D26" s="55"/>
      <c r="E26" s="56"/>
      <c r="F26" s="55"/>
      <c r="G26" s="55"/>
      <c r="H26" s="53"/>
      <c r="I26" s="15"/>
      <c r="J26" s="15"/>
      <c r="K26" s="15"/>
      <c r="L26" s="15"/>
      <c r="M26" s="15"/>
      <c r="N26" s="15"/>
      <c r="O26" s="15"/>
      <c r="P26" s="15"/>
    </row>
    <row r="27" spans="2:22" s="12" customFormat="1" ht="15" customHeight="1" x14ac:dyDescent="0.2">
      <c r="B27" s="54"/>
      <c r="C27" s="55"/>
      <c r="D27" s="55"/>
      <c r="E27" s="56"/>
      <c r="F27" s="55"/>
      <c r="G27" s="55"/>
      <c r="H27" s="53"/>
      <c r="I27" s="15"/>
      <c r="J27" s="15"/>
      <c r="K27" s="15"/>
      <c r="L27" s="15"/>
      <c r="M27" s="15"/>
      <c r="N27" s="15"/>
      <c r="O27" s="15"/>
      <c r="P27" s="15"/>
    </row>
    <row r="28" spans="2:22" s="12" customFormat="1" ht="15" customHeight="1" x14ac:dyDescent="0.2">
      <c r="B28" s="54"/>
      <c r="C28" s="55"/>
      <c r="D28" s="55"/>
      <c r="E28" s="56"/>
      <c r="F28" s="55"/>
      <c r="G28" s="55"/>
      <c r="H28" s="53"/>
      <c r="I28" s="15"/>
      <c r="J28" s="15"/>
      <c r="K28" s="15"/>
      <c r="L28" s="15"/>
      <c r="M28" s="15"/>
      <c r="N28" s="15"/>
      <c r="O28" s="15"/>
      <c r="P28" s="15"/>
    </row>
    <row r="29" spans="2:22" s="12" customFormat="1" ht="15" customHeight="1" x14ac:dyDescent="0.2">
      <c r="B29" s="54"/>
      <c r="C29" s="55"/>
      <c r="D29" s="55"/>
      <c r="E29" s="56"/>
      <c r="F29" s="55"/>
      <c r="G29" s="55"/>
      <c r="H29" s="53"/>
      <c r="I29" s="15"/>
      <c r="J29" s="15"/>
      <c r="K29" s="15"/>
      <c r="L29" s="15"/>
      <c r="M29" s="15"/>
      <c r="N29" s="15"/>
      <c r="O29" s="15"/>
      <c r="P29" s="15"/>
    </row>
    <row r="30" spans="2:22" s="12" customFormat="1" ht="15" customHeight="1" x14ac:dyDescent="0.2">
      <c r="B30" s="54"/>
      <c r="C30" s="55"/>
      <c r="D30" s="55"/>
      <c r="E30" s="56"/>
      <c r="F30" s="55"/>
      <c r="G30" s="55"/>
      <c r="H30" s="53"/>
      <c r="I30" s="15"/>
      <c r="J30" s="15"/>
      <c r="K30" s="15"/>
      <c r="L30" s="15"/>
      <c r="M30" s="15"/>
      <c r="N30" s="15"/>
      <c r="O30" s="15"/>
      <c r="P30" s="15"/>
    </row>
    <row r="31" spans="2:22" s="12" customFormat="1" ht="15" customHeight="1" x14ac:dyDescent="0.2">
      <c r="B31" s="57"/>
      <c r="C31" s="58"/>
      <c r="D31" s="59"/>
      <c r="E31" s="59"/>
      <c r="F31" s="58"/>
      <c r="G31" s="58"/>
      <c r="H31" s="53"/>
      <c r="I31" s="15"/>
      <c r="J31" s="15"/>
      <c r="K31" s="15"/>
      <c r="L31" s="15"/>
      <c r="M31" s="15"/>
      <c r="N31" s="15"/>
      <c r="O31" s="15"/>
      <c r="P31" s="15"/>
    </row>
    <row r="32" spans="2:22" s="12" customFormat="1" ht="15" customHeight="1" x14ac:dyDescent="0.2">
      <c r="B32" s="57"/>
      <c r="C32" s="56"/>
      <c r="D32" s="60"/>
      <c r="E32" s="60"/>
      <c r="F32" s="61"/>
      <c r="G32" s="61"/>
      <c r="H32" s="20"/>
      <c r="I32" s="15"/>
      <c r="J32" s="15"/>
      <c r="K32" s="15"/>
      <c r="L32" s="15"/>
      <c r="M32" s="15"/>
      <c r="N32" s="15"/>
      <c r="O32" s="15"/>
      <c r="P32" s="15"/>
    </row>
    <row r="33" spans="2:16" s="12" customFormat="1" ht="15" customHeight="1" x14ac:dyDescent="0.2">
      <c r="B33" s="62"/>
      <c r="C33" s="56"/>
      <c r="D33" s="60"/>
      <c r="E33" s="60"/>
      <c r="F33" s="61"/>
      <c r="G33" s="53"/>
      <c r="H33" s="20"/>
      <c r="I33" s="15"/>
      <c r="J33" s="15"/>
      <c r="K33" s="15"/>
      <c r="L33" s="15"/>
      <c r="M33" s="15"/>
      <c r="N33" s="15"/>
      <c r="O33" s="15"/>
      <c r="P33" s="15"/>
    </row>
    <row r="34" spans="2:16" s="12" customFormat="1" ht="15" customHeight="1" x14ac:dyDescent="0.2">
      <c r="B34" s="57"/>
      <c r="C34" s="56"/>
      <c r="D34" s="60"/>
      <c r="E34" s="60"/>
      <c r="F34" s="61"/>
      <c r="G34" s="61"/>
      <c r="H34" s="20"/>
      <c r="I34" s="15"/>
      <c r="J34" s="15"/>
      <c r="K34" s="15"/>
      <c r="L34" s="15"/>
      <c r="M34" s="15"/>
      <c r="N34" s="15"/>
      <c r="O34" s="15"/>
      <c r="P34" s="15"/>
    </row>
    <row r="35" spans="2:16" s="12" customFormat="1" ht="13.5" customHeight="1" x14ac:dyDescent="0.2">
      <c r="C35" s="63"/>
      <c r="D35" s="63"/>
      <c r="E35" s="63"/>
      <c r="F35" s="63"/>
    </row>
    <row r="36" spans="2:16" s="12" customFormat="1" ht="13.5" customHeight="1" x14ac:dyDescent="0.2">
      <c r="C36" s="63"/>
      <c r="D36" s="63"/>
      <c r="E36" s="63"/>
      <c r="F36" s="63"/>
    </row>
    <row r="37" spans="2:16" s="8" customFormat="1" ht="32.25" customHeight="1" x14ac:dyDescent="0.25">
      <c r="B37" s="5"/>
      <c r="C37" s="6"/>
      <c r="D37" s="6"/>
      <c r="E37" s="6"/>
      <c r="F37" s="6"/>
      <c r="G37" s="6"/>
      <c r="H37" s="6"/>
      <c r="I37" s="6"/>
      <c r="J37" s="6"/>
      <c r="K37" s="7"/>
      <c r="L37" s="7"/>
      <c r="M37" s="7"/>
      <c r="N37" s="7"/>
      <c r="O37" s="7"/>
      <c r="P37" s="7"/>
    </row>
    <row r="38" spans="2:16" s="8" customFormat="1" ht="15.75" customHeight="1" x14ac:dyDescent="0.25">
      <c r="B38" s="5"/>
      <c r="C38" s="6"/>
      <c r="D38" s="6"/>
      <c r="E38" s="6"/>
      <c r="F38" s="6"/>
      <c r="G38" s="6"/>
      <c r="H38" s="6"/>
      <c r="I38" s="6"/>
      <c r="J38" s="6"/>
      <c r="K38" s="7"/>
      <c r="L38" s="7"/>
      <c r="M38" s="7"/>
      <c r="N38" s="7"/>
      <c r="O38" s="7"/>
      <c r="P38" s="7"/>
    </row>
    <row r="39" spans="2:16" s="12" customFormat="1" ht="17.25" customHeight="1" x14ac:dyDescent="0.2">
      <c r="C39" s="63"/>
      <c r="D39" s="63"/>
      <c r="E39" s="63"/>
      <c r="F39" s="63"/>
    </row>
    <row r="40" spans="2:16" s="8" customFormat="1" ht="17.25" customHeight="1" x14ac:dyDescent="0.2">
      <c r="B40" s="64"/>
      <c r="C40" s="64"/>
      <c r="D40" s="64"/>
      <c r="E40" s="64"/>
      <c r="F40" s="64"/>
      <c r="G40" s="64"/>
      <c r="H40" s="17"/>
      <c r="I40" s="65"/>
      <c r="J40" s="65"/>
    </row>
    <row r="41" spans="2:16" s="8" customFormat="1" ht="15" customHeight="1" x14ac:dyDescent="0.2">
      <c r="B41" s="66" t="s">
        <v>0</v>
      </c>
      <c r="C41" s="66" t="s">
        <v>20</v>
      </c>
      <c r="D41" s="66" t="s">
        <v>23</v>
      </c>
      <c r="E41" s="66" t="s">
        <v>24</v>
      </c>
      <c r="H41" s="67"/>
    </row>
    <row r="42" spans="2:16" s="8" customFormat="1" ht="17.25" customHeight="1" x14ac:dyDescent="0.2">
      <c r="B42" s="68" t="s">
        <v>8</v>
      </c>
      <c r="C42" s="69">
        <v>13758</v>
      </c>
      <c r="D42" s="33">
        <v>11284</v>
      </c>
      <c r="E42" s="33">
        <v>2474</v>
      </c>
      <c r="H42" s="61"/>
    </row>
    <row r="43" spans="2:16" s="8" customFormat="1" ht="17.25" customHeight="1" x14ac:dyDescent="0.2">
      <c r="B43" s="70" t="s">
        <v>9</v>
      </c>
      <c r="C43" s="69">
        <v>13550</v>
      </c>
      <c r="D43" s="33">
        <v>10719</v>
      </c>
      <c r="E43" s="33">
        <v>2831</v>
      </c>
      <c r="H43" s="61"/>
    </row>
    <row r="44" spans="2:16" s="8" customFormat="1" ht="17.25" customHeight="1" x14ac:dyDescent="0.2">
      <c r="B44" s="70" t="s">
        <v>10</v>
      </c>
      <c r="C44" s="69">
        <v>15579</v>
      </c>
      <c r="D44" s="33">
        <v>12557</v>
      </c>
      <c r="E44" s="33">
        <v>3022</v>
      </c>
      <c r="H44" s="61"/>
    </row>
    <row r="45" spans="2:16" s="8" customFormat="1" ht="17.25" customHeight="1" x14ac:dyDescent="0.2">
      <c r="B45" s="70" t="s">
        <v>11</v>
      </c>
      <c r="C45" s="69">
        <v>13697</v>
      </c>
      <c r="D45" s="33">
        <v>11020</v>
      </c>
      <c r="E45" s="33">
        <v>2677</v>
      </c>
      <c r="H45" s="61"/>
    </row>
    <row r="46" spans="2:16" s="8" customFormat="1" ht="17.25" customHeight="1" x14ac:dyDescent="0.2">
      <c r="B46" s="70" t="s">
        <v>12</v>
      </c>
      <c r="C46" s="69">
        <v>14306</v>
      </c>
      <c r="D46" s="33">
        <v>11286</v>
      </c>
      <c r="E46" s="33">
        <v>3020</v>
      </c>
      <c r="H46" s="61"/>
    </row>
    <row r="47" spans="2:16" s="8" customFormat="1" ht="17.25" customHeight="1" thickBot="1" x14ac:dyDescent="0.25">
      <c r="B47" s="70" t="s">
        <v>13</v>
      </c>
      <c r="C47" s="69">
        <v>14418</v>
      </c>
      <c r="D47" s="33">
        <v>11554</v>
      </c>
      <c r="E47" s="33">
        <v>2864</v>
      </c>
      <c r="H47" s="61"/>
    </row>
    <row r="48" spans="2:16" s="8" customFormat="1" ht="17.25" hidden="1" customHeight="1" x14ac:dyDescent="0.2">
      <c r="B48" s="70" t="s">
        <v>14</v>
      </c>
      <c r="C48" s="69">
        <v>0</v>
      </c>
      <c r="D48" s="33">
        <v>0</v>
      </c>
      <c r="E48" s="33">
        <v>0</v>
      </c>
      <c r="H48" s="61"/>
    </row>
    <row r="49" spans="2:16" s="8" customFormat="1" ht="17.25" hidden="1" customHeight="1" x14ac:dyDescent="0.2">
      <c r="B49" s="70" t="s">
        <v>15</v>
      </c>
      <c r="C49" s="69">
        <v>0</v>
      </c>
      <c r="D49" s="33">
        <v>0</v>
      </c>
      <c r="E49" s="33">
        <v>0</v>
      </c>
      <c r="H49" s="61"/>
    </row>
    <row r="50" spans="2:16" s="8" customFormat="1" ht="17.25" hidden="1" customHeight="1" x14ac:dyDescent="0.2">
      <c r="B50" s="70" t="s">
        <v>16</v>
      </c>
      <c r="C50" s="69">
        <v>0</v>
      </c>
      <c r="D50" s="33">
        <v>0</v>
      </c>
      <c r="E50" s="33">
        <v>0</v>
      </c>
      <c r="H50" s="61"/>
    </row>
    <row r="51" spans="2:16" s="8" customFormat="1" ht="17.25" hidden="1" customHeight="1" x14ac:dyDescent="0.2">
      <c r="B51" s="70" t="s">
        <v>17</v>
      </c>
      <c r="C51" s="69">
        <v>0</v>
      </c>
      <c r="D51" s="33">
        <v>0</v>
      </c>
      <c r="E51" s="33">
        <v>0</v>
      </c>
      <c r="H51" s="61"/>
    </row>
    <row r="52" spans="2:16" s="8" customFormat="1" ht="17.25" hidden="1" customHeight="1" x14ac:dyDescent="0.2">
      <c r="B52" s="70" t="s">
        <v>18</v>
      </c>
      <c r="C52" s="69">
        <v>0</v>
      </c>
      <c r="D52" s="33">
        <v>0</v>
      </c>
      <c r="E52" s="33">
        <v>0</v>
      </c>
      <c r="H52" s="61"/>
    </row>
    <row r="53" spans="2:16" s="8" customFormat="1" ht="17.25" hidden="1" customHeight="1" thickBot="1" x14ac:dyDescent="0.25">
      <c r="B53" s="70" t="s">
        <v>19</v>
      </c>
      <c r="C53" s="69">
        <v>0</v>
      </c>
      <c r="D53" s="33">
        <v>0</v>
      </c>
      <c r="E53" s="33">
        <v>0</v>
      </c>
      <c r="H53" s="61"/>
    </row>
    <row r="54" spans="2:16" s="8" customFormat="1" ht="15" customHeight="1" x14ac:dyDescent="0.2">
      <c r="B54" s="71" t="s">
        <v>20</v>
      </c>
      <c r="C54" s="72">
        <v>85308</v>
      </c>
      <c r="D54" s="72">
        <v>68420</v>
      </c>
      <c r="E54" s="72">
        <v>16888</v>
      </c>
      <c r="H54" s="73"/>
      <c r="I54" s="73"/>
      <c r="J54" s="73"/>
      <c r="K54" s="73"/>
      <c r="L54" s="73"/>
      <c r="O54" s="74" t="s">
        <v>23</v>
      </c>
      <c r="P54" s="74" t="s">
        <v>24</v>
      </c>
    </row>
    <row r="55" spans="2:16" s="8" customFormat="1" ht="15" customHeight="1" x14ac:dyDescent="0.2">
      <c r="B55" s="75" t="s">
        <v>22</v>
      </c>
      <c r="C55" s="49">
        <v>1</v>
      </c>
      <c r="D55" s="49">
        <v>0.80203497913443056</v>
      </c>
      <c r="E55" s="49">
        <v>0.19796502086556947</v>
      </c>
      <c r="H55" s="67"/>
      <c r="I55" s="67"/>
      <c r="J55" s="67"/>
      <c r="K55" s="67"/>
      <c r="L55" s="67"/>
      <c r="O55" s="76">
        <v>0.80203497913443056</v>
      </c>
      <c r="P55" s="76">
        <v>0.19796502086556947</v>
      </c>
    </row>
    <row r="56" spans="2:16" s="8" customFormat="1" ht="15" customHeight="1" x14ac:dyDescent="0.2">
      <c r="E56" s="55"/>
      <c r="H56" s="67"/>
      <c r="I56" s="67"/>
      <c r="J56" s="67"/>
      <c r="K56" s="67"/>
      <c r="L56" s="67"/>
      <c r="O56" s="76"/>
      <c r="P56" s="76"/>
    </row>
    <row r="57" spans="2:16" s="8" customFormat="1" ht="15" customHeight="1" x14ac:dyDescent="0.2">
      <c r="E57" s="55"/>
      <c r="H57" s="67"/>
      <c r="I57" s="67"/>
      <c r="J57" s="67"/>
      <c r="K57" s="67"/>
      <c r="L57" s="67"/>
      <c r="O57" s="76"/>
      <c r="P57" s="76"/>
    </row>
    <row r="58" spans="2:16" s="8" customFormat="1" ht="15" customHeight="1" x14ac:dyDescent="0.2">
      <c r="E58" s="55"/>
      <c r="H58" s="67"/>
      <c r="I58" s="67"/>
      <c r="J58" s="67"/>
      <c r="K58" s="67"/>
      <c r="L58" s="67"/>
      <c r="O58" s="76"/>
      <c r="P58" s="76"/>
    </row>
    <row r="59" spans="2:16" s="8" customFormat="1" ht="15" customHeight="1" x14ac:dyDescent="0.2">
      <c r="E59" s="55"/>
      <c r="H59" s="67"/>
      <c r="I59" s="67"/>
      <c r="J59" s="67"/>
      <c r="K59" s="67"/>
      <c r="L59" s="67"/>
      <c r="O59" s="76"/>
      <c r="P59" s="76"/>
    </row>
    <row r="60" spans="2:16" s="8" customFormat="1" ht="15" customHeight="1" x14ac:dyDescent="0.2">
      <c r="E60" s="55"/>
      <c r="H60" s="67"/>
      <c r="I60" s="67"/>
      <c r="J60" s="67"/>
      <c r="K60" s="67"/>
      <c r="L60" s="67"/>
      <c r="O60" s="76"/>
      <c r="P60" s="76"/>
    </row>
    <row r="61" spans="2:16" s="8" customFormat="1" ht="15" customHeight="1" x14ac:dyDescent="0.2">
      <c r="E61" s="55"/>
      <c r="H61" s="67"/>
      <c r="I61" s="67"/>
      <c r="J61" s="67"/>
      <c r="K61" s="67"/>
      <c r="L61" s="67"/>
      <c r="O61" s="76"/>
      <c r="P61" s="76"/>
    </row>
    <row r="62" spans="2:16" s="8" customFormat="1" ht="15" customHeight="1" x14ac:dyDescent="0.2">
      <c r="E62" s="55"/>
      <c r="H62" s="67"/>
      <c r="I62" s="67"/>
      <c r="J62" s="67"/>
      <c r="K62" s="67"/>
      <c r="L62" s="67"/>
      <c r="O62" s="76"/>
      <c r="P62" s="76"/>
    </row>
    <row r="63" spans="2:16" s="8" customFormat="1" ht="15" customHeight="1" x14ac:dyDescent="0.2">
      <c r="E63" s="55"/>
      <c r="H63" s="67"/>
      <c r="I63" s="67"/>
      <c r="J63" s="67"/>
      <c r="K63" s="67"/>
      <c r="L63" s="67"/>
      <c r="O63" s="76"/>
      <c r="P63" s="76"/>
    </row>
    <row r="64" spans="2:16" s="8" customFormat="1" ht="15" customHeight="1" x14ac:dyDescent="0.2">
      <c r="B64" s="77"/>
      <c r="C64" s="55"/>
      <c r="D64" s="55"/>
      <c r="E64" s="55"/>
      <c r="H64" s="67"/>
      <c r="I64" s="67"/>
      <c r="J64" s="67"/>
      <c r="K64" s="67"/>
      <c r="L64" s="67"/>
    </row>
    <row r="65" spans="2:16" s="8" customFormat="1" ht="8.25" customHeight="1" x14ac:dyDescent="0.2">
      <c r="B65" s="78"/>
      <c r="C65" s="79"/>
      <c r="D65" s="56"/>
      <c r="E65" s="56"/>
      <c r="F65" s="56"/>
      <c r="G65" s="56"/>
      <c r="H65" s="56"/>
      <c r="I65" s="56"/>
      <c r="J65" s="56"/>
      <c r="K65" s="80"/>
      <c r="L65" s="80"/>
    </row>
    <row r="66" spans="2:16" s="8" customFormat="1" ht="15" customHeight="1" x14ac:dyDescent="0.2">
      <c r="B66" s="81"/>
      <c r="C66" s="81"/>
      <c r="D66" s="81"/>
      <c r="E66" s="81"/>
      <c r="F66" s="81"/>
      <c r="G66" s="56"/>
      <c r="H66" s="56"/>
      <c r="I66" s="56"/>
      <c r="J66" s="56"/>
      <c r="K66" s="80"/>
      <c r="L66" s="80"/>
    </row>
    <row r="67" spans="2:16" s="8" customFormat="1" ht="23.25" customHeight="1" x14ac:dyDescent="0.2">
      <c r="B67" s="18" t="s">
        <v>0</v>
      </c>
      <c r="C67" s="18" t="s">
        <v>20</v>
      </c>
      <c r="D67" s="82" t="s">
        <v>25</v>
      </c>
      <c r="E67" s="82" t="s">
        <v>26</v>
      </c>
      <c r="F67" s="82" t="s">
        <v>27</v>
      </c>
      <c r="G67" s="82" t="s">
        <v>28</v>
      </c>
      <c r="H67" s="82" t="s">
        <v>29</v>
      </c>
      <c r="I67" s="82" t="s">
        <v>30</v>
      </c>
      <c r="J67" s="82" t="s">
        <v>31</v>
      </c>
      <c r="K67" s="83" t="s">
        <v>32</v>
      </c>
      <c r="M67" s="84" t="s">
        <v>33</v>
      </c>
      <c r="N67" s="84" t="s">
        <v>30</v>
      </c>
      <c r="O67" s="84" t="s">
        <v>34</v>
      </c>
      <c r="P67" s="84" t="s">
        <v>32</v>
      </c>
    </row>
    <row r="68" spans="2:16" s="8" customFormat="1" ht="18.75" customHeight="1" x14ac:dyDescent="0.2">
      <c r="B68" s="18"/>
      <c r="C68" s="18"/>
      <c r="D68" s="85" t="s">
        <v>35</v>
      </c>
      <c r="E68" s="85" t="s">
        <v>36</v>
      </c>
      <c r="F68" s="85" t="s">
        <v>37</v>
      </c>
      <c r="G68" s="85" t="s">
        <v>38</v>
      </c>
      <c r="H68" s="85" t="s">
        <v>39</v>
      </c>
      <c r="I68" s="85" t="s">
        <v>40</v>
      </c>
      <c r="J68" s="85" t="s">
        <v>41</v>
      </c>
      <c r="K68" s="83"/>
      <c r="M68" s="86">
        <v>1865</v>
      </c>
      <c r="N68" s="86">
        <v>52427</v>
      </c>
      <c r="O68" s="86">
        <v>4647</v>
      </c>
      <c r="P68" s="86">
        <v>26369</v>
      </c>
    </row>
    <row r="69" spans="2:16" s="8" customFormat="1" ht="19.5" customHeight="1" x14ac:dyDescent="0.2">
      <c r="B69" s="87" t="s">
        <v>8</v>
      </c>
      <c r="C69" s="88">
        <v>13758</v>
      </c>
      <c r="D69" s="89">
        <v>0</v>
      </c>
      <c r="E69" s="89">
        <v>24</v>
      </c>
      <c r="F69" s="89">
        <v>71</v>
      </c>
      <c r="G69" s="89">
        <v>171</v>
      </c>
      <c r="H69" s="89">
        <v>1774</v>
      </c>
      <c r="I69" s="89">
        <v>6793</v>
      </c>
      <c r="J69" s="89">
        <v>828</v>
      </c>
      <c r="K69" s="89">
        <v>4097</v>
      </c>
    </row>
    <row r="70" spans="2:16" s="8" customFormat="1" ht="19.5" customHeight="1" x14ac:dyDescent="0.2">
      <c r="B70" s="35" t="s">
        <v>9</v>
      </c>
      <c r="C70" s="90">
        <v>13550</v>
      </c>
      <c r="D70" s="91">
        <v>0</v>
      </c>
      <c r="E70" s="91">
        <v>26</v>
      </c>
      <c r="F70" s="91">
        <v>79</v>
      </c>
      <c r="G70" s="91">
        <v>179</v>
      </c>
      <c r="H70" s="91">
        <v>1689</v>
      </c>
      <c r="I70" s="91">
        <v>6654</v>
      </c>
      <c r="J70" s="91">
        <v>758</v>
      </c>
      <c r="K70" s="91">
        <v>4165</v>
      </c>
    </row>
    <row r="71" spans="2:16" s="8" customFormat="1" ht="19.5" customHeight="1" x14ac:dyDescent="0.2">
      <c r="B71" s="35" t="s">
        <v>10</v>
      </c>
      <c r="C71" s="90">
        <v>15579</v>
      </c>
      <c r="D71" s="91">
        <v>0</v>
      </c>
      <c r="E71" s="91">
        <v>23</v>
      </c>
      <c r="F71" s="91">
        <v>63</v>
      </c>
      <c r="G71" s="91">
        <v>183</v>
      </c>
      <c r="H71" s="91">
        <v>1876</v>
      </c>
      <c r="I71" s="91">
        <v>7622</v>
      </c>
      <c r="J71" s="91">
        <v>865</v>
      </c>
      <c r="K71" s="91">
        <v>4947</v>
      </c>
      <c r="M71" s="80"/>
    </row>
    <row r="72" spans="2:16" s="8" customFormat="1" ht="19.5" customHeight="1" x14ac:dyDescent="0.2">
      <c r="B72" s="35" t="s">
        <v>11</v>
      </c>
      <c r="C72" s="90">
        <v>13697</v>
      </c>
      <c r="D72" s="91">
        <v>0</v>
      </c>
      <c r="E72" s="91">
        <v>28</v>
      </c>
      <c r="F72" s="91">
        <v>102</v>
      </c>
      <c r="G72" s="91">
        <v>230</v>
      </c>
      <c r="H72" s="91">
        <v>1763</v>
      </c>
      <c r="I72" s="91">
        <v>6647</v>
      </c>
      <c r="J72" s="91">
        <v>687</v>
      </c>
      <c r="K72" s="91">
        <v>4240</v>
      </c>
      <c r="M72" s="80"/>
    </row>
    <row r="73" spans="2:16" s="8" customFormat="1" ht="19.5" customHeight="1" x14ac:dyDescent="0.2">
      <c r="B73" s="35" t="s">
        <v>12</v>
      </c>
      <c r="C73" s="90">
        <v>14306</v>
      </c>
      <c r="D73" s="91">
        <v>0</v>
      </c>
      <c r="E73" s="91">
        <v>49</v>
      </c>
      <c r="F73" s="91">
        <v>91</v>
      </c>
      <c r="G73" s="91">
        <v>199</v>
      </c>
      <c r="H73" s="91">
        <v>1963</v>
      </c>
      <c r="I73" s="91">
        <v>6814</v>
      </c>
      <c r="J73" s="91">
        <v>739</v>
      </c>
      <c r="K73" s="91">
        <v>4451</v>
      </c>
      <c r="M73" s="80"/>
    </row>
    <row r="74" spans="2:16" s="8" customFormat="1" ht="19.5" customHeight="1" thickBot="1" x14ac:dyDescent="0.25">
      <c r="B74" s="35" t="s">
        <v>13</v>
      </c>
      <c r="C74" s="90">
        <v>14418</v>
      </c>
      <c r="D74" s="91">
        <v>0</v>
      </c>
      <c r="E74" s="91">
        <v>21</v>
      </c>
      <c r="F74" s="91">
        <v>106</v>
      </c>
      <c r="G74" s="91">
        <v>220</v>
      </c>
      <c r="H74" s="91">
        <v>1902</v>
      </c>
      <c r="I74" s="91">
        <v>6930</v>
      </c>
      <c r="J74" s="91">
        <v>770</v>
      </c>
      <c r="K74" s="91">
        <v>4469</v>
      </c>
      <c r="M74" s="80"/>
    </row>
    <row r="75" spans="2:16" s="8" customFormat="1" ht="19.5" hidden="1" customHeight="1" x14ac:dyDescent="0.2">
      <c r="B75" s="35" t="s">
        <v>14</v>
      </c>
      <c r="C75" s="90">
        <v>0</v>
      </c>
      <c r="D75" s="91">
        <v>0</v>
      </c>
      <c r="E75" s="91">
        <v>0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  <c r="M75" s="80"/>
    </row>
    <row r="76" spans="2:16" s="8" customFormat="1" ht="19.5" hidden="1" customHeight="1" x14ac:dyDescent="0.2">
      <c r="B76" s="35" t="s">
        <v>15</v>
      </c>
      <c r="C76" s="90"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  <c r="K76" s="91">
        <v>0</v>
      </c>
      <c r="M76" s="80"/>
    </row>
    <row r="77" spans="2:16" s="8" customFormat="1" ht="19.5" hidden="1" customHeight="1" x14ac:dyDescent="0.2">
      <c r="B77" s="35" t="s">
        <v>16</v>
      </c>
      <c r="C77" s="90">
        <v>0</v>
      </c>
      <c r="D77" s="91">
        <v>0</v>
      </c>
      <c r="E77" s="91">
        <v>0</v>
      </c>
      <c r="F77" s="91">
        <v>0</v>
      </c>
      <c r="G77" s="91">
        <v>0</v>
      </c>
      <c r="H77" s="91">
        <v>0</v>
      </c>
      <c r="I77" s="91">
        <v>0</v>
      </c>
      <c r="J77" s="91">
        <v>0</v>
      </c>
      <c r="K77" s="91">
        <v>0</v>
      </c>
      <c r="M77" s="80"/>
    </row>
    <row r="78" spans="2:16" s="8" customFormat="1" ht="19.5" hidden="1" customHeight="1" x14ac:dyDescent="0.2">
      <c r="B78" s="35" t="s">
        <v>17</v>
      </c>
      <c r="C78" s="90">
        <v>0</v>
      </c>
      <c r="D78" s="91">
        <v>0</v>
      </c>
      <c r="E78" s="91">
        <v>0</v>
      </c>
      <c r="F78" s="91">
        <v>0</v>
      </c>
      <c r="G78" s="91">
        <v>0</v>
      </c>
      <c r="H78" s="91">
        <v>0</v>
      </c>
      <c r="I78" s="91">
        <v>0</v>
      </c>
      <c r="J78" s="91">
        <v>0</v>
      </c>
      <c r="K78" s="91">
        <v>0</v>
      </c>
      <c r="M78" s="80"/>
    </row>
    <row r="79" spans="2:16" s="8" customFormat="1" ht="19.5" hidden="1" customHeight="1" x14ac:dyDescent="0.2">
      <c r="B79" s="35" t="s">
        <v>18</v>
      </c>
      <c r="C79" s="90">
        <v>0</v>
      </c>
      <c r="D79" s="91">
        <v>0</v>
      </c>
      <c r="E79" s="91">
        <v>0</v>
      </c>
      <c r="F79" s="91">
        <v>0</v>
      </c>
      <c r="G79" s="91">
        <v>0</v>
      </c>
      <c r="H79" s="91">
        <v>0</v>
      </c>
      <c r="I79" s="91">
        <v>0</v>
      </c>
      <c r="J79" s="91">
        <v>0</v>
      </c>
      <c r="K79" s="91">
        <v>0</v>
      </c>
      <c r="M79" s="80"/>
    </row>
    <row r="80" spans="2:16" s="8" customFormat="1" ht="19.5" hidden="1" customHeight="1" thickBot="1" x14ac:dyDescent="0.25">
      <c r="B80" s="35" t="s">
        <v>19</v>
      </c>
      <c r="C80" s="90">
        <v>0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91">
        <v>0</v>
      </c>
      <c r="J80" s="91">
        <v>0</v>
      </c>
      <c r="K80" s="91">
        <v>0</v>
      </c>
      <c r="M80" s="80"/>
    </row>
    <row r="81" spans="2:16" s="8" customFormat="1" ht="19.5" customHeight="1" x14ac:dyDescent="0.2">
      <c r="B81" s="42" t="s">
        <v>20</v>
      </c>
      <c r="C81" s="43">
        <v>85308</v>
      </c>
      <c r="D81" s="43">
        <v>0</v>
      </c>
      <c r="E81" s="43">
        <v>171</v>
      </c>
      <c r="F81" s="43">
        <v>512</v>
      </c>
      <c r="G81" s="43">
        <v>1182</v>
      </c>
      <c r="H81" s="43">
        <v>10967</v>
      </c>
      <c r="I81" s="43">
        <v>41460</v>
      </c>
      <c r="J81" s="43">
        <v>4647</v>
      </c>
      <c r="K81" s="43">
        <v>26369</v>
      </c>
      <c r="M81" s="92"/>
      <c r="O81" s="93"/>
      <c r="P81" s="94"/>
    </row>
    <row r="82" spans="2:16" s="8" customFormat="1" ht="19.5" customHeight="1" x14ac:dyDescent="0.2">
      <c r="B82" s="48" t="s">
        <v>22</v>
      </c>
      <c r="C82" s="95">
        <v>1</v>
      </c>
      <c r="D82" s="49">
        <v>0</v>
      </c>
      <c r="E82" s="49">
        <v>2.004501336334224E-3</v>
      </c>
      <c r="F82" s="49">
        <v>6.0017817789656301E-3</v>
      </c>
      <c r="G82" s="49">
        <v>1.3855675903783936E-2</v>
      </c>
      <c r="H82" s="49">
        <v>0.12855769681624232</v>
      </c>
      <c r="I82" s="49">
        <v>0.48600365733577156</v>
      </c>
      <c r="J82" s="49">
        <v>5.4473202982135323E-2</v>
      </c>
      <c r="K82" s="49">
        <v>0.309103483846767</v>
      </c>
      <c r="M82" s="60"/>
      <c r="O82" s="93"/>
      <c r="P82" s="94"/>
    </row>
    <row r="83" spans="2:16" s="8" customFormat="1" ht="15" customHeight="1" x14ac:dyDescent="0.2">
      <c r="B83" s="96"/>
      <c r="C83" s="84"/>
      <c r="H83" s="84"/>
      <c r="I83" s="84"/>
      <c r="J83" s="97"/>
      <c r="K83" s="97"/>
      <c r="L83" s="98"/>
    </row>
    <row r="84" spans="2:16" s="8" customFormat="1" ht="15" customHeight="1" x14ac:dyDescent="0.2">
      <c r="B84" s="96"/>
      <c r="C84" s="84"/>
      <c r="H84" s="86"/>
      <c r="I84" s="86"/>
      <c r="J84" s="99"/>
      <c r="K84" s="99"/>
      <c r="L84" s="98"/>
    </row>
    <row r="85" spans="2:16" s="8" customFormat="1" ht="15" customHeight="1" x14ac:dyDescent="0.2">
      <c r="B85" s="57"/>
      <c r="C85" s="97"/>
      <c r="D85" s="99"/>
      <c r="E85" s="99"/>
      <c r="F85" s="99"/>
      <c r="G85" s="99"/>
      <c r="H85" s="99"/>
      <c r="I85" s="99"/>
      <c r="J85" s="99"/>
      <c r="K85" s="99"/>
      <c r="L85" s="98"/>
      <c r="M85" s="60"/>
      <c r="N85" s="98"/>
      <c r="O85" s="93"/>
      <c r="P85" s="94"/>
    </row>
    <row r="86" spans="2:16" s="8" customFormat="1" ht="15" customHeight="1" x14ac:dyDescent="0.2">
      <c r="B86" s="57"/>
      <c r="C86" s="60"/>
      <c r="D86" s="60"/>
      <c r="E86" s="60"/>
      <c r="F86" s="60"/>
      <c r="G86" s="60"/>
      <c r="H86" s="60"/>
      <c r="I86" s="60"/>
      <c r="J86" s="60"/>
      <c r="K86" s="60"/>
      <c r="M86" s="60"/>
      <c r="O86" s="93"/>
      <c r="P86" s="94"/>
    </row>
    <row r="87" spans="2:16" s="8" customFormat="1" ht="26.25" customHeight="1" x14ac:dyDescent="0.2">
      <c r="C87" s="100"/>
      <c r="D87" s="100"/>
      <c r="E87" s="100"/>
      <c r="F87" s="100"/>
      <c r="N87" s="93"/>
      <c r="O87" s="94"/>
      <c r="P87" s="101"/>
    </row>
    <row r="88" spans="2:16" s="8" customFormat="1" ht="24" customHeight="1" x14ac:dyDescent="0.2">
      <c r="B88" s="66" t="s">
        <v>42</v>
      </c>
      <c r="C88" s="66"/>
      <c r="D88" s="66" t="s">
        <v>20</v>
      </c>
      <c r="E88" s="66" t="s">
        <v>22</v>
      </c>
      <c r="F88" s="81"/>
      <c r="N88" s="93"/>
      <c r="O88" s="94"/>
      <c r="P88" s="101"/>
    </row>
    <row r="89" spans="2:16" s="8" customFormat="1" ht="15" customHeight="1" x14ac:dyDescent="0.2">
      <c r="B89" s="102" t="s">
        <v>43</v>
      </c>
      <c r="C89" s="103"/>
      <c r="D89" s="33">
        <v>35372</v>
      </c>
      <c r="E89" s="104">
        <v>0.41463872087025838</v>
      </c>
      <c r="O89" s="94"/>
      <c r="P89" s="101"/>
    </row>
    <row r="90" spans="2:16" s="8" customFormat="1" ht="15" customHeight="1" x14ac:dyDescent="0.25">
      <c r="B90" s="105" t="s">
        <v>44</v>
      </c>
      <c r="C90" s="106"/>
      <c r="D90" s="33">
        <v>18002</v>
      </c>
      <c r="E90" s="107">
        <v>0.21102358512683453</v>
      </c>
      <c r="F90"/>
      <c r="G90" s="108"/>
      <c r="N90" s="93"/>
      <c r="O90" s="109"/>
      <c r="P90" s="101"/>
    </row>
    <row r="91" spans="2:16" s="8" customFormat="1" ht="15" customHeight="1" x14ac:dyDescent="0.25">
      <c r="B91" s="105" t="s">
        <v>45</v>
      </c>
      <c r="C91" s="106"/>
      <c r="D91" s="33">
        <v>16111</v>
      </c>
      <c r="E91" s="107">
        <v>0.18885684812678763</v>
      </c>
      <c r="F91"/>
      <c r="G91" s="108"/>
      <c r="N91" s="93"/>
      <c r="O91" s="109"/>
      <c r="P91" s="101"/>
    </row>
    <row r="92" spans="2:16" s="8" customFormat="1" ht="15" customHeight="1" x14ac:dyDescent="0.25">
      <c r="B92" s="105" t="s">
        <v>46</v>
      </c>
      <c r="C92" s="106"/>
      <c r="D92" s="33">
        <v>10591</v>
      </c>
      <c r="E92" s="107">
        <v>0.12415013832231443</v>
      </c>
      <c r="F92"/>
      <c r="G92" s="108"/>
      <c r="N92" s="93"/>
      <c r="O92" s="109"/>
      <c r="P92" s="101"/>
    </row>
    <row r="93" spans="2:16" s="8" customFormat="1" ht="15" customHeight="1" x14ac:dyDescent="0.25">
      <c r="B93" s="105" t="s">
        <v>47</v>
      </c>
      <c r="C93" s="106"/>
      <c r="D93" s="33">
        <v>5082</v>
      </c>
      <c r="E93" s="107">
        <v>5.9572373048248702E-2</v>
      </c>
      <c r="F93"/>
      <c r="G93" s="108"/>
      <c r="N93" s="93"/>
      <c r="O93" s="109"/>
      <c r="P93" s="101"/>
    </row>
    <row r="94" spans="2:16" s="8" customFormat="1" ht="15" customHeight="1" thickBot="1" x14ac:dyDescent="0.3">
      <c r="B94" s="110" t="s">
        <v>48</v>
      </c>
      <c r="C94" s="111"/>
      <c r="D94" s="112">
        <v>150</v>
      </c>
      <c r="E94" s="113">
        <v>1.7583345055563371E-3</v>
      </c>
      <c r="F94"/>
      <c r="G94" s="108"/>
      <c r="N94" s="93"/>
      <c r="O94" s="109"/>
      <c r="P94" s="114"/>
    </row>
    <row r="95" spans="2:16" s="8" customFormat="1" ht="15" customHeight="1" x14ac:dyDescent="0.25">
      <c r="B95" s="115" t="s">
        <v>20</v>
      </c>
      <c r="C95" s="115"/>
      <c r="D95" s="116">
        <v>85308</v>
      </c>
      <c r="E95" s="117">
        <v>1</v>
      </c>
      <c r="F95" s="118"/>
      <c r="G95" s="108"/>
      <c r="N95" s="93"/>
      <c r="O95" s="109"/>
    </row>
    <row r="96" spans="2:16" s="119" customFormat="1" ht="4.5" customHeight="1" x14ac:dyDescent="0.2">
      <c r="C96" s="120"/>
      <c r="D96" s="120"/>
      <c r="E96" s="120"/>
      <c r="F96" s="120"/>
    </row>
    <row r="97" spans="2:16" s="119" customFormat="1" ht="15.75" customHeight="1" x14ac:dyDescent="0.2">
      <c r="C97" s="120"/>
      <c r="D97" s="120"/>
      <c r="E97" s="120"/>
      <c r="F97" s="120"/>
    </row>
    <row r="98" spans="2:16" s="8" customFormat="1" ht="18" customHeight="1" x14ac:dyDescent="0.25">
      <c r="B98" s="121"/>
      <c r="C98" s="122"/>
      <c r="D98" s="122"/>
      <c r="E98" s="122"/>
      <c r="F98" s="122"/>
      <c r="G98" s="122"/>
      <c r="H98" s="122"/>
      <c r="I98" s="122"/>
      <c r="J98" s="122"/>
      <c r="K98" s="123"/>
      <c r="L98" s="123"/>
      <c r="M98" s="123"/>
      <c r="N98" s="123"/>
      <c r="O98" s="123"/>
      <c r="P98" s="123"/>
    </row>
    <row r="99" spans="2:16" s="8" customFormat="1" ht="8.25" customHeight="1" x14ac:dyDescent="0.2">
      <c r="B99" s="12"/>
      <c r="C99" s="63"/>
      <c r="D99" s="63"/>
      <c r="E99" s="63"/>
      <c r="F99" s="63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2:16" s="8" customFormat="1" ht="15.75" customHeight="1" x14ac:dyDescent="0.2">
      <c r="B100" s="12"/>
      <c r="C100" s="63"/>
      <c r="D100" s="63"/>
      <c r="E100" s="63"/>
      <c r="F100" s="63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2:16" s="8" customFormat="1" ht="33.75" customHeight="1" x14ac:dyDescent="0.2">
      <c r="B101" s="64"/>
      <c r="C101" s="64"/>
      <c r="D101" s="64"/>
      <c r="E101" s="64"/>
      <c r="F101" s="64"/>
      <c r="G101" s="17"/>
      <c r="H101" s="17"/>
      <c r="I101" s="65"/>
      <c r="J101" s="65"/>
    </row>
    <row r="102" spans="2:16" s="8" customFormat="1" ht="15" customHeight="1" x14ac:dyDescent="0.2">
      <c r="B102" s="66" t="s">
        <v>0</v>
      </c>
      <c r="C102" s="66" t="s">
        <v>20</v>
      </c>
      <c r="D102" s="66" t="s">
        <v>23</v>
      </c>
      <c r="E102" s="66" t="s">
        <v>24</v>
      </c>
      <c r="G102" s="67"/>
      <c r="H102" s="67"/>
    </row>
    <row r="103" spans="2:16" s="8" customFormat="1" ht="17.25" customHeight="1" x14ac:dyDescent="0.2">
      <c r="B103" s="87" t="s">
        <v>8</v>
      </c>
      <c r="C103" s="88">
        <v>13758</v>
      </c>
      <c r="D103" s="33">
        <v>9858</v>
      </c>
      <c r="E103" s="33">
        <v>3900</v>
      </c>
      <c r="G103" s="80"/>
      <c r="H103" s="61"/>
    </row>
    <row r="104" spans="2:16" s="8" customFormat="1" ht="17.25" customHeight="1" x14ac:dyDescent="0.2">
      <c r="B104" s="35" t="s">
        <v>9</v>
      </c>
      <c r="C104" s="88">
        <v>13550</v>
      </c>
      <c r="D104" s="33">
        <v>9650</v>
      </c>
      <c r="E104" s="33">
        <v>3900</v>
      </c>
      <c r="G104" s="80"/>
      <c r="H104" s="61"/>
    </row>
    <row r="105" spans="2:16" s="8" customFormat="1" ht="17.25" customHeight="1" x14ac:dyDescent="0.2">
      <c r="B105" s="87" t="s">
        <v>10</v>
      </c>
      <c r="C105" s="88">
        <v>15579</v>
      </c>
      <c r="D105" s="33">
        <v>10947</v>
      </c>
      <c r="E105" s="33">
        <v>4632</v>
      </c>
      <c r="G105" s="80"/>
      <c r="H105" s="61"/>
    </row>
    <row r="106" spans="2:16" s="8" customFormat="1" ht="17.25" customHeight="1" x14ac:dyDescent="0.2">
      <c r="B106" s="35" t="s">
        <v>11</v>
      </c>
      <c r="C106" s="88">
        <v>13697</v>
      </c>
      <c r="D106" s="33">
        <v>9684</v>
      </c>
      <c r="E106" s="33">
        <v>4013</v>
      </c>
      <c r="G106" s="80"/>
      <c r="H106" s="61"/>
    </row>
    <row r="107" spans="2:16" s="8" customFormat="1" ht="17.25" customHeight="1" x14ac:dyDescent="0.2">
      <c r="B107" s="87" t="s">
        <v>12</v>
      </c>
      <c r="C107" s="88">
        <v>14306</v>
      </c>
      <c r="D107" s="33">
        <v>10146</v>
      </c>
      <c r="E107" s="33">
        <v>4160</v>
      </c>
      <c r="G107" s="80"/>
      <c r="H107" s="61"/>
    </row>
    <row r="108" spans="2:16" s="8" customFormat="1" ht="17.25" customHeight="1" thickBot="1" x14ac:dyDescent="0.25">
      <c r="B108" s="35" t="s">
        <v>13</v>
      </c>
      <c r="C108" s="88">
        <v>14418</v>
      </c>
      <c r="D108" s="33">
        <v>10217</v>
      </c>
      <c r="E108" s="33">
        <v>4201</v>
      </c>
      <c r="G108" s="80"/>
      <c r="H108" s="61"/>
    </row>
    <row r="109" spans="2:16" s="8" customFormat="1" ht="17.25" hidden="1" customHeight="1" x14ac:dyDescent="0.2">
      <c r="B109" s="87" t="s">
        <v>14</v>
      </c>
      <c r="C109" s="88">
        <v>0</v>
      </c>
      <c r="D109" s="33">
        <v>0</v>
      </c>
      <c r="E109" s="33">
        <v>0</v>
      </c>
      <c r="G109" s="80"/>
      <c r="H109" s="61"/>
    </row>
    <row r="110" spans="2:16" s="8" customFormat="1" ht="17.25" hidden="1" customHeight="1" x14ac:dyDescent="0.2">
      <c r="B110" s="35" t="s">
        <v>15</v>
      </c>
      <c r="C110" s="88">
        <v>0</v>
      </c>
      <c r="D110" s="33">
        <v>0</v>
      </c>
      <c r="E110" s="33">
        <v>0</v>
      </c>
      <c r="G110" s="80"/>
      <c r="H110" s="61"/>
    </row>
    <row r="111" spans="2:16" s="8" customFormat="1" ht="17.25" hidden="1" customHeight="1" x14ac:dyDescent="0.2">
      <c r="B111" s="87" t="s">
        <v>16</v>
      </c>
      <c r="C111" s="88">
        <v>0</v>
      </c>
      <c r="D111" s="33">
        <v>0</v>
      </c>
      <c r="E111" s="33">
        <v>0</v>
      </c>
      <c r="G111" s="80"/>
      <c r="H111" s="61"/>
    </row>
    <row r="112" spans="2:16" s="8" customFormat="1" ht="17.25" hidden="1" customHeight="1" x14ac:dyDescent="0.2">
      <c r="B112" s="87" t="s">
        <v>17</v>
      </c>
      <c r="C112" s="88">
        <v>0</v>
      </c>
      <c r="D112" s="33">
        <v>0</v>
      </c>
      <c r="E112" s="33">
        <v>0</v>
      </c>
      <c r="G112" s="80"/>
      <c r="H112" s="61"/>
    </row>
    <row r="113" spans="2:16" s="8" customFormat="1" ht="17.25" hidden="1" customHeight="1" x14ac:dyDescent="0.2">
      <c r="B113" s="87" t="s">
        <v>18</v>
      </c>
      <c r="C113" s="88">
        <v>0</v>
      </c>
      <c r="D113" s="33">
        <v>0</v>
      </c>
      <c r="E113" s="33">
        <v>0</v>
      </c>
      <c r="G113" s="80"/>
      <c r="H113" s="61"/>
    </row>
    <row r="114" spans="2:16" s="8" customFormat="1" ht="17.25" hidden="1" customHeight="1" thickBot="1" x14ac:dyDescent="0.25">
      <c r="B114" s="87" t="s">
        <v>19</v>
      </c>
      <c r="C114" s="88">
        <v>0</v>
      </c>
      <c r="D114" s="33">
        <v>0</v>
      </c>
      <c r="E114" s="33">
        <v>0</v>
      </c>
      <c r="G114" s="80"/>
      <c r="H114" s="61"/>
    </row>
    <row r="115" spans="2:16" s="8" customFormat="1" ht="17.25" customHeight="1" x14ac:dyDescent="0.2">
      <c r="B115" s="71" t="s">
        <v>20</v>
      </c>
      <c r="C115" s="72">
        <v>85308</v>
      </c>
      <c r="D115" s="72">
        <v>60502</v>
      </c>
      <c r="E115" s="72">
        <v>24806</v>
      </c>
      <c r="G115" s="124"/>
      <c r="H115" s="73"/>
      <c r="I115" s="73"/>
      <c r="J115" s="73"/>
      <c r="K115" s="73"/>
      <c r="L115" s="73"/>
    </row>
    <row r="116" spans="2:16" s="8" customFormat="1" ht="17.25" customHeight="1" x14ac:dyDescent="0.2">
      <c r="B116" s="48" t="s">
        <v>22</v>
      </c>
      <c r="C116" s="95">
        <v>1</v>
      </c>
      <c r="D116" s="49">
        <v>0.70921836170113006</v>
      </c>
      <c r="E116" s="49">
        <v>0.29078163829886999</v>
      </c>
      <c r="G116" s="67"/>
      <c r="H116" s="67"/>
      <c r="I116" s="67"/>
      <c r="J116" s="67"/>
      <c r="K116" s="67"/>
      <c r="L116" s="67"/>
      <c r="O116" s="74" t="s">
        <v>23</v>
      </c>
      <c r="P116" s="74" t="s">
        <v>24</v>
      </c>
    </row>
    <row r="117" spans="2:16" s="8" customFormat="1" ht="15" customHeight="1" x14ac:dyDescent="0.2">
      <c r="B117" s="125"/>
      <c r="C117" s="125"/>
      <c r="D117" s="125"/>
      <c r="E117" s="125"/>
      <c r="G117" s="67"/>
      <c r="H117" s="67"/>
      <c r="I117" s="67"/>
      <c r="J117" s="67"/>
      <c r="K117" s="67"/>
      <c r="L117" s="67"/>
      <c r="O117" s="76">
        <v>0.70921836170113006</v>
      </c>
      <c r="P117" s="76">
        <v>0.29078163829886999</v>
      </c>
    </row>
    <row r="118" spans="2:16" s="8" customFormat="1" ht="15" customHeight="1" x14ac:dyDescent="0.2">
      <c r="B118" s="125"/>
      <c r="C118" s="125"/>
      <c r="D118" s="125"/>
      <c r="E118" s="125"/>
      <c r="G118" s="67"/>
      <c r="H118" s="67"/>
      <c r="I118" s="67"/>
      <c r="J118" s="67"/>
      <c r="K118" s="67"/>
      <c r="L118" s="67"/>
      <c r="O118" s="74"/>
      <c r="P118" s="74"/>
    </row>
    <row r="119" spans="2:16" s="8" customFormat="1" ht="15" customHeight="1" x14ac:dyDescent="0.2">
      <c r="B119" s="125"/>
      <c r="C119" s="125"/>
      <c r="D119" s="125"/>
      <c r="E119" s="125"/>
      <c r="G119" s="67"/>
      <c r="H119" s="67"/>
      <c r="I119" s="67"/>
      <c r="J119" s="67"/>
      <c r="K119" s="67"/>
      <c r="L119" s="67"/>
      <c r="O119" s="74"/>
      <c r="P119" s="74"/>
    </row>
    <row r="120" spans="2:16" s="8" customFormat="1" ht="15" customHeight="1" x14ac:dyDescent="0.2">
      <c r="B120" s="125"/>
      <c r="C120" s="125"/>
      <c r="D120" s="125"/>
      <c r="E120" s="125"/>
      <c r="G120" s="67"/>
      <c r="H120" s="67"/>
      <c r="I120" s="67"/>
      <c r="J120" s="67"/>
      <c r="K120" s="67"/>
      <c r="L120" s="67"/>
      <c r="O120" s="74"/>
      <c r="P120" s="74"/>
    </row>
    <row r="121" spans="2:16" s="8" customFormat="1" ht="26.25" customHeight="1" x14ac:dyDescent="0.2">
      <c r="B121" s="78"/>
      <c r="C121" s="56"/>
      <c r="D121" s="56"/>
      <c r="E121" s="56"/>
      <c r="F121" s="56"/>
      <c r="G121" s="56"/>
      <c r="H121" s="56"/>
      <c r="I121" s="56"/>
      <c r="J121" s="56"/>
      <c r="K121" s="80"/>
      <c r="L121" s="80"/>
    </row>
    <row r="122" spans="2:16" s="8" customFormat="1" ht="15" customHeight="1" x14ac:dyDescent="0.2">
      <c r="B122" s="81"/>
      <c r="C122" s="81"/>
      <c r="D122" s="81"/>
      <c r="E122" s="81"/>
      <c r="F122" s="81"/>
      <c r="G122" s="56"/>
      <c r="H122" s="56"/>
      <c r="I122" s="56"/>
      <c r="J122" s="56"/>
      <c r="K122" s="80"/>
      <c r="L122" s="80"/>
    </row>
    <row r="123" spans="2:16" s="8" customFormat="1" ht="24" customHeight="1" x14ac:dyDescent="0.2">
      <c r="B123" s="18" t="s">
        <v>0</v>
      </c>
      <c r="C123" s="18" t="s">
        <v>20</v>
      </c>
      <c r="D123" s="66" t="s">
        <v>25</v>
      </c>
      <c r="E123" s="66" t="s">
        <v>26</v>
      </c>
      <c r="F123" s="66" t="s">
        <v>27</v>
      </c>
      <c r="G123" s="66" t="s">
        <v>28</v>
      </c>
      <c r="H123" s="66" t="s">
        <v>29</v>
      </c>
      <c r="I123" s="66" t="s">
        <v>30</v>
      </c>
      <c r="J123" s="66" t="s">
        <v>31</v>
      </c>
      <c r="K123" s="18" t="s">
        <v>32</v>
      </c>
      <c r="L123" s="67"/>
      <c r="M123" s="84" t="s">
        <v>49</v>
      </c>
      <c r="N123" s="84" t="s">
        <v>30</v>
      </c>
      <c r="O123" s="84" t="s">
        <v>34</v>
      </c>
      <c r="P123" s="84" t="s">
        <v>32</v>
      </c>
    </row>
    <row r="124" spans="2:16" s="8" customFormat="1" ht="12" customHeight="1" x14ac:dyDescent="0.2">
      <c r="B124" s="18"/>
      <c r="C124" s="18"/>
      <c r="D124" s="85" t="s">
        <v>35</v>
      </c>
      <c r="E124" s="85" t="s">
        <v>36</v>
      </c>
      <c r="F124" s="85" t="s">
        <v>37</v>
      </c>
      <c r="G124" s="85" t="s">
        <v>38</v>
      </c>
      <c r="H124" s="85" t="s">
        <v>39</v>
      </c>
      <c r="I124" s="85" t="s">
        <v>40</v>
      </c>
      <c r="J124" s="85" t="s">
        <v>41</v>
      </c>
      <c r="K124" s="18"/>
      <c r="L124" s="67"/>
      <c r="M124" s="86">
        <v>34025</v>
      </c>
      <c r="N124" s="86">
        <v>37257</v>
      </c>
      <c r="O124" s="86">
        <v>7462</v>
      </c>
      <c r="P124" s="86">
        <v>6564</v>
      </c>
    </row>
    <row r="125" spans="2:16" s="8" customFormat="1" ht="18" customHeight="1" x14ac:dyDescent="0.2">
      <c r="B125" s="87" t="s">
        <v>8</v>
      </c>
      <c r="C125" s="88">
        <v>13758</v>
      </c>
      <c r="D125" s="89">
        <v>1507</v>
      </c>
      <c r="E125" s="89">
        <v>1922</v>
      </c>
      <c r="F125" s="89">
        <v>983</v>
      </c>
      <c r="G125" s="89">
        <v>845</v>
      </c>
      <c r="H125" s="89">
        <v>1802</v>
      </c>
      <c r="I125" s="89">
        <v>4321</v>
      </c>
      <c r="J125" s="89">
        <v>1327</v>
      </c>
      <c r="K125" s="89">
        <v>1051</v>
      </c>
      <c r="L125" s="80"/>
    </row>
    <row r="126" spans="2:16" s="8" customFormat="1" ht="18" customHeight="1" x14ac:dyDescent="0.2">
      <c r="B126" s="87" t="s">
        <v>9</v>
      </c>
      <c r="C126" s="88">
        <v>13550</v>
      </c>
      <c r="D126" s="91">
        <v>1597</v>
      </c>
      <c r="E126" s="91">
        <v>1936</v>
      </c>
      <c r="F126" s="91">
        <v>973</v>
      </c>
      <c r="G126" s="91">
        <v>842</v>
      </c>
      <c r="H126" s="91">
        <v>1753</v>
      </c>
      <c r="I126" s="91">
        <v>4202</v>
      </c>
      <c r="J126" s="91">
        <v>1254</v>
      </c>
      <c r="K126" s="91">
        <v>993</v>
      </c>
      <c r="L126" s="80"/>
    </row>
    <row r="127" spans="2:16" s="8" customFormat="1" ht="18" customHeight="1" x14ac:dyDescent="0.2">
      <c r="B127" s="87" t="s">
        <v>10</v>
      </c>
      <c r="C127" s="88">
        <v>15579</v>
      </c>
      <c r="D127" s="91">
        <v>1757</v>
      </c>
      <c r="E127" s="91">
        <v>2378</v>
      </c>
      <c r="F127" s="91">
        <v>1188</v>
      </c>
      <c r="G127" s="91">
        <v>994</v>
      </c>
      <c r="H127" s="91">
        <v>1895</v>
      </c>
      <c r="I127" s="91">
        <v>4873</v>
      </c>
      <c r="J127" s="91">
        <v>1383</v>
      </c>
      <c r="K127" s="91">
        <v>1111</v>
      </c>
      <c r="L127" s="80"/>
    </row>
    <row r="128" spans="2:16" s="8" customFormat="1" ht="18" customHeight="1" x14ac:dyDescent="0.2">
      <c r="B128" s="87" t="s">
        <v>11</v>
      </c>
      <c r="C128" s="88">
        <v>13697</v>
      </c>
      <c r="D128" s="91">
        <v>1470</v>
      </c>
      <c r="E128" s="91">
        <v>2074</v>
      </c>
      <c r="F128" s="91">
        <v>1088</v>
      </c>
      <c r="G128" s="91">
        <v>951</v>
      </c>
      <c r="H128" s="91">
        <v>1732</v>
      </c>
      <c r="I128" s="91">
        <v>4195</v>
      </c>
      <c r="J128" s="91">
        <v>1059</v>
      </c>
      <c r="K128" s="91">
        <v>1128</v>
      </c>
      <c r="L128" s="80"/>
    </row>
    <row r="129" spans="2:17" s="8" customFormat="1" ht="18" customHeight="1" x14ac:dyDescent="0.2">
      <c r="B129" s="87" t="s">
        <v>12</v>
      </c>
      <c r="C129" s="88">
        <v>14306</v>
      </c>
      <c r="D129" s="91">
        <v>1523</v>
      </c>
      <c r="E129" s="91">
        <v>2056</v>
      </c>
      <c r="F129" s="91">
        <v>1098</v>
      </c>
      <c r="G129" s="91">
        <v>994</v>
      </c>
      <c r="H129" s="91">
        <v>1852</v>
      </c>
      <c r="I129" s="91">
        <v>4424</v>
      </c>
      <c r="J129" s="91">
        <v>1187</v>
      </c>
      <c r="K129" s="91">
        <v>1172</v>
      </c>
      <c r="L129" s="80"/>
    </row>
    <row r="130" spans="2:17" s="8" customFormat="1" ht="18" customHeight="1" thickBot="1" x14ac:dyDescent="0.25">
      <c r="B130" s="87" t="s">
        <v>13</v>
      </c>
      <c r="C130" s="88">
        <v>14418</v>
      </c>
      <c r="D130" s="91">
        <v>1534</v>
      </c>
      <c r="E130" s="91">
        <v>2134</v>
      </c>
      <c r="F130" s="91">
        <v>1173</v>
      </c>
      <c r="G130" s="91">
        <v>1008</v>
      </c>
      <c r="H130" s="91">
        <v>1876</v>
      </c>
      <c r="I130" s="91">
        <v>4332</v>
      </c>
      <c r="J130" s="91">
        <v>1252</v>
      </c>
      <c r="K130" s="91">
        <v>1109</v>
      </c>
      <c r="L130" s="80"/>
    </row>
    <row r="131" spans="2:17" s="8" customFormat="1" ht="18" hidden="1" customHeight="1" x14ac:dyDescent="0.2">
      <c r="B131" s="87" t="s">
        <v>14</v>
      </c>
      <c r="C131" s="88">
        <v>0</v>
      </c>
      <c r="D131" s="91">
        <v>0</v>
      </c>
      <c r="E131" s="91">
        <v>0</v>
      </c>
      <c r="F131" s="91">
        <v>0</v>
      </c>
      <c r="G131" s="91">
        <v>0</v>
      </c>
      <c r="H131" s="91">
        <v>0</v>
      </c>
      <c r="I131" s="91">
        <v>0</v>
      </c>
      <c r="J131" s="91">
        <v>0</v>
      </c>
      <c r="K131" s="91">
        <v>0</v>
      </c>
      <c r="L131" s="80"/>
    </row>
    <row r="132" spans="2:17" s="8" customFormat="1" ht="18" hidden="1" customHeight="1" x14ac:dyDescent="0.2">
      <c r="B132" s="87" t="s">
        <v>15</v>
      </c>
      <c r="C132" s="88">
        <v>0</v>
      </c>
      <c r="D132" s="91">
        <v>0</v>
      </c>
      <c r="E132" s="91">
        <v>0</v>
      </c>
      <c r="F132" s="91">
        <v>0</v>
      </c>
      <c r="G132" s="91">
        <v>0</v>
      </c>
      <c r="H132" s="91">
        <v>0</v>
      </c>
      <c r="I132" s="91">
        <v>0</v>
      </c>
      <c r="J132" s="91">
        <v>0</v>
      </c>
      <c r="K132" s="91">
        <v>0</v>
      </c>
      <c r="L132" s="80"/>
    </row>
    <row r="133" spans="2:17" s="8" customFormat="1" ht="18" hidden="1" customHeight="1" x14ac:dyDescent="0.2">
      <c r="B133" s="87" t="s">
        <v>16</v>
      </c>
      <c r="C133" s="88">
        <v>0</v>
      </c>
      <c r="D133" s="91">
        <v>0</v>
      </c>
      <c r="E133" s="91">
        <v>0</v>
      </c>
      <c r="F133" s="91">
        <v>0</v>
      </c>
      <c r="G133" s="91">
        <v>0</v>
      </c>
      <c r="H133" s="91">
        <v>0</v>
      </c>
      <c r="I133" s="91">
        <v>0</v>
      </c>
      <c r="J133" s="91">
        <v>0</v>
      </c>
      <c r="K133" s="91">
        <v>0</v>
      </c>
      <c r="L133" s="80"/>
    </row>
    <row r="134" spans="2:17" s="8" customFormat="1" ht="18" hidden="1" customHeight="1" x14ac:dyDescent="0.2">
      <c r="B134" s="87" t="s">
        <v>17</v>
      </c>
      <c r="C134" s="88">
        <v>0</v>
      </c>
      <c r="D134" s="91">
        <v>0</v>
      </c>
      <c r="E134" s="91">
        <v>0</v>
      </c>
      <c r="F134" s="91">
        <v>0</v>
      </c>
      <c r="G134" s="91">
        <v>0</v>
      </c>
      <c r="H134" s="91">
        <v>0</v>
      </c>
      <c r="I134" s="91">
        <v>0</v>
      </c>
      <c r="J134" s="91">
        <v>0</v>
      </c>
      <c r="K134" s="91">
        <v>0</v>
      </c>
      <c r="L134" s="80"/>
    </row>
    <row r="135" spans="2:17" s="8" customFormat="1" ht="18" hidden="1" customHeight="1" x14ac:dyDescent="0.2">
      <c r="B135" s="87" t="s">
        <v>18</v>
      </c>
      <c r="C135" s="88">
        <v>0</v>
      </c>
      <c r="D135" s="91">
        <v>0</v>
      </c>
      <c r="E135" s="91">
        <v>0</v>
      </c>
      <c r="F135" s="91">
        <v>0</v>
      </c>
      <c r="G135" s="91">
        <v>0</v>
      </c>
      <c r="H135" s="91">
        <v>0</v>
      </c>
      <c r="I135" s="91">
        <v>0</v>
      </c>
      <c r="J135" s="91">
        <v>0</v>
      </c>
      <c r="K135" s="91">
        <v>0</v>
      </c>
      <c r="L135" s="80"/>
    </row>
    <row r="136" spans="2:17" s="8" customFormat="1" ht="18" hidden="1" customHeight="1" thickBot="1" x14ac:dyDescent="0.25">
      <c r="B136" s="87" t="s">
        <v>19</v>
      </c>
      <c r="C136" s="88">
        <v>0</v>
      </c>
      <c r="D136" s="91">
        <v>0</v>
      </c>
      <c r="E136" s="91">
        <v>0</v>
      </c>
      <c r="F136" s="91">
        <v>0</v>
      </c>
      <c r="G136" s="91">
        <v>0</v>
      </c>
      <c r="H136" s="91">
        <v>0</v>
      </c>
      <c r="I136" s="91">
        <v>0</v>
      </c>
      <c r="J136" s="91">
        <v>0</v>
      </c>
      <c r="K136" s="91">
        <v>0</v>
      </c>
      <c r="L136" s="80"/>
    </row>
    <row r="137" spans="2:17" s="8" customFormat="1" ht="18" customHeight="1" x14ac:dyDescent="0.2">
      <c r="B137" s="71" t="s">
        <v>20</v>
      </c>
      <c r="C137" s="72">
        <v>85308</v>
      </c>
      <c r="D137" s="72">
        <v>9388</v>
      </c>
      <c r="E137" s="72">
        <v>12500</v>
      </c>
      <c r="F137" s="72">
        <v>6503</v>
      </c>
      <c r="G137" s="72">
        <v>5634</v>
      </c>
      <c r="H137" s="72">
        <v>10910</v>
      </c>
      <c r="I137" s="72">
        <v>26347</v>
      </c>
      <c r="J137" s="72">
        <v>7462</v>
      </c>
      <c r="K137" s="72">
        <v>6564</v>
      </c>
      <c r="L137" s="92"/>
      <c r="N137" s="93"/>
      <c r="O137" s="94"/>
      <c r="P137" s="101"/>
    </row>
    <row r="138" spans="2:17" s="8" customFormat="1" ht="18" customHeight="1" x14ac:dyDescent="0.2">
      <c r="B138" s="48" t="s">
        <v>22</v>
      </c>
      <c r="C138" s="95">
        <v>1</v>
      </c>
      <c r="D138" s="49">
        <v>0.11004829558775261</v>
      </c>
      <c r="E138" s="49">
        <v>0.14652787546302809</v>
      </c>
      <c r="F138" s="49">
        <v>7.6229661930885734E-2</v>
      </c>
      <c r="G138" s="49">
        <v>6.6043044028696013E-2</v>
      </c>
      <c r="H138" s="49">
        <v>0.12788952970413092</v>
      </c>
      <c r="I138" s="49">
        <v>0.30884559478595208</v>
      </c>
      <c r="J138" s="49">
        <v>8.7471280536409249E-2</v>
      </c>
      <c r="K138" s="49">
        <v>7.6944717963145309E-2</v>
      </c>
      <c r="L138" s="60"/>
      <c r="N138" s="93"/>
      <c r="O138" s="94"/>
      <c r="P138" s="101"/>
    </row>
    <row r="139" spans="2:17" s="8" customFormat="1" ht="15" customHeight="1" x14ac:dyDescent="0.2">
      <c r="B139" s="126"/>
      <c r="C139" s="98"/>
      <c r="H139" s="127"/>
      <c r="I139" s="86"/>
      <c r="J139" s="86"/>
      <c r="L139" s="86"/>
    </row>
    <row r="140" spans="2:17" s="8" customFormat="1" ht="15" customHeight="1" x14ac:dyDescent="0.2">
      <c r="B140" s="57"/>
      <c r="C140" s="125"/>
      <c r="D140" s="125"/>
      <c r="E140" s="61"/>
      <c r="F140" s="61"/>
      <c r="G140" s="61"/>
      <c r="H140" s="61"/>
      <c r="I140" s="98"/>
      <c r="J140" s="98"/>
      <c r="K140" s="98"/>
      <c r="L140" s="98"/>
      <c r="M140" s="98"/>
      <c r="N140" s="98"/>
      <c r="O140" s="98"/>
      <c r="P140" s="98"/>
    </row>
    <row r="141" spans="2:17" s="8" customFormat="1" ht="21" customHeight="1" x14ac:dyDescent="0.2">
      <c r="B141" s="81"/>
      <c r="C141" s="125"/>
      <c r="D141" s="125"/>
      <c r="E141" s="61"/>
      <c r="F141" s="61"/>
      <c r="G141" s="61"/>
      <c r="H141" s="61"/>
    </row>
    <row r="142" spans="2:17" s="8" customFormat="1" ht="25.5" customHeight="1" x14ac:dyDescent="0.2">
      <c r="B142" s="66" t="s">
        <v>0</v>
      </c>
      <c r="C142" s="66" t="s">
        <v>20</v>
      </c>
      <c r="D142" s="66" t="s">
        <v>50</v>
      </c>
      <c r="E142" s="66" t="s">
        <v>51</v>
      </c>
      <c r="F142" s="66" t="s">
        <v>52</v>
      </c>
      <c r="G142" s="66" t="s">
        <v>53</v>
      </c>
      <c r="H142" s="66" t="s">
        <v>54</v>
      </c>
      <c r="I142" s="67"/>
      <c r="J142" s="67"/>
      <c r="K142" s="67"/>
      <c r="L142" s="67"/>
      <c r="M142" s="67"/>
      <c r="N142" s="67"/>
      <c r="O142" s="67"/>
      <c r="Q142" s="100"/>
    </row>
    <row r="143" spans="2:17" s="8" customFormat="1" ht="18" customHeight="1" x14ac:dyDescent="0.2">
      <c r="B143" s="128" t="s">
        <v>8</v>
      </c>
      <c r="C143" s="129">
        <v>13758</v>
      </c>
      <c r="D143" s="89">
        <v>4561</v>
      </c>
      <c r="E143" s="89">
        <v>4269</v>
      </c>
      <c r="F143" s="89">
        <v>884</v>
      </c>
      <c r="G143" s="89">
        <v>31</v>
      </c>
      <c r="H143" s="89">
        <v>4013</v>
      </c>
      <c r="I143" s="56"/>
      <c r="J143" s="56"/>
      <c r="K143" s="56"/>
      <c r="L143" s="100"/>
      <c r="M143" s="100"/>
      <c r="N143" s="100"/>
      <c r="O143" s="100"/>
      <c r="Q143" s="100"/>
    </row>
    <row r="144" spans="2:17" s="8" customFormat="1" ht="18" customHeight="1" x14ac:dyDescent="0.2">
      <c r="B144" s="130" t="s">
        <v>9</v>
      </c>
      <c r="C144" s="129">
        <v>13550</v>
      </c>
      <c r="D144" s="91">
        <v>4541</v>
      </c>
      <c r="E144" s="91">
        <v>4360</v>
      </c>
      <c r="F144" s="91">
        <v>848</v>
      </c>
      <c r="G144" s="91">
        <v>38</v>
      </c>
      <c r="H144" s="91">
        <v>3763</v>
      </c>
      <c r="I144" s="56"/>
      <c r="J144" s="56"/>
      <c r="K144" s="56"/>
      <c r="L144" s="100"/>
      <c r="M144" s="100"/>
      <c r="N144" s="100"/>
      <c r="O144" s="100"/>
      <c r="Q144" s="100"/>
    </row>
    <row r="145" spans="2:17" s="8" customFormat="1" ht="18" customHeight="1" x14ac:dyDescent="0.2">
      <c r="B145" s="130" t="s">
        <v>10</v>
      </c>
      <c r="C145" s="129">
        <v>15579</v>
      </c>
      <c r="D145" s="91">
        <v>5032</v>
      </c>
      <c r="E145" s="91">
        <v>4919</v>
      </c>
      <c r="F145" s="91">
        <v>953</v>
      </c>
      <c r="G145" s="91">
        <v>43</v>
      </c>
      <c r="H145" s="91">
        <v>4632</v>
      </c>
      <c r="I145" s="56"/>
      <c r="J145" s="56"/>
      <c r="K145" s="56"/>
      <c r="L145" s="100"/>
      <c r="M145" s="100"/>
      <c r="N145" s="100"/>
      <c r="O145" s="100"/>
      <c r="Q145" s="100"/>
    </row>
    <row r="146" spans="2:17" s="8" customFormat="1" ht="18" customHeight="1" x14ac:dyDescent="0.2">
      <c r="B146" s="130" t="s">
        <v>11</v>
      </c>
      <c r="C146" s="129">
        <v>13697</v>
      </c>
      <c r="D146" s="91">
        <v>4207</v>
      </c>
      <c r="E146" s="91">
        <v>4315</v>
      </c>
      <c r="F146" s="91">
        <v>995</v>
      </c>
      <c r="G146" s="91">
        <v>46</v>
      </c>
      <c r="H146" s="91">
        <v>4134</v>
      </c>
      <c r="I146" s="56"/>
      <c r="J146" s="56"/>
      <c r="K146" s="56"/>
      <c r="L146" s="100"/>
      <c r="M146" s="100"/>
      <c r="N146" s="100"/>
      <c r="O146" s="100"/>
      <c r="Q146" s="100"/>
    </row>
    <row r="147" spans="2:17" s="8" customFormat="1" ht="18" customHeight="1" x14ac:dyDescent="0.2">
      <c r="B147" s="130" t="s">
        <v>12</v>
      </c>
      <c r="C147" s="129">
        <v>14306</v>
      </c>
      <c r="D147" s="91">
        <v>4401</v>
      </c>
      <c r="E147" s="91">
        <v>4440</v>
      </c>
      <c r="F147" s="91">
        <v>979</v>
      </c>
      <c r="G147" s="91">
        <v>35</v>
      </c>
      <c r="H147" s="91">
        <v>4451</v>
      </c>
      <c r="I147" s="56"/>
      <c r="J147" s="56"/>
      <c r="K147" s="56"/>
      <c r="L147" s="100"/>
      <c r="M147" s="100"/>
      <c r="N147" s="100"/>
      <c r="O147" s="100"/>
      <c r="Q147" s="100"/>
    </row>
    <row r="148" spans="2:17" s="8" customFormat="1" ht="18" customHeight="1" thickBot="1" x14ac:dyDescent="0.25">
      <c r="B148" s="130" t="s">
        <v>13</v>
      </c>
      <c r="C148" s="129">
        <v>14418</v>
      </c>
      <c r="D148" s="91">
        <v>4392</v>
      </c>
      <c r="E148" s="91">
        <v>4436</v>
      </c>
      <c r="F148" s="91">
        <v>931</v>
      </c>
      <c r="G148" s="91">
        <v>26</v>
      </c>
      <c r="H148" s="91">
        <v>4633</v>
      </c>
      <c r="I148" s="56"/>
      <c r="J148" s="56"/>
      <c r="K148" s="56"/>
      <c r="L148" s="100"/>
      <c r="M148" s="100"/>
      <c r="N148" s="100"/>
      <c r="O148" s="100"/>
      <c r="Q148" s="100"/>
    </row>
    <row r="149" spans="2:17" s="8" customFormat="1" ht="18" hidden="1" customHeight="1" x14ac:dyDescent="0.2">
      <c r="B149" s="130" t="s">
        <v>14</v>
      </c>
      <c r="C149" s="129">
        <v>0</v>
      </c>
      <c r="D149" s="91">
        <v>0</v>
      </c>
      <c r="E149" s="91">
        <v>0</v>
      </c>
      <c r="F149" s="91">
        <v>0</v>
      </c>
      <c r="G149" s="91">
        <v>0</v>
      </c>
      <c r="H149" s="91">
        <v>0</v>
      </c>
      <c r="I149" s="56"/>
      <c r="J149" s="56"/>
      <c r="K149" s="56"/>
      <c r="L149" s="100"/>
      <c r="M149" s="100"/>
      <c r="N149" s="100"/>
      <c r="O149" s="100"/>
      <c r="Q149" s="100"/>
    </row>
    <row r="150" spans="2:17" s="8" customFormat="1" ht="18" hidden="1" customHeight="1" x14ac:dyDescent="0.2">
      <c r="B150" s="130" t="s">
        <v>15</v>
      </c>
      <c r="C150" s="129">
        <v>0</v>
      </c>
      <c r="D150" s="91">
        <v>0</v>
      </c>
      <c r="E150" s="91">
        <v>0</v>
      </c>
      <c r="F150" s="91">
        <v>0</v>
      </c>
      <c r="G150" s="91">
        <v>0</v>
      </c>
      <c r="H150" s="91">
        <v>0</v>
      </c>
      <c r="I150" s="56"/>
      <c r="J150" s="56"/>
      <c r="K150" s="56"/>
      <c r="L150" s="100"/>
      <c r="M150" s="100"/>
      <c r="N150" s="100"/>
      <c r="O150" s="100"/>
      <c r="Q150" s="100"/>
    </row>
    <row r="151" spans="2:17" s="8" customFormat="1" ht="18" hidden="1" customHeight="1" x14ac:dyDescent="0.2">
      <c r="B151" s="130" t="s">
        <v>16</v>
      </c>
      <c r="C151" s="129">
        <v>0</v>
      </c>
      <c r="D151" s="91">
        <v>0</v>
      </c>
      <c r="E151" s="91">
        <v>0</v>
      </c>
      <c r="F151" s="91">
        <v>0</v>
      </c>
      <c r="G151" s="91">
        <v>0</v>
      </c>
      <c r="H151" s="91">
        <v>0</v>
      </c>
      <c r="I151" s="56"/>
      <c r="J151" s="56"/>
      <c r="K151" s="56"/>
      <c r="L151" s="100"/>
      <c r="M151" s="100"/>
      <c r="N151" s="100"/>
      <c r="O151" s="100"/>
      <c r="Q151" s="100"/>
    </row>
    <row r="152" spans="2:17" s="8" customFormat="1" ht="18" hidden="1" customHeight="1" x14ac:dyDescent="0.2">
      <c r="B152" s="130" t="s">
        <v>17</v>
      </c>
      <c r="C152" s="129">
        <v>0</v>
      </c>
      <c r="D152" s="91">
        <v>0</v>
      </c>
      <c r="E152" s="91">
        <v>0</v>
      </c>
      <c r="F152" s="91">
        <v>0</v>
      </c>
      <c r="G152" s="91">
        <v>0</v>
      </c>
      <c r="H152" s="91">
        <v>0</v>
      </c>
      <c r="I152" s="56"/>
      <c r="J152" s="56"/>
      <c r="K152" s="56"/>
      <c r="L152" s="100"/>
      <c r="M152" s="100"/>
      <c r="N152" s="100"/>
      <c r="O152" s="100"/>
      <c r="Q152" s="100"/>
    </row>
    <row r="153" spans="2:17" s="8" customFormat="1" ht="18" hidden="1" customHeight="1" x14ac:dyDescent="0.2">
      <c r="B153" s="130" t="s">
        <v>18</v>
      </c>
      <c r="C153" s="129">
        <v>0</v>
      </c>
      <c r="D153" s="91">
        <v>0</v>
      </c>
      <c r="E153" s="91">
        <v>0</v>
      </c>
      <c r="F153" s="91">
        <v>0</v>
      </c>
      <c r="G153" s="91">
        <v>0</v>
      </c>
      <c r="H153" s="91">
        <v>0</v>
      </c>
      <c r="I153" s="56"/>
      <c r="J153" s="56"/>
      <c r="K153" s="56"/>
      <c r="L153" s="100"/>
      <c r="M153" s="100"/>
      <c r="N153" s="100"/>
      <c r="O153" s="100"/>
      <c r="Q153" s="100"/>
    </row>
    <row r="154" spans="2:17" s="8" customFormat="1" ht="18" hidden="1" customHeight="1" thickBot="1" x14ac:dyDescent="0.25">
      <c r="B154" s="131" t="s">
        <v>19</v>
      </c>
      <c r="C154" s="129">
        <v>0</v>
      </c>
      <c r="D154" s="91">
        <v>0</v>
      </c>
      <c r="E154" s="91">
        <v>0</v>
      </c>
      <c r="F154" s="91">
        <v>0</v>
      </c>
      <c r="G154" s="91">
        <v>0</v>
      </c>
      <c r="H154" s="91">
        <v>0</v>
      </c>
      <c r="I154" s="56"/>
      <c r="J154" s="56"/>
      <c r="K154" s="56"/>
      <c r="L154" s="100"/>
      <c r="M154" s="100"/>
      <c r="N154" s="100"/>
      <c r="O154" s="100"/>
      <c r="Q154" s="100"/>
    </row>
    <row r="155" spans="2:17" s="8" customFormat="1" ht="15" customHeight="1" x14ac:dyDescent="0.2">
      <c r="B155" s="71" t="s">
        <v>20</v>
      </c>
      <c r="C155" s="72">
        <v>85308</v>
      </c>
      <c r="D155" s="72">
        <v>27134</v>
      </c>
      <c r="E155" s="72">
        <v>26739</v>
      </c>
      <c r="F155" s="72">
        <v>5590</v>
      </c>
      <c r="G155" s="72">
        <v>219</v>
      </c>
      <c r="H155" s="72">
        <v>25626</v>
      </c>
      <c r="I155" s="92"/>
      <c r="J155" s="92"/>
      <c r="K155" s="92"/>
      <c r="L155" s="92"/>
      <c r="M155" s="92"/>
      <c r="N155" s="92"/>
      <c r="O155" s="92"/>
      <c r="Q155" s="100"/>
    </row>
    <row r="156" spans="2:17" s="8" customFormat="1" ht="14.25" customHeight="1" x14ac:dyDescent="0.2">
      <c r="B156" s="48" t="s">
        <v>22</v>
      </c>
      <c r="C156" s="95">
        <v>1</v>
      </c>
      <c r="D156" s="95">
        <v>0.31807098982510434</v>
      </c>
      <c r="E156" s="95">
        <v>0.31344070896047266</v>
      </c>
      <c r="F156" s="95">
        <v>6.552726590706616E-2</v>
      </c>
      <c r="G156" s="95">
        <v>2.5671683781122519E-3</v>
      </c>
      <c r="H156" s="95">
        <v>0.30039386692924464</v>
      </c>
      <c r="I156" s="12"/>
      <c r="J156" s="12"/>
      <c r="K156" s="12"/>
      <c r="L156" s="12"/>
      <c r="M156" s="12"/>
      <c r="N156" s="12"/>
      <c r="O156" s="12"/>
      <c r="Q156" s="100"/>
    </row>
    <row r="157" spans="2:17" s="8" customFormat="1" ht="14.25" customHeight="1" x14ac:dyDescent="0.2">
      <c r="B157" s="132" t="s">
        <v>55</v>
      </c>
      <c r="C157" s="56"/>
      <c r="D157" s="56"/>
      <c r="E157" s="56"/>
      <c r="F157" s="133"/>
      <c r="J157" s="12"/>
      <c r="K157" s="12"/>
      <c r="L157" s="12"/>
      <c r="M157" s="12"/>
      <c r="N157" s="12"/>
      <c r="O157" s="12"/>
      <c r="P157" s="12"/>
    </row>
    <row r="158" spans="2:17" s="8" customFormat="1" ht="14.25" customHeight="1" x14ac:dyDescent="0.2">
      <c r="B158" s="132"/>
      <c r="C158" s="56"/>
      <c r="D158" s="56"/>
      <c r="E158" s="56"/>
      <c r="F158" s="133"/>
      <c r="J158" s="12"/>
      <c r="K158" s="12"/>
      <c r="L158" s="12"/>
      <c r="M158" s="12"/>
      <c r="N158" s="12"/>
      <c r="O158" s="12"/>
      <c r="P158" s="12"/>
    </row>
    <row r="159" spans="2:17" s="8" customFormat="1" ht="14.25" customHeight="1" x14ac:dyDescent="0.2">
      <c r="B159" s="132"/>
      <c r="C159" s="56"/>
      <c r="D159" s="56"/>
      <c r="E159" s="56"/>
      <c r="F159" s="133"/>
      <c r="J159" s="12"/>
      <c r="K159" s="12"/>
      <c r="L159" s="12"/>
      <c r="M159" s="12"/>
      <c r="N159" s="12"/>
      <c r="O159" s="12"/>
      <c r="P159" s="12"/>
    </row>
    <row r="160" spans="2:17" s="8" customFormat="1" ht="14.25" customHeight="1" x14ac:dyDescent="0.2">
      <c r="B160" s="132"/>
      <c r="C160" s="56"/>
      <c r="D160" s="56"/>
      <c r="E160" s="56"/>
      <c r="F160" s="133"/>
      <c r="J160" s="12"/>
      <c r="K160" s="12"/>
      <c r="L160" s="12"/>
      <c r="M160" s="12"/>
      <c r="N160" s="12"/>
      <c r="O160" s="12"/>
      <c r="P160" s="12"/>
    </row>
    <row r="161" spans="2:17" s="8" customFormat="1" ht="51" customHeight="1" x14ac:dyDescent="0.2">
      <c r="B161" s="66" t="s">
        <v>0</v>
      </c>
      <c r="C161" s="66" t="s">
        <v>56</v>
      </c>
      <c r="D161" s="66" t="s">
        <v>57</v>
      </c>
      <c r="E161" s="66" t="s">
        <v>58</v>
      </c>
      <c r="F161" s="66" t="s">
        <v>59</v>
      </c>
      <c r="G161" s="66" t="s">
        <v>60</v>
      </c>
      <c r="H161" s="66" t="s">
        <v>61</v>
      </c>
      <c r="I161" s="66" t="s">
        <v>62</v>
      </c>
      <c r="J161" s="66" t="s">
        <v>63</v>
      </c>
      <c r="K161" s="66" t="s">
        <v>64</v>
      </c>
      <c r="L161" s="66" t="s">
        <v>65</v>
      </c>
      <c r="M161" s="67"/>
      <c r="N161" s="67"/>
      <c r="P161" s="100"/>
      <c r="Q161" s="100"/>
    </row>
    <row r="162" spans="2:17" s="8" customFormat="1" ht="18" customHeight="1" x14ac:dyDescent="0.2">
      <c r="B162" s="128" t="s">
        <v>8</v>
      </c>
      <c r="C162" s="89">
        <v>18</v>
      </c>
      <c r="D162" s="89">
        <v>33</v>
      </c>
      <c r="E162" s="89">
        <v>466</v>
      </c>
      <c r="F162" s="89">
        <v>439</v>
      </c>
      <c r="G162" s="89">
        <v>74</v>
      </c>
      <c r="H162" s="89">
        <v>71</v>
      </c>
      <c r="I162" s="89">
        <v>840</v>
      </c>
      <c r="J162" s="89">
        <v>976</v>
      </c>
      <c r="K162" s="89">
        <v>21</v>
      </c>
      <c r="L162" s="89">
        <v>1766</v>
      </c>
      <c r="M162" s="100"/>
      <c r="N162" s="100"/>
      <c r="P162" s="100"/>
      <c r="Q162" s="100"/>
    </row>
    <row r="163" spans="2:17" s="8" customFormat="1" ht="18" customHeight="1" x14ac:dyDescent="0.2">
      <c r="B163" s="130" t="s">
        <v>9</v>
      </c>
      <c r="C163" s="91">
        <v>18</v>
      </c>
      <c r="D163" s="91">
        <v>23</v>
      </c>
      <c r="E163" s="91">
        <v>383</v>
      </c>
      <c r="F163" s="91">
        <v>418</v>
      </c>
      <c r="G163" s="91">
        <v>54</v>
      </c>
      <c r="H163" s="91">
        <v>54</v>
      </c>
      <c r="I163" s="91">
        <v>695</v>
      </c>
      <c r="J163" s="91">
        <v>979</v>
      </c>
      <c r="K163" s="91">
        <v>24</v>
      </c>
      <c r="L163" s="91">
        <v>2066</v>
      </c>
      <c r="M163" s="100"/>
      <c r="N163" s="100"/>
      <c r="P163" s="100"/>
      <c r="Q163" s="100"/>
    </row>
    <row r="164" spans="2:17" s="8" customFormat="1" ht="18" customHeight="1" x14ac:dyDescent="0.2">
      <c r="B164" s="130" t="s">
        <v>10</v>
      </c>
      <c r="C164" s="91">
        <v>21</v>
      </c>
      <c r="D164" s="91">
        <v>37</v>
      </c>
      <c r="E164" s="91">
        <v>496</v>
      </c>
      <c r="F164" s="91">
        <v>563</v>
      </c>
      <c r="G164" s="91">
        <v>70</v>
      </c>
      <c r="H164" s="91">
        <v>73</v>
      </c>
      <c r="I164" s="91">
        <v>885</v>
      </c>
      <c r="J164" s="91">
        <v>1244</v>
      </c>
      <c r="K164" s="91">
        <v>12</v>
      </c>
      <c r="L164" s="91">
        <v>2072</v>
      </c>
      <c r="M164" s="100"/>
      <c r="N164" s="100"/>
      <c r="P164" s="100"/>
      <c r="Q164" s="100"/>
    </row>
    <row r="165" spans="2:17" s="8" customFormat="1" ht="18" customHeight="1" x14ac:dyDescent="0.2">
      <c r="B165" s="130" t="s">
        <v>11</v>
      </c>
      <c r="C165" s="91">
        <v>26</v>
      </c>
      <c r="D165" s="91">
        <v>20</v>
      </c>
      <c r="E165" s="91">
        <v>366</v>
      </c>
      <c r="F165" s="91">
        <v>398</v>
      </c>
      <c r="G165" s="91">
        <v>56</v>
      </c>
      <c r="H165" s="91">
        <v>64</v>
      </c>
      <c r="I165" s="91">
        <v>924</v>
      </c>
      <c r="J165" s="91">
        <v>1131</v>
      </c>
      <c r="K165" s="91">
        <v>18</v>
      </c>
      <c r="L165" s="91">
        <v>2149</v>
      </c>
      <c r="M165" s="100"/>
      <c r="N165" s="100"/>
      <c r="P165" s="100"/>
      <c r="Q165" s="100"/>
    </row>
    <row r="166" spans="2:17" s="8" customFormat="1" ht="18" customHeight="1" x14ac:dyDescent="0.2">
      <c r="B166" s="130" t="s">
        <v>12</v>
      </c>
      <c r="C166" s="91">
        <v>21</v>
      </c>
      <c r="D166" s="91">
        <v>36</v>
      </c>
      <c r="E166" s="91">
        <v>388</v>
      </c>
      <c r="F166" s="91">
        <v>500</v>
      </c>
      <c r="G166" s="91">
        <v>72</v>
      </c>
      <c r="H166" s="91">
        <v>79</v>
      </c>
      <c r="I166" s="91">
        <v>902</v>
      </c>
      <c r="J166" s="91">
        <v>1248</v>
      </c>
      <c r="K166" s="91">
        <v>19</v>
      </c>
      <c r="L166" s="91">
        <v>2204</v>
      </c>
      <c r="M166" s="100"/>
      <c r="N166" s="100"/>
      <c r="P166" s="100"/>
      <c r="Q166" s="100"/>
    </row>
    <row r="167" spans="2:17" s="8" customFormat="1" ht="18" customHeight="1" thickBot="1" x14ac:dyDescent="0.25">
      <c r="B167" s="130" t="s">
        <v>13</v>
      </c>
      <c r="C167" s="91">
        <v>14</v>
      </c>
      <c r="D167" s="91">
        <v>28</v>
      </c>
      <c r="E167" s="91">
        <v>397</v>
      </c>
      <c r="F167" s="91">
        <v>537</v>
      </c>
      <c r="G167" s="91">
        <v>66</v>
      </c>
      <c r="H167" s="91">
        <v>97</v>
      </c>
      <c r="I167" s="91">
        <v>941</v>
      </c>
      <c r="J167" s="91">
        <v>1399</v>
      </c>
      <c r="K167" s="91">
        <v>24</v>
      </c>
      <c r="L167" s="91">
        <v>2428</v>
      </c>
      <c r="M167" s="100"/>
      <c r="N167" s="100"/>
      <c r="P167" s="100"/>
      <c r="Q167" s="100"/>
    </row>
    <row r="168" spans="2:17" s="8" customFormat="1" ht="18" hidden="1" customHeight="1" x14ac:dyDescent="0.2">
      <c r="B168" s="130" t="s">
        <v>14</v>
      </c>
      <c r="C168" s="91">
        <v>0</v>
      </c>
      <c r="D168" s="91">
        <v>0</v>
      </c>
      <c r="E168" s="91">
        <v>0</v>
      </c>
      <c r="F168" s="91">
        <v>0</v>
      </c>
      <c r="G168" s="91">
        <v>0</v>
      </c>
      <c r="H168" s="91">
        <v>0</v>
      </c>
      <c r="I168" s="91">
        <v>0</v>
      </c>
      <c r="J168" s="91">
        <v>0</v>
      </c>
      <c r="K168" s="91">
        <v>0</v>
      </c>
      <c r="L168" s="91">
        <v>0</v>
      </c>
      <c r="M168" s="100"/>
      <c r="N168" s="100"/>
      <c r="P168" s="100"/>
      <c r="Q168" s="100"/>
    </row>
    <row r="169" spans="2:17" s="8" customFormat="1" ht="18" hidden="1" customHeight="1" x14ac:dyDescent="0.2">
      <c r="B169" s="130" t="s">
        <v>15</v>
      </c>
      <c r="C169" s="91">
        <v>0</v>
      </c>
      <c r="D169" s="91">
        <v>0</v>
      </c>
      <c r="E169" s="91">
        <v>0</v>
      </c>
      <c r="F169" s="91">
        <v>0</v>
      </c>
      <c r="G169" s="91">
        <v>0</v>
      </c>
      <c r="H169" s="91">
        <v>0</v>
      </c>
      <c r="I169" s="91">
        <v>0</v>
      </c>
      <c r="J169" s="91">
        <v>0</v>
      </c>
      <c r="K169" s="91">
        <v>0</v>
      </c>
      <c r="L169" s="91">
        <v>0</v>
      </c>
      <c r="M169" s="100"/>
      <c r="N169" s="100"/>
      <c r="P169" s="100"/>
      <c r="Q169" s="100"/>
    </row>
    <row r="170" spans="2:17" s="8" customFormat="1" ht="18" hidden="1" customHeight="1" x14ac:dyDescent="0.2">
      <c r="B170" s="130" t="s">
        <v>16</v>
      </c>
      <c r="C170" s="91">
        <v>0</v>
      </c>
      <c r="D170" s="91">
        <v>0</v>
      </c>
      <c r="E170" s="91">
        <v>0</v>
      </c>
      <c r="F170" s="91">
        <v>0</v>
      </c>
      <c r="G170" s="91">
        <v>0</v>
      </c>
      <c r="H170" s="91">
        <v>0</v>
      </c>
      <c r="I170" s="91">
        <v>0</v>
      </c>
      <c r="J170" s="91">
        <v>0</v>
      </c>
      <c r="K170" s="91">
        <v>0</v>
      </c>
      <c r="L170" s="91">
        <v>0</v>
      </c>
      <c r="M170" s="100"/>
      <c r="N170" s="100"/>
      <c r="P170" s="100"/>
      <c r="Q170" s="100"/>
    </row>
    <row r="171" spans="2:17" s="8" customFormat="1" ht="18" hidden="1" customHeight="1" x14ac:dyDescent="0.2">
      <c r="B171" s="130" t="s">
        <v>17</v>
      </c>
      <c r="C171" s="91">
        <v>0</v>
      </c>
      <c r="D171" s="91">
        <v>0</v>
      </c>
      <c r="E171" s="91">
        <v>0</v>
      </c>
      <c r="F171" s="91">
        <v>0</v>
      </c>
      <c r="G171" s="91">
        <v>0</v>
      </c>
      <c r="H171" s="91">
        <v>0</v>
      </c>
      <c r="I171" s="91">
        <v>0</v>
      </c>
      <c r="J171" s="91">
        <v>0</v>
      </c>
      <c r="K171" s="91">
        <v>0</v>
      </c>
      <c r="L171" s="91">
        <v>0</v>
      </c>
      <c r="M171" s="100"/>
      <c r="N171" s="100"/>
      <c r="P171" s="100"/>
      <c r="Q171" s="100"/>
    </row>
    <row r="172" spans="2:17" s="8" customFormat="1" ht="18" hidden="1" customHeight="1" x14ac:dyDescent="0.2">
      <c r="B172" s="130" t="s">
        <v>18</v>
      </c>
      <c r="C172" s="91">
        <v>0</v>
      </c>
      <c r="D172" s="91">
        <v>0</v>
      </c>
      <c r="E172" s="91">
        <v>0</v>
      </c>
      <c r="F172" s="91">
        <v>0</v>
      </c>
      <c r="G172" s="91">
        <v>0</v>
      </c>
      <c r="H172" s="91">
        <v>0</v>
      </c>
      <c r="I172" s="91">
        <v>0</v>
      </c>
      <c r="J172" s="91">
        <v>0</v>
      </c>
      <c r="K172" s="91">
        <v>0</v>
      </c>
      <c r="L172" s="91">
        <v>0</v>
      </c>
      <c r="M172" s="100"/>
      <c r="N172" s="100"/>
      <c r="P172" s="100"/>
      <c r="Q172" s="100"/>
    </row>
    <row r="173" spans="2:17" s="8" customFormat="1" ht="18" hidden="1" customHeight="1" thickBot="1" x14ac:dyDescent="0.25">
      <c r="B173" s="131" t="s">
        <v>19</v>
      </c>
      <c r="C173" s="91">
        <v>0</v>
      </c>
      <c r="D173" s="91">
        <v>0</v>
      </c>
      <c r="E173" s="91">
        <v>0</v>
      </c>
      <c r="F173" s="91">
        <v>0</v>
      </c>
      <c r="G173" s="91">
        <v>0</v>
      </c>
      <c r="H173" s="91">
        <v>0</v>
      </c>
      <c r="I173" s="91">
        <v>0</v>
      </c>
      <c r="J173" s="91">
        <v>0</v>
      </c>
      <c r="K173" s="91">
        <v>0</v>
      </c>
      <c r="L173" s="91">
        <v>0</v>
      </c>
      <c r="M173" s="100"/>
      <c r="N173" s="100"/>
      <c r="P173" s="100"/>
      <c r="Q173" s="100"/>
    </row>
    <row r="174" spans="2:17" s="8" customFormat="1" ht="15" customHeight="1" x14ac:dyDescent="0.2">
      <c r="B174" s="71" t="s">
        <v>20</v>
      </c>
      <c r="C174" s="72">
        <v>118</v>
      </c>
      <c r="D174" s="72">
        <v>177</v>
      </c>
      <c r="E174" s="72">
        <v>2496</v>
      </c>
      <c r="F174" s="72">
        <v>2855</v>
      </c>
      <c r="G174" s="72">
        <v>392</v>
      </c>
      <c r="H174" s="72">
        <v>438</v>
      </c>
      <c r="I174" s="72">
        <v>5187</v>
      </c>
      <c r="J174" s="72">
        <v>6977</v>
      </c>
      <c r="K174" s="72">
        <v>118</v>
      </c>
      <c r="L174" s="72">
        <v>12685</v>
      </c>
      <c r="M174" s="92"/>
      <c r="N174" s="92"/>
      <c r="P174" s="100"/>
      <c r="Q174" s="100"/>
    </row>
    <row r="175" spans="2:17" s="8" customFormat="1" ht="14.25" customHeight="1" x14ac:dyDescent="0.2">
      <c r="B175" s="132" t="s">
        <v>66</v>
      </c>
      <c r="C175" s="56"/>
      <c r="D175" s="56"/>
      <c r="E175" s="56"/>
      <c r="F175" s="133"/>
      <c r="N175" s="12"/>
      <c r="O175" s="12"/>
      <c r="P175" s="12"/>
    </row>
    <row r="176" spans="2:17" s="8" customFormat="1" ht="14.25" customHeight="1" x14ac:dyDescent="0.2">
      <c r="B176" s="134" t="s">
        <v>67</v>
      </c>
      <c r="C176" s="56"/>
      <c r="D176" s="56"/>
      <c r="E176" s="56"/>
      <c r="F176" s="133"/>
      <c r="J176" s="12"/>
      <c r="K176" s="12"/>
      <c r="L176" s="12"/>
      <c r="M176" s="12"/>
      <c r="N176" s="12"/>
      <c r="O176" s="12"/>
      <c r="P176" s="12"/>
    </row>
    <row r="177" spans="2:16" s="8" customFormat="1" ht="14.25" customHeight="1" x14ac:dyDescent="0.2">
      <c r="B177" s="132"/>
      <c r="C177" s="56"/>
      <c r="D177" s="56"/>
      <c r="E177" s="56"/>
      <c r="F177" s="133"/>
      <c r="J177" s="12"/>
      <c r="K177" s="12"/>
      <c r="L177" s="12"/>
      <c r="M177" s="12"/>
      <c r="N177" s="12"/>
      <c r="O177" s="12"/>
      <c r="P177" s="12"/>
    </row>
    <row r="178" spans="2:16" s="8" customFormat="1" ht="14.25" customHeight="1" x14ac:dyDescent="0.2">
      <c r="B178" s="132"/>
      <c r="C178" s="56"/>
      <c r="D178" s="56"/>
      <c r="E178" s="56"/>
      <c r="F178" s="133"/>
      <c r="J178" s="12"/>
      <c r="K178" s="12"/>
      <c r="L178" s="12"/>
      <c r="M178" s="12"/>
      <c r="N178" s="12"/>
      <c r="O178" s="12"/>
      <c r="P178" s="12"/>
    </row>
    <row r="179" spans="2:16" s="8" customFormat="1" ht="18" customHeight="1" x14ac:dyDescent="0.25">
      <c r="B179" s="9"/>
      <c r="C179" s="10"/>
      <c r="D179" s="10"/>
      <c r="E179" s="10"/>
      <c r="F179" s="10"/>
      <c r="G179" s="10"/>
      <c r="H179" s="10"/>
      <c r="I179" s="10"/>
      <c r="J179" s="10"/>
      <c r="K179" s="11"/>
      <c r="L179" s="11"/>
      <c r="M179" s="11"/>
      <c r="N179" s="11"/>
      <c r="O179" s="11"/>
      <c r="P179" s="11"/>
    </row>
    <row r="180" spans="2:16" s="8" customFormat="1" ht="18.75" customHeight="1" x14ac:dyDescent="0.2">
      <c r="B180" s="12"/>
      <c r="C180" s="63"/>
      <c r="D180" s="63"/>
      <c r="E180" s="63"/>
      <c r="F180" s="63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2:16" s="8" customFormat="1" ht="24.75" customHeight="1" x14ac:dyDescent="0.2">
      <c r="B181" s="81"/>
      <c r="C181" s="81"/>
      <c r="D181" s="81"/>
      <c r="E181" s="81"/>
      <c r="F181" s="81"/>
      <c r="G181" s="17"/>
      <c r="H181" s="17"/>
      <c r="I181" s="65"/>
      <c r="J181" s="65"/>
    </row>
    <row r="182" spans="2:16" customFormat="1" ht="24" customHeight="1" x14ac:dyDescent="0.25">
      <c r="B182" s="66" t="s">
        <v>0</v>
      </c>
      <c r="C182" s="66" t="s">
        <v>20</v>
      </c>
      <c r="D182" s="66" t="s">
        <v>23</v>
      </c>
      <c r="E182" s="66" t="s">
        <v>24</v>
      </c>
      <c r="F182" s="67"/>
      <c r="G182" s="67"/>
      <c r="H182" s="67"/>
      <c r="I182" s="8"/>
      <c r="J182" s="8"/>
      <c r="K182" s="8"/>
      <c r="L182" s="8"/>
      <c r="M182" s="8"/>
      <c r="N182" s="8"/>
      <c r="O182" s="8"/>
      <c r="P182" s="8"/>
    </row>
    <row r="183" spans="2:16" customFormat="1" ht="16.5" customHeight="1" x14ac:dyDescent="0.25">
      <c r="B183" s="87" t="s">
        <v>8</v>
      </c>
      <c r="C183" s="88">
        <v>9745</v>
      </c>
      <c r="D183" s="33">
        <v>2167</v>
      </c>
      <c r="E183" s="33">
        <v>7578</v>
      </c>
      <c r="F183" s="80"/>
      <c r="G183" s="80"/>
      <c r="H183" s="61"/>
      <c r="I183" s="8"/>
      <c r="J183" s="8"/>
      <c r="K183" s="8"/>
      <c r="L183" s="8"/>
      <c r="M183" s="8"/>
      <c r="N183" s="8"/>
      <c r="O183" s="8"/>
      <c r="P183" s="8"/>
    </row>
    <row r="184" spans="2:16" customFormat="1" ht="16.5" customHeight="1" x14ac:dyDescent="0.25">
      <c r="B184" s="35" t="s">
        <v>9</v>
      </c>
      <c r="C184" s="90">
        <v>9787</v>
      </c>
      <c r="D184" s="33">
        <v>2150</v>
      </c>
      <c r="E184" s="33">
        <v>7637</v>
      </c>
      <c r="F184" s="61"/>
      <c r="G184" s="61"/>
      <c r="H184" s="61"/>
      <c r="I184" s="8"/>
      <c r="J184" s="8"/>
      <c r="K184" s="8"/>
      <c r="L184" s="8"/>
      <c r="M184" s="8"/>
      <c r="N184" s="8"/>
      <c r="O184" s="8"/>
      <c r="P184" s="8"/>
    </row>
    <row r="185" spans="2:16" customFormat="1" ht="16.5" customHeight="1" x14ac:dyDescent="0.25">
      <c r="B185" s="35" t="s">
        <v>10</v>
      </c>
      <c r="C185" s="90">
        <v>10947</v>
      </c>
      <c r="D185" s="33">
        <v>2303</v>
      </c>
      <c r="E185" s="33">
        <v>8644</v>
      </c>
      <c r="F185" s="61"/>
      <c r="G185" s="61"/>
      <c r="H185" s="61"/>
      <c r="I185" s="8"/>
      <c r="J185" s="8"/>
      <c r="K185" s="8"/>
      <c r="L185" s="8"/>
      <c r="M185" s="8"/>
      <c r="N185" s="8"/>
      <c r="O185" s="8"/>
      <c r="P185" s="8"/>
    </row>
    <row r="186" spans="2:16" customFormat="1" ht="16.5" customHeight="1" x14ac:dyDescent="0.25">
      <c r="B186" s="35" t="s">
        <v>11</v>
      </c>
      <c r="C186" s="90">
        <v>9563</v>
      </c>
      <c r="D186" s="33">
        <v>1946</v>
      </c>
      <c r="E186" s="33">
        <v>7617</v>
      </c>
      <c r="F186" s="61"/>
      <c r="G186" s="61"/>
      <c r="H186" s="61"/>
      <c r="I186" s="8"/>
      <c r="J186" s="8"/>
      <c r="K186" s="8"/>
      <c r="L186" s="8"/>
      <c r="M186" s="8"/>
      <c r="N186" s="8"/>
      <c r="O186" s="8"/>
      <c r="P186" s="8"/>
    </row>
    <row r="187" spans="2:16" customFormat="1" ht="16.5" customHeight="1" x14ac:dyDescent="0.25">
      <c r="B187" s="35" t="s">
        <v>12</v>
      </c>
      <c r="C187" s="90">
        <v>9855</v>
      </c>
      <c r="D187" s="33">
        <v>1994</v>
      </c>
      <c r="E187" s="33">
        <v>7861</v>
      </c>
      <c r="F187" s="61"/>
      <c r="G187" s="61"/>
      <c r="H187" s="61"/>
      <c r="I187" s="8"/>
      <c r="J187" s="8"/>
      <c r="K187" s="8"/>
      <c r="L187" s="8"/>
      <c r="M187" s="8"/>
      <c r="N187" s="8"/>
      <c r="O187" s="8"/>
      <c r="P187" s="8"/>
    </row>
    <row r="188" spans="2:16" customFormat="1" ht="16.5" customHeight="1" thickBot="1" x14ac:dyDescent="0.3">
      <c r="B188" s="35" t="s">
        <v>13</v>
      </c>
      <c r="C188" s="90">
        <v>9785</v>
      </c>
      <c r="D188" s="33">
        <v>2087</v>
      </c>
      <c r="E188" s="33">
        <v>7698</v>
      </c>
      <c r="F188" s="61"/>
      <c r="G188" s="61"/>
      <c r="H188" s="61"/>
      <c r="I188" s="8"/>
      <c r="J188" s="8"/>
      <c r="K188" s="8"/>
      <c r="L188" s="8"/>
      <c r="M188" s="8"/>
      <c r="N188" s="8"/>
    </row>
    <row r="189" spans="2:16" customFormat="1" ht="16.5" hidden="1" customHeight="1" x14ac:dyDescent="0.25">
      <c r="B189" s="35" t="s">
        <v>14</v>
      </c>
      <c r="C189" s="90">
        <v>0</v>
      </c>
      <c r="D189" s="33">
        <v>0</v>
      </c>
      <c r="E189" s="33">
        <v>0</v>
      </c>
      <c r="F189" s="61"/>
      <c r="G189" s="61"/>
      <c r="H189" s="61"/>
      <c r="I189" s="8"/>
      <c r="J189" s="8"/>
      <c r="K189" s="8"/>
      <c r="L189" s="8"/>
      <c r="M189" s="8"/>
      <c r="N189" s="8"/>
    </row>
    <row r="190" spans="2:16" customFormat="1" ht="16.5" hidden="1" customHeight="1" x14ac:dyDescent="0.25">
      <c r="B190" s="35" t="s">
        <v>15</v>
      </c>
      <c r="C190" s="90">
        <v>0</v>
      </c>
      <c r="D190" s="33">
        <v>0</v>
      </c>
      <c r="E190" s="33">
        <v>0</v>
      </c>
      <c r="F190" s="61"/>
      <c r="G190" s="61"/>
      <c r="H190" s="61"/>
      <c r="I190" s="8"/>
      <c r="J190" s="8"/>
      <c r="K190" s="8"/>
      <c r="L190" s="8"/>
      <c r="M190" s="8"/>
      <c r="N190" s="8"/>
      <c r="O190" s="1"/>
      <c r="P190" s="1"/>
    </row>
    <row r="191" spans="2:16" customFormat="1" ht="16.5" hidden="1" customHeight="1" x14ac:dyDescent="0.25">
      <c r="B191" s="35" t="s">
        <v>16</v>
      </c>
      <c r="C191" s="90">
        <v>0</v>
      </c>
      <c r="D191" s="33">
        <v>0</v>
      </c>
      <c r="E191" s="33">
        <v>0</v>
      </c>
      <c r="F191" s="61"/>
      <c r="G191" s="61"/>
      <c r="H191" s="61"/>
      <c r="I191" s="8"/>
      <c r="J191" s="8"/>
      <c r="K191" s="8"/>
      <c r="L191" s="8"/>
      <c r="M191" s="8"/>
      <c r="N191" s="8"/>
      <c r="O191" s="1"/>
      <c r="P191" s="1"/>
    </row>
    <row r="192" spans="2:16" customFormat="1" ht="16.5" hidden="1" customHeight="1" x14ac:dyDescent="0.25">
      <c r="B192" s="35" t="s">
        <v>17</v>
      </c>
      <c r="C192" s="90">
        <v>0</v>
      </c>
      <c r="D192" s="33">
        <v>0</v>
      </c>
      <c r="E192" s="33">
        <v>0</v>
      </c>
      <c r="F192" s="61"/>
      <c r="G192" s="61"/>
      <c r="H192" s="61"/>
      <c r="I192" s="8"/>
      <c r="J192" s="8"/>
      <c r="K192" s="8"/>
      <c r="L192" s="8"/>
      <c r="M192" s="8"/>
      <c r="N192" s="8"/>
      <c r="O192" s="1"/>
      <c r="P192" s="1"/>
    </row>
    <row r="193" spans="2:17" customFormat="1" ht="16.5" hidden="1" customHeight="1" x14ac:dyDescent="0.25">
      <c r="B193" s="35" t="s">
        <v>18</v>
      </c>
      <c r="C193" s="90">
        <v>0</v>
      </c>
      <c r="D193" s="33">
        <v>0</v>
      </c>
      <c r="E193" s="33">
        <v>0</v>
      </c>
      <c r="F193" s="61"/>
      <c r="G193" s="61"/>
      <c r="H193" s="61"/>
      <c r="I193" s="8"/>
      <c r="J193" s="8"/>
      <c r="K193" s="8"/>
      <c r="L193" s="8"/>
      <c r="M193" s="8"/>
      <c r="N193" s="8"/>
      <c r="O193" s="8"/>
      <c r="P193" s="8"/>
    </row>
    <row r="194" spans="2:17" customFormat="1" ht="16.5" hidden="1" customHeight="1" thickBot="1" x14ac:dyDescent="0.3">
      <c r="B194" s="135" t="s">
        <v>19</v>
      </c>
      <c r="C194" s="90">
        <v>0</v>
      </c>
      <c r="D194" s="33">
        <v>0</v>
      </c>
      <c r="E194" s="33">
        <v>0</v>
      </c>
      <c r="F194" s="61"/>
      <c r="G194" s="61"/>
      <c r="H194" s="8"/>
      <c r="I194" s="8"/>
      <c r="J194" s="8"/>
      <c r="K194" s="8"/>
      <c r="L194" s="8"/>
      <c r="M194" s="8"/>
      <c r="N194" s="8"/>
      <c r="O194" s="1"/>
      <c r="P194" s="1"/>
    </row>
    <row r="195" spans="2:17" customFormat="1" x14ac:dyDescent="0.25">
      <c r="B195" s="71" t="s">
        <v>20</v>
      </c>
      <c r="C195" s="72">
        <v>59682</v>
      </c>
      <c r="D195" s="72">
        <v>12647</v>
      </c>
      <c r="E195" s="72">
        <v>47035</v>
      </c>
      <c r="F195" s="92"/>
      <c r="G195" s="92"/>
      <c r="H195" s="73"/>
      <c r="I195" s="73"/>
      <c r="J195" s="73"/>
      <c r="K195" s="73"/>
      <c r="L195" s="73"/>
      <c r="M195" s="8"/>
      <c r="N195" s="8"/>
      <c r="O195" s="74" t="s">
        <v>23</v>
      </c>
      <c r="P195" s="74" t="s">
        <v>24</v>
      </c>
    </row>
    <row r="196" spans="2:17" customFormat="1" ht="15" customHeight="1" x14ac:dyDescent="0.25">
      <c r="B196" s="48" t="s">
        <v>22</v>
      </c>
      <c r="C196" s="95">
        <v>1</v>
      </c>
      <c r="D196" s="49">
        <v>0.21190643745182802</v>
      </c>
      <c r="E196" s="49">
        <v>0.78809356254817198</v>
      </c>
      <c r="F196" s="58"/>
      <c r="G196" s="58"/>
      <c r="H196" s="67"/>
      <c r="I196" s="67"/>
      <c r="J196" s="67"/>
      <c r="K196" s="67"/>
      <c r="L196" s="67"/>
      <c r="M196" s="8"/>
      <c r="N196" s="8"/>
      <c r="O196" s="76">
        <v>0.21190643745182802</v>
      </c>
      <c r="P196" s="76">
        <v>0.78809356254817198</v>
      </c>
    </row>
    <row r="197" spans="2:17" customFormat="1" ht="15" customHeight="1" x14ac:dyDescent="0.25">
      <c r="B197" s="136"/>
      <c r="C197" s="136"/>
      <c r="D197" s="136"/>
      <c r="E197" s="136"/>
      <c r="F197" s="136"/>
      <c r="G197" s="58"/>
      <c r="H197" s="67"/>
      <c r="I197" s="67"/>
      <c r="J197" s="67"/>
      <c r="K197" s="67"/>
      <c r="L197" s="67"/>
      <c r="M197" s="8"/>
      <c r="N197" s="8"/>
      <c r="O197" s="76"/>
      <c r="P197" s="76"/>
    </row>
    <row r="198" spans="2:17" customFormat="1" ht="15" customHeight="1" x14ac:dyDescent="0.25">
      <c r="B198" s="136"/>
      <c r="C198" s="136"/>
      <c r="D198" s="136"/>
      <c r="E198" s="136"/>
      <c r="F198" s="136"/>
      <c r="G198" s="58"/>
      <c r="H198" s="67"/>
      <c r="I198" s="67"/>
      <c r="J198" s="67"/>
      <c r="K198" s="67"/>
      <c r="L198" s="67"/>
      <c r="M198" s="8"/>
      <c r="N198" s="8"/>
      <c r="O198" s="76"/>
      <c r="P198" s="76"/>
    </row>
    <row r="199" spans="2:17" customFormat="1" ht="15" customHeight="1" x14ac:dyDescent="0.25">
      <c r="B199" s="136"/>
      <c r="C199" s="136"/>
      <c r="D199" s="136"/>
      <c r="E199" s="136"/>
      <c r="F199" s="136"/>
      <c r="G199" s="58"/>
      <c r="H199" s="67"/>
      <c r="I199" s="67"/>
      <c r="J199" s="67"/>
      <c r="K199" s="67"/>
      <c r="L199" s="67"/>
      <c r="M199" s="8"/>
      <c r="N199" s="8"/>
      <c r="O199" s="76"/>
      <c r="P199" s="76"/>
    </row>
    <row r="200" spans="2:17" customFormat="1" ht="15" customHeight="1" x14ac:dyDescent="0.25">
      <c r="B200" s="136"/>
      <c r="C200" s="136"/>
      <c r="D200" s="136"/>
      <c r="E200" s="136"/>
      <c r="F200" s="136"/>
      <c r="G200" s="58"/>
      <c r="H200" s="67"/>
      <c r="I200" s="67"/>
      <c r="J200" s="67"/>
      <c r="K200" s="67"/>
      <c r="L200" s="67"/>
      <c r="M200" s="8"/>
      <c r="N200" s="8"/>
      <c r="O200" s="76"/>
      <c r="P200" s="76"/>
    </row>
    <row r="201" spans="2:17" customFormat="1" ht="44.25" customHeight="1" x14ac:dyDescent="0.25">
      <c r="B201" s="81"/>
      <c r="C201" s="81"/>
      <c r="D201" s="81"/>
      <c r="E201" s="81"/>
      <c r="F201" s="81"/>
      <c r="G201" s="56"/>
      <c r="H201" s="56"/>
      <c r="I201" s="56"/>
      <c r="J201" s="56"/>
      <c r="K201" s="80"/>
      <c r="L201" s="80"/>
      <c r="M201" s="8"/>
      <c r="N201" s="8"/>
      <c r="O201" s="8"/>
      <c r="P201" s="8"/>
    </row>
    <row r="202" spans="2:17" customFormat="1" ht="25.5" customHeight="1" x14ac:dyDescent="0.25">
      <c r="B202" s="18" t="s">
        <v>0</v>
      </c>
      <c r="C202" s="18" t="s">
        <v>20</v>
      </c>
      <c r="D202" s="66" t="s">
        <v>25</v>
      </c>
      <c r="E202" s="66" t="s">
        <v>26</v>
      </c>
      <c r="F202" s="66" t="s">
        <v>27</v>
      </c>
      <c r="G202" s="66" t="s">
        <v>28</v>
      </c>
      <c r="H202" s="66" t="s">
        <v>29</v>
      </c>
      <c r="I202" s="66" t="s">
        <v>30</v>
      </c>
      <c r="J202" s="66" t="s">
        <v>31</v>
      </c>
      <c r="K202" s="18" t="s">
        <v>32</v>
      </c>
      <c r="M202" s="137" t="s">
        <v>49</v>
      </c>
      <c r="N202" s="137" t="s">
        <v>30</v>
      </c>
      <c r="O202" s="137" t="s">
        <v>34</v>
      </c>
      <c r="P202" s="137" t="s">
        <v>32</v>
      </c>
    </row>
    <row r="203" spans="2:17" customFormat="1" ht="13.5" customHeight="1" x14ac:dyDescent="0.25">
      <c r="B203" s="18"/>
      <c r="C203" s="18"/>
      <c r="D203" s="85" t="s">
        <v>35</v>
      </c>
      <c r="E203" s="85" t="s">
        <v>36</v>
      </c>
      <c r="F203" s="85" t="s">
        <v>37</v>
      </c>
      <c r="G203" s="85" t="s">
        <v>38</v>
      </c>
      <c r="H203" s="85" t="s">
        <v>39</v>
      </c>
      <c r="I203" s="85" t="s">
        <v>40</v>
      </c>
      <c r="J203" s="85" t="s">
        <v>41</v>
      </c>
      <c r="K203" s="18"/>
      <c r="M203" s="138">
        <v>683</v>
      </c>
      <c r="N203" s="138">
        <v>36653</v>
      </c>
      <c r="O203" s="138">
        <v>2821</v>
      </c>
      <c r="P203" s="138">
        <v>19525</v>
      </c>
    </row>
    <row r="204" spans="2:17" customFormat="1" ht="15.75" customHeight="1" x14ac:dyDescent="0.25">
      <c r="B204" s="87" t="s">
        <v>8</v>
      </c>
      <c r="C204" s="88">
        <v>9745</v>
      </c>
      <c r="D204" s="89">
        <v>0</v>
      </c>
      <c r="E204" s="89">
        <v>1</v>
      </c>
      <c r="F204" s="89">
        <v>27</v>
      </c>
      <c r="G204" s="89">
        <v>81</v>
      </c>
      <c r="H204" s="89">
        <v>1217</v>
      </c>
      <c r="I204" s="89">
        <v>5218</v>
      </c>
      <c r="J204" s="89">
        <v>484</v>
      </c>
      <c r="K204" s="89">
        <v>2717</v>
      </c>
      <c r="M204" s="1"/>
      <c r="N204" s="1"/>
      <c r="O204" s="1"/>
      <c r="P204" s="1"/>
      <c r="Q204" s="1"/>
    </row>
    <row r="205" spans="2:17" customFormat="1" ht="15.75" customHeight="1" x14ac:dyDescent="0.25">
      <c r="B205" s="35" t="s">
        <v>9</v>
      </c>
      <c r="C205" s="90">
        <v>9787</v>
      </c>
      <c r="D205" s="91">
        <v>0</v>
      </c>
      <c r="E205" s="91">
        <v>0</v>
      </c>
      <c r="F205" s="91">
        <v>27</v>
      </c>
      <c r="G205" s="91">
        <v>72</v>
      </c>
      <c r="H205" s="91">
        <v>1155</v>
      </c>
      <c r="I205" s="91">
        <v>4975</v>
      </c>
      <c r="J205" s="91">
        <v>423</v>
      </c>
      <c r="K205" s="91">
        <v>3135</v>
      </c>
      <c r="M205" s="1"/>
      <c r="N205" s="1"/>
      <c r="O205" s="1"/>
      <c r="P205" s="1"/>
      <c r="Q205" s="1"/>
    </row>
    <row r="206" spans="2:17" customFormat="1" ht="15.75" customHeight="1" x14ac:dyDescent="0.25">
      <c r="B206" s="35" t="s">
        <v>10</v>
      </c>
      <c r="C206" s="90">
        <v>10947</v>
      </c>
      <c r="D206" s="91">
        <v>0</v>
      </c>
      <c r="E206" s="91">
        <v>7</v>
      </c>
      <c r="F206" s="91">
        <v>29</v>
      </c>
      <c r="G206" s="91">
        <v>80</v>
      </c>
      <c r="H206" s="91">
        <v>1127</v>
      </c>
      <c r="I206" s="91">
        <v>5551</v>
      </c>
      <c r="J206" s="91">
        <v>517</v>
      </c>
      <c r="K206" s="91">
        <v>3636</v>
      </c>
      <c r="M206" s="80"/>
      <c r="N206" s="8"/>
      <c r="O206" s="8"/>
      <c r="P206" s="8"/>
    </row>
    <row r="207" spans="2:17" customFormat="1" ht="15.75" customHeight="1" x14ac:dyDescent="0.25">
      <c r="B207" s="35" t="s">
        <v>11</v>
      </c>
      <c r="C207" s="90">
        <v>9563</v>
      </c>
      <c r="D207" s="91">
        <v>0</v>
      </c>
      <c r="E207" s="91">
        <v>0</v>
      </c>
      <c r="F207" s="91">
        <v>45</v>
      </c>
      <c r="G207" s="91">
        <v>84</v>
      </c>
      <c r="H207" s="91">
        <v>1140</v>
      </c>
      <c r="I207" s="91">
        <v>4569</v>
      </c>
      <c r="J207" s="91">
        <v>462</v>
      </c>
      <c r="K207" s="91">
        <v>3263</v>
      </c>
      <c r="M207" s="80"/>
      <c r="N207" s="8"/>
      <c r="O207" s="8"/>
      <c r="P207" s="8"/>
    </row>
    <row r="208" spans="2:17" customFormat="1" ht="15.75" customHeight="1" x14ac:dyDescent="0.25">
      <c r="B208" s="35" t="s">
        <v>12</v>
      </c>
      <c r="C208" s="90">
        <v>9855</v>
      </c>
      <c r="D208" s="91">
        <v>0</v>
      </c>
      <c r="E208" s="91">
        <v>3</v>
      </c>
      <c r="F208" s="91">
        <v>21</v>
      </c>
      <c r="G208" s="91">
        <v>61</v>
      </c>
      <c r="H208" s="91">
        <v>1070</v>
      </c>
      <c r="I208" s="91">
        <v>4797</v>
      </c>
      <c r="J208" s="91">
        <v>460</v>
      </c>
      <c r="K208" s="91">
        <v>3443</v>
      </c>
      <c r="M208" s="80"/>
      <c r="N208" s="8"/>
      <c r="O208" s="8"/>
      <c r="P208" s="8"/>
    </row>
    <row r="209" spans="2:16" customFormat="1" ht="15.75" customHeight="1" thickBot="1" x14ac:dyDescent="0.3">
      <c r="B209" s="35" t="s">
        <v>13</v>
      </c>
      <c r="C209" s="90">
        <v>9785</v>
      </c>
      <c r="D209" s="91">
        <v>0</v>
      </c>
      <c r="E209" s="91">
        <v>5</v>
      </c>
      <c r="F209" s="91">
        <v>38</v>
      </c>
      <c r="G209" s="91">
        <v>102</v>
      </c>
      <c r="H209" s="91">
        <v>1097</v>
      </c>
      <c r="I209" s="91">
        <v>4737</v>
      </c>
      <c r="J209" s="91">
        <v>475</v>
      </c>
      <c r="K209" s="91">
        <v>3331</v>
      </c>
      <c r="M209" s="80"/>
      <c r="N209" s="8"/>
      <c r="O209" s="8"/>
      <c r="P209" s="8"/>
    </row>
    <row r="210" spans="2:16" customFormat="1" ht="15.75" hidden="1" customHeight="1" x14ac:dyDescent="0.25">
      <c r="B210" s="35" t="s">
        <v>14</v>
      </c>
      <c r="C210" s="90">
        <v>0</v>
      </c>
      <c r="D210" s="91">
        <v>0</v>
      </c>
      <c r="E210" s="91">
        <v>0</v>
      </c>
      <c r="F210" s="91">
        <v>0</v>
      </c>
      <c r="G210" s="91">
        <v>0</v>
      </c>
      <c r="H210" s="91">
        <v>0</v>
      </c>
      <c r="I210" s="91">
        <v>0</v>
      </c>
      <c r="J210" s="91">
        <v>0</v>
      </c>
      <c r="K210" s="91">
        <v>0</v>
      </c>
      <c r="M210" s="80"/>
      <c r="N210" s="8"/>
      <c r="O210" s="8"/>
      <c r="P210" s="8"/>
    </row>
    <row r="211" spans="2:16" customFormat="1" ht="15.75" hidden="1" customHeight="1" x14ac:dyDescent="0.25">
      <c r="B211" s="35" t="s">
        <v>15</v>
      </c>
      <c r="C211" s="90">
        <v>0</v>
      </c>
      <c r="D211" s="91">
        <v>0</v>
      </c>
      <c r="E211" s="91">
        <v>0</v>
      </c>
      <c r="F211" s="91">
        <v>0</v>
      </c>
      <c r="G211" s="91">
        <v>0</v>
      </c>
      <c r="H211" s="91">
        <v>0</v>
      </c>
      <c r="I211" s="91">
        <v>0</v>
      </c>
      <c r="J211" s="91">
        <v>0</v>
      </c>
      <c r="K211" s="91">
        <v>0</v>
      </c>
      <c r="M211" s="80"/>
      <c r="N211" s="8"/>
      <c r="O211" s="8"/>
      <c r="P211" s="8"/>
    </row>
    <row r="212" spans="2:16" customFormat="1" ht="15.75" hidden="1" customHeight="1" x14ac:dyDescent="0.25">
      <c r="B212" s="35" t="s">
        <v>16</v>
      </c>
      <c r="C212" s="90">
        <v>0</v>
      </c>
      <c r="D212" s="91">
        <v>0</v>
      </c>
      <c r="E212" s="91">
        <v>0</v>
      </c>
      <c r="F212" s="91">
        <v>0</v>
      </c>
      <c r="G212" s="91">
        <v>0</v>
      </c>
      <c r="H212" s="91">
        <v>0</v>
      </c>
      <c r="I212" s="91">
        <v>0</v>
      </c>
      <c r="J212" s="91">
        <v>0</v>
      </c>
      <c r="K212" s="91">
        <v>0</v>
      </c>
      <c r="M212" s="80"/>
      <c r="N212" s="8"/>
      <c r="O212" s="8"/>
      <c r="P212" s="8"/>
    </row>
    <row r="213" spans="2:16" customFormat="1" ht="15.75" hidden="1" customHeight="1" x14ac:dyDescent="0.25">
      <c r="B213" s="35" t="s">
        <v>17</v>
      </c>
      <c r="C213" s="90">
        <v>0</v>
      </c>
      <c r="D213" s="91">
        <v>0</v>
      </c>
      <c r="E213" s="91">
        <v>0</v>
      </c>
      <c r="F213" s="91">
        <v>0</v>
      </c>
      <c r="G213" s="91">
        <v>0</v>
      </c>
      <c r="H213" s="91">
        <v>0</v>
      </c>
      <c r="I213" s="91">
        <v>0</v>
      </c>
      <c r="J213" s="91">
        <v>0</v>
      </c>
      <c r="K213" s="91">
        <v>0</v>
      </c>
      <c r="M213" s="80"/>
      <c r="N213" s="8"/>
      <c r="O213" s="8"/>
      <c r="P213" s="8"/>
    </row>
    <row r="214" spans="2:16" customFormat="1" ht="15.75" hidden="1" customHeight="1" x14ac:dyDescent="0.25">
      <c r="B214" s="35" t="s">
        <v>18</v>
      </c>
      <c r="C214" s="90">
        <v>0</v>
      </c>
      <c r="D214" s="91">
        <v>0</v>
      </c>
      <c r="E214" s="91">
        <v>0</v>
      </c>
      <c r="F214" s="91">
        <v>0</v>
      </c>
      <c r="G214" s="91">
        <v>0</v>
      </c>
      <c r="H214" s="91">
        <v>0</v>
      </c>
      <c r="I214" s="91">
        <v>0</v>
      </c>
      <c r="J214" s="91">
        <v>0</v>
      </c>
      <c r="K214" s="91">
        <v>0</v>
      </c>
      <c r="M214" s="80"/>
      <c r="N214" s="8"/>
      <c r="O214" s="8"/>
      <c r="P214" s="8"/>
    </row>
    <row r="215" spans="2:16" customFormat="1" ht="15.75" hidden="1" customHeight="1" thickBot="1" x14ac:dyDescent="0.3">
      <c r="B215" s="135" t="s">
        <v>19</v>
      </c>
      <c r="C215" s="139">
        <v>0</v>
      </c>
      <c r="D215" s="91">
        <v>0</v>
      </c>
      <c r="E215" s="91">
        <v>0</v>
      </c>
      <c r="F215" s="91">
        <v>0</v>
      </c>
      <c r="G215" s="91">
        <v>0</v>
      </c>
      <c r="H215" s="91">
        <v>0</v>
      </c>
      <c r="I215" s="91">
        <v>0</v>
      </c>
      <c r="J215" s="91">
        <v>0</v>
      </c>
      <c r="K215" s="91">
        <v>0</v>
      </c>
      <c r="M215" s="80"/>
      <c r="N215" s="8"/>
      <c r="O215" s="8"/>
      <c r="P215" s="8"/>
    </row>
    <row r="216" spans="2:16" customFormat="1" ht="14.25" customHeight="1" x14ac:dyDescent="0.25">
      <c r="B216" s="71" t="s">
        <v>20</v>
      </c>
      <c r="C216" s="72">
        <v>59682</v>
      </c>
      <c r="D216" s="72">
        <v>0</v>
      </c>
      <c r="E216" s="72">
        <v>16</v>
      </c>
      <c r="F216" s="72">
        <v>187</v>
      </c>
      <c r="G216" s="72">
        <v>480</v>
      </c>
      <c r="H216" s="72">
        <v>6806</v>
      </c>
      <c r="I216" s="72">
        <v>29847</v>
      </c>
      <c r="J216" s="72">
        <v>2821</v>
      </c>
      <c r="K216" s="72">
        <v>19525</v>
      </c>
      <c r="M216" s="92"/>
      <c r="N216" s="8"/>
      <c r="O216" s="93"/>
      <c r="P216" s="94"/>
    </row>
    <row r="217" spans="2:16" customFormat="1" ht="14.25" customHeight="1" x14ac:dyDescent="0.25">
      <c r="B217" s="48" t="s">
        <v>22</v>
      </c>
      <c r="C217" s="95">
        <v>1</v>
      </c>
      <c r="D217" s="49">
        <v>0</v>
      </c>
      <c r="E217" s="140">
        <v>2.6808753057873397E-4</v>
      </c>
      <c r="F217" s="140">
        <v>3.133273013638953E-3</v>
      </c>
      <c r="G217" s="140">
        <v>8.0426259173620191E-3</v>
      </c>
      <c r="H217" s="140">
        <v>0.11403773331992896</v>
      </c>
      <c r="I217" s="140">
        <v>0.50010053282396705</v>
      </c>
      <c r="J217" s="140">
        <v>4.7267182735163032E-2</v>
      </c>
      <c r="K217" s="140">
        <v>0.32715056465936126</v>
      </c>
      <c r="M217" s="60"/>
      <c r="N217" s="8"/>
      <c r="O217" s="93"/>
      <c r="P217" s="94"/>
    </row>
    <row r="218" spans="2:16" customFormat="1" ht="14.25" customHeight="1" x14ac:dyDescent="0.25">
      <c r="B218" s="125"/>
      <c r="C218" s="61"/>
      <c r="D218" s="60"/>
      <c r="E218" s="141"/>
      <c r="F218" s="141"/>
      <c r="G218" s="141"/>
      <c r="H218" s="141"/>
      <c r="I218" s="141"/>
      <c r="J218" s="141"/>
      <c r="K218" s="141"/>
      <c r="M218" s="60"/>
      <c r="N218" s="8"/>
      <c r="O218" s="93"/>
      <c r="P218" s="94"/>
    </row>
    <row r="219" spans="2:16" customFormat="1" ht="14.25" customHeight="1" x14ac:dyDescent="0.25">
      <c r="B219" s="96"/>
      <c r="C219" s="142"/>
      <c r="D219" s="2"/>
      <c r="E219" s="2"/>
      <c r="F219" s="2"/>
      <c r="G219" s="1"/>
      <c r="H219" s="143"/>
      <c r="I219" s="97"/>
      <c r="J219" s="97"/>
      <c r="K219" s="97"/>
      <c r="M219" s="60"/>
      <c r="N219" s="8"/>
      <c r="O219" s="93"/>
      <c r="P219" s="94"/>
    </row>
    <row r="220" spans="2:16" customFormat="1" ht="14.25" customHeight="1" x14ac:dyDescent="0.25">
      <c r="B220" s="57"/>
      <c r="C220" s="60"/>
      <c r="D220" s="60"/>
      <c r="E220" s="60"/>
      <c r="F220" s="60"/>
      <c r="G220" s="60"/>
      <c r="H220" s="60"/>
      <c r="I220" s="60"/>
      <c r="J220" s="60"/>
      <c r="K220" s="60"/>
      <c r="M220" s="60"/>
      <c r="N220" s="8"/>
      <c r="O220" s="93"/>
      <c r="P220" s="94"/>
    </row>
    <row r="221" spans="2:16" customFormat="1" ht="14.25" customHeight="1" x14ac:dyDescent="0.25">
      <c r="B221" s="57"/>
      <c r="C221" s="60"/>
      <c r="D221" s="60"/>
      <c r="E221" s="60"/>
      <c r="F221" s="60"/>
      <c r="G221" s="60"/>
      <c r="H221" s="60"/>
      <c r="I221" s="60"/>
      <c r="J221" s="60"/>
      <c r="K221" s="60"/>
      <c r="M221" s="60"/>
      <c r="N221" s="8"/>
      <c r="O221" s="93"/>
      <c r="P221" s="94"/>
    </row>
    <row r="222" spans="2:16" customFormat="1" ht="27" customHeight="1" x14ac:dyDescent="0.25">
      <c r="C222" s="144"/>
      <c r="D222" s="144"/>
      <c r="E222" s="144"/>
      <c r="F222" s="144"/>
    </row>
    <row r="223" spans="2:16" customFormat="1" ht="25.5" customHeight="1" x14ac:dyDescent="0.25">
      <c r="C223" s="144"/>
      <c r="D223" s="144"/>
      <c r="E223" s="144"/>
      <c r="F223" s="144"/>
      <c r="J223" s="81"/>
    </row>
    <row r="224" spans="2:16" customFormat="1" ht="17.25" customHeight="1" x14ac:dyDescent="0.25">
      <c r="B224" s="66" t="s">
        <v>68</v>
      </c>
      <c r="C224" s="66">
        <v>2022</v>
      </c>
      <c r="D224" s="66">
        <v>2023</v>
      </c>
      <c r="E224" s="66">
        <v>2024</v>
      </c>
      <c r="F224" s="66">
        <v>2025</v>
      </c>
      <c r="G224" s="66" t="s">
        <v>69</v>
      </c>
      <c r="H224" s="67"/>
      <c r="I224" s="67"/>
      <c r="J224" s="67"/>
      <c r="L224" s="67"/>
      <c r="M224" s="67"/>
    </row>
    <row r="225" spans="2:17" customFormat="1" ht="14.25" customHeight="1" x14ac:dyDescent="0.25">
      <c r="B225" s="87" t="s">
        <v>70</v>
      </c>
      <c r="C225" s="129">
        <v>1082</v>
      </c>
      <c r="D225" s="129">
        <v>970</v>
      </c>
      <c r="E225" s="129">
        <v>994</v>
      </c>
      <c r="F225" s="129">
        <v>1105</v>
      </c>
      <c r="G225" s="129">
        <v>584</v>
      </c>
      <c r="H225" s="56"/>
      <c r="I225" s="56"/>
      <c r="J225" s="56"/>
      <c r="K225" s="56"/>
      <c r="P225" s="145"/>
      <c r="Q225" s="145"/>
    </row>
    <row r="226" spans="2:17" customFormat="1" ht="14.25" customHeight="1" x14ac:dyDescent="0.25">
      <c r="B226" s="35" t="s">
        <v>71</v>
      </c>
      <c r="C226" s="146">
        <v>2826</v>
      </c>
      <c r="D226" s="146">
        <v>2368</v>
      </c>
      <c r="E226" s="146">
        <v>2655</v>
      </c>
      <c r="F226" s="146">
        <v>2989</v>
      </c>
      <c r="G226" s="129">
        <v>1641</v>
      </c>
      <c r="H226" s="56"/>
      <c r="I226" s="56"/>
      <c r="J226" s="56"/>
      <c r="K226" s="56"/>
      <c r="P226" s="145"/>
      <c r="Q226" s="145"/>
    </row>
    <row r="227" spans="2:17" customFormat="1" ht="14.25" customHeight="1" x14ac:dyDescent="0.25">
      <c r="B227" s="35" t="s">
        <v>72</v>
      </c>
      <c r="C227" s="146">
        <v>1898</v>
      </c>
      <c r="D227" s="146">
        <v>1468</v>
      </c>
      <c r="E227" s="146">
        <v>1651</v>
      </c>
      <c r="F227" s="146">
        <v>1594</v>
      </c>
      <c r="G227" s="129">
        <v>778</v>
      </c>
      <c r="H227" s="56"/>
      <c r="I227" s="56"/>
      <c r="J227" s="56"/>
      <c r="K227" s="56"/>
      <c r="P227" s="145"/>
      <c r="Q227" s="145"/>
    </row>
    <row r="228" spans="2:17" customFormat="1" ht="14.25" customHeight="1" x14ac:dyDescent="0.25">
      <c r="B228" s="35" t="s">
        <v>73</v>
      </c>
      <c r="C228" s="146">
        <v>7555</v>
      </c>
      <c r="D228" s="146">
        <v>6526</v>
      </c>
      <c r="E228" s="146">
        <v>7469</v>
      </c>
      <c r="F228" s="146">
        <v>8185</v>
      </c>
      <c r="G228" s="129">
        <v>4080</v>
      </c>
      <c r="H228" s="56"/>
      <c r="I228" s="56"/>
      <c r="J228" s="56"/>
      <c r="K228" s="56"/>
      <c r="P228" s="145"/>
      <c r="Q228" s="145"/>
    </row>
    <row r="229" spans="2:17" customFormat="1" ht="14.25" customHeight="1" x14ac:dyDescent="0.25">
      <c r="B229" s="35" t="s">
        <v>74</v>
      </c>
      <c r="C229" s="146">
        <v>2919</v>
      </c>
      <c r="D229" s="146">
        <v>2503</v>
      </c>
      <c r="E229" s="146">
        <v>2692</v>
      </c>
      <c r="F229" s="146">
        <v>2860</v>
      </c>
      <c r="G229" s="129">
        <v>1284</v>
      </c>
      <c r="H229" s="56"/>
      <c r="I229" s="56"/>
      <c r="J229" s="56"/>
      <c r="K229" s="56"/>
      <c r="P229" s="145"/>
      <c r="Q229" s="145"/>
    </row>
    <row r="230" spans="2:17" customFormat="1" ht="14.25" customHeight="1" x14ac:dyDescent="0.25">
      <c r="B230" s="35" t="s">
        <v>75</v>
      </c>
      <c r="C230" s="146">
        <v>3839</v>
      </c>
      <c r="D230" s="146">
        <v>3234</v>
      </c>
      <c r="E230" s="146">
        <v>3300</v>
      </c>
      <c r="F230" s="146">
        <v>3282</v>
      </c>
      <c r="G230" s="129">
        <v>1605</v>
      </c>
      <c r="H230" s="56"/>
      <c r="I230" s="56"/>
      <c r="J230" s="56"/>
      <c r="K230" s="56"/>
      <c r="P230" s="145"/>
      <c r="Q230" s="145"/>
    </row>
    <row r="231" spans="2:17" customFormat="1" ht="14.25" customHeight="1" x14ac:dyDescent="0.25">
      <c r="B231" s="35" t="s">
        <v>76</v>
      </c>
      <c r="C231" s="146">
        <v>7878</v>
      </c>
      <c r="D231" s="146">
        <v>6820</v>
      </c>
      <c r="E231" s="146">
        <v>6754</v>
      </c>
      <c r="F231" s="146">
        <v>7223</v>
      </c>
      <c r="G231" s="129">
        <v>3800</v>
      </c>
      <c r="H231" s="56"/>
      <c r="I231" s="56"/>
      <c r="J231" s="56"/>
      <c r="K231" s="56"/>
      <c r="P231" s="145"/>
      <c r="Q231" s="145"/>
    </row>
    <row r="232" spans="2:17" customFormat="1" ht="14.25" customHeight="1" x14ac:dyDescent="0.25">
      <c r="B232" s="35" t="s">
        <v>77</v>
      </c>
      <c r="C232" s="146">
        <v>6223</v>
      </c>
      <c r="D232" s="146">
        <v>5211</v>
      </c>
      <c r="E232" s="146">
        <v>5982</v>
      </c>
      <c r="F232" s="146">
        <v>6123</v>
      </c>
      <c r="G232" s="129">
        <v>3087</v>
      </c>
      <c r="H232" s="56"/>
      <c r="I232" s="56"/>
      <c r="J232" s="56"/>
      <c r="K232" s="56"/>
      <c r="P232" s="145"/>
      <c r="Q232" s="145"/>
    </row>
    <row r="233" spans="2:17" customFormat="1" ht="14.25" customHeight="1" x14ac:dyDescent="0.25">
      <c r="B233" s="35" t="s">
        <v>78</v>
      </c>
      <c r="C233" s="146">
        <v>984</v>
      </c>
      <c r="D233" s="146">
        <v>738</v>
      </c>
      <c r="E233" s="146">
        <v>709</v>
      </c>
      <c r="F233" s="146">
        <v>900</v>
      </c>
      <c r="G233" s="129">
        <v>319</v>
      </c>
      <c r="H233" s="56"/>
      <c r="I233" s="56"/>
      <c r="J233" s="56"/>
      <c r="K233" s="56"/>
      <c r="P233" s="145"/>
      <c r="Q233" s="145"/>
    </row>
    <row r="234" spans="2:17" customFormat="1" ht="14.25" customHeight="1" x14ac:dyDescent="0.25">
      <c r="B234" s="35" t="s">
        <v>79</v>
      </c>
      <c r="C234" s="146">
        <v>3002</v>
      </c>
      <c r="D234" s="146">
        <v>2514</v>
      </c>
      <c r="E234" s="146">
        <v>2540</v>
      </c>
      <c r="F234" s="146">
        <v>2916</v>
      </c>
      <c r="G234" s="129">
        <v>1395</v>
      </c>
      <c r="H234" s="56"/>
      <c r="I234" s="56"/>
      <c r="J234" s="56"/>
      <c r="K234" s="56"/>
      <c r="P234" s="145"/>
      <c r="Q234" s="145"/>
    </row>
    <row r="235" spans="2:17" customFormat="1" ht="14.25" customHeight="1" x14ac:dyDescent="0.25">
      <c r="B235" s="35" t="s">
        <v>80</v>
      </c>
      <c r="C235" s="146">
        <v>4058</v>
      </c>
      <c r="D235" s="146">
        <v>3806</v>
      </c>
      <c r="E235" s="146">
        <v>3886</v>
      </c>
      <c r="F235" s="146">
        <v>4387</v>
      </c>
      <c r="G235" s="129">
        <v>2258</v>
      </c>
      <c r="H235" s="56"/>
      <c r="I235" s="56"/>
      <c r="J235" s="56"/>
      <c r="K235" s="56"/>
      <c r="P235" s="145"/>
      <c r="Q235" s="145"/>
    </row>
    <row r="236" spans="2:17" customFormat="1" ht="14.25" customHeight="1" x14ac:dyDescent="0.25">
      <c r="B236" s="35" t="s">
        <v>81</v>
      </c>
      <c r="C236" s="146">
        <v>5281</v>
      </c>
      <c r="D236" s="146">
        <v>4222</v>
      </c>
      <c r="E236" s="146">
        <v>5227</v>
      </c>
      <c r="F236" s="146">
        <v>5675</v>
      </c>
      <c r="G236" s="129">
        <v>2605</v>
      </c>
      <c r="H236" s="56"/>
      <c r="I236" s="56"/>
      <c r="J236" s="56"/>
      <c r="K236" s="56"/>
      <c r="P236" s="145"/>
      <c r="Q236" s="145"/>
    </row>
    <row r="237" spans="2:17" customFormat="1" ht="14.25" customHeight="1" x14ac:dyDescent="0.25">
      <c r="B237" s="35" t="s">
        <v>82</v>
      </c>
      <c r="C237" s="146">
        <v>6855</v>
      </c>
      <c r="D237" s="146">
        <v>5923</v>
      </c>
      <c r="E237" s="146">
        <v>5997</v>
      </c>
      <c r="F237" s="146">
        <v>6289</v>
      </c>
      <c r="G237" s="129">
        <v>3560</v>
      </c>
      <c r="H237" s="56"/>
      <c r="I237" s="56"/>
      <c r="J237" s="56"/>
      <c r="K237" s="56"/>
      <c r="P237" s="145"/>
      <c r="Q237" s="145"/>
    </row>
    <row r="238" spans="2:17" customFormat="1" ht="14.25" customHeight="1" x14ac:dyDescent="0.25">
      <c r="B238" s="35" t="s">
        <v>83</v>
      </c>
      <c r="C238" s="146">
        <v>3657</v>
      </c>
      <c r="D238" s="146">
        <v>3481</v>
      </c>
      <c r="E238" s="146">
        <v>3647</v>
      </c>
      <c r="F238" s="146">
        <v>3976</v>
      </c>
      <c r="G238" s="129">
        <v>2207</v>
      </c>
      <c r="H238" s="56"/>
      <c r="I238" s="56"/>
      <c r="J238" s="56"/>
      <c r="K238" s="56"/>
      <c r="P238" s="145"/>
      <c r="Q238" s="145"/>
    </row>
    <row r="239" spans="2:17" customFormat="1" ht="14.25" customHeight="1" x14ac:dyDescent="0.25">
      <c r="B239" s="35" t="s">
        <v>84</v>
      </c>
      <c r="C239" s="146">
        <v>90525</v>
      </c>
      <c r="D239" s="146">
        <v>75755</v>
      </c>
      <c r="E239" s="146">
        <v>78162</v>
      </c>
      <c r="F239" s="146">
        <v>82657</v>
      </c>
      <c r="G239" s="129">
        <v>46071</v>
      </c>
      <c r="H239" s="56"/>
      <c r="I239" s="56"/>
      <c r="J239" s="56"/>
      <c r="K239" s="56"/>
      <c r="O239" s="145"/>
      <c r="P239" s="145"/>
      <c r="Q239" s="145"/>
    </row>
    <row r="240" spans="2:17" customFormat="1" ht="14.25" customHeight="1" x14ac:dyDescent="0.25">
      <c r="B240" s="35" t="s">
        <v>85</v>
      </c>
      <c r="C240" s="146">
        <v>1680</v>
      </c>
      <c r="D240" s="146">
        <v>1455</v>
      </c>
      <c r="E240" s="146">
        <v>1427</v>
      </c>
      <c r="F240" s="146">
        <v>1563</v>
      </c>
      <c r="G240" s="129">
        <v>745</v>
      </c>
      <c r="H240" s="56"/>
      <c r="I240" s="56"/>
      <c r="J240" s="56"/>
      <c r="K240" s="56"/>
      <c r="P240" s="145"/>
      <c r="Q240" s="145"/>
    </row>
    <row r="241" spans="2:17" customFormat="1" ht="14.25" customHeight="1" x14ac:dyDescent="0.25">
      <c r="B241" s="35" t="s">
        <v>86</v>
      </c>
      <c r="C241" s="146">
        <v>1034</v>
      </c>
      <c r="D241" s="146">
        <v>995</v>
      </c>
      <c r="E241" s="146">
        <v>1209</v>
      </c>
      <c r="F241" s="146">
        <v>1166</v>
      </c>
      <c r="G241" s="129">
        <v>528</v>
      </c>
      <c r="H241" s="56"/>
      <c r="I241" s="56"/>
      <c r="J241" s="56"/>
      <c r="K241" s="56"/>
      <c r="P241" s="145"/>
      <c r="Q241" s="145"/>
    </row>
    <row r="242" spans="2:17" customFormat="1" ht="14.25" customHeight="1" x14ac:dyDescent="0.25">
      <c r="B242" s="35" t="s">
        <v>87</v>
      </c>
      <c r="C242" s="146">
        <v>722</v>
      </c>
      <c r="D242" s="146">
        <v>571</v>
      </c>
      <c r="E242" s="146">
        <v>650</v>
      </c>
      <c r="F242" s="146">
        <v>797</v>
      </c>
      <c r="G242" s="129">
        <v>475</v>
      </c>
      <c r="H242" s="56"/>
      <c r="I242" s="56"/>
      <c r="J242" s="56"/>
      <c r="K242" s="56"/>
      <c r="P242" s="145"/>
      <c r="Q242" s="145"/>
    </row>
    <row r="243" spans="2:17" customFormat="1" ht="14.25" customHeight="1" x14ac:dyDescent="0.25">
      <c r="B243" s="35" t="s">
        <v>88</v>
      </c>
      <c r="C243" s="146">
        <v>665</v>
      </c>
      <c r="D243" s="146">
        <v>526</v>
      </c>
      <c r="E243" s="146">
        <v>651</v>
      </c>
      <c r="F243" s="146">
        <v>644</v>
      </c>
      <c r="G243" s="129">
        <v>291</v>
      </c>
      <c r="H243" s="56"/>
      <c r="I243" s="56"/>
      <c r="J243" s="56"/>
      <c r="K243" s="56"/>
      <c r="P243" s="145"/>
      <c r="Q243" s="145"/>
    </row>
    <row r="244" spans="2:17" customFormat="1" ht="14.25" customHeight="1" x14ac:dyDescent="0.25">
      <c r="B244" s="35" t="s">
        <v>89</v>
      </c>
      <c r="C244" s="146">
        <v>6567</v>
      </c>
      <c r="D244" s="146">
        <v>4706</v>
      </c>
      <c r="E244" s="146">
        <v>5106</v>
      </c>
      <c r="F244" s="146">
        <v>5449</v>
      </c>
      <c r="G244" s="129">
        <v>2865</v>
      </c>
      <c r="H244" s="1"/>
      <c r="I244" s="147" t="s">
        <v>90</v>
      </c>
      <c r="J244" s="148" t="s">
        <v>91</v>
      </c>
      <c r="K244" s="148"/>
      <c r="P244" s="145"/>
      <c r="Q244" s="145"/>
    </row>
    <row r="245" spans="2:17" customFormat="1" ht="14.25" customHeight="1" x14ac:dyDescent="0.25">
      <c r="B245" s="35" t="s">
        <v>92</v>
      </c>
      <c r="C245" s="146">
        <v>4348</v>
      </c>
      <c r="D245" s="146">
        <v>3722</v>
      </c>
      <c r="E245" s="146">
        <v>3903</v>
      </c>
      <c r="F245" s="146">
        <v>4133</v>
      </c>
      <c r="G245" s="129">
        <v>1840</v>
      </c>
      <c r="H245" s="1"/>
      <c r="I245" s="149"/>
      <c r="J245" s="150" t="s">
        <v>93</v>
      </c>
      <c r="K245" s="151"/>
      <c r="L245" s="1"/>
      <c r="P245" s="145"/>
      <c r="Q245" s="145"/>
    </row>
    <row r="246" spans="2:17" customFormat="1" ht="14.25" customHeight="1" x14ac:dyDescent="0.25">
      <c r="B246" s="35" t="s">
        <v>94</v>
      </c>
      <c r="C246" s="146">
        <v>2956</v>
      </c>
      <c r="D246" s="146">
        <v>2501</v>
      </c>
      <c r="E246" s="146">
        <v>2549</v>
      </c>
      <c r="F246" s="146">
        <v>2912</v>
      </c>
      <c r="G246" s="129">
        <v>1266</v>
      </c>
      <c r="H246" s="1"/>
      <c r="I246" s="152"/>
      <c r="J246" s="150" t="s">
        <v>95</v>
      </c>
      <c r="K246" s="151"/>
      <c r="P246" s="145"/>
      <c r="Q246" s="145"/>
    </row>
    <row r="247" spans="2:17" customFormat="1" ht="14.25" customHeight="1" x14ac:dyDescent="0.25">
      <c r="B247" s="35" t="s">
        <v>96</v>
      </c>
      <c r="C247" s="146">
        <v>1500</v>
      </c>
      <c r="D247" s="146">
        <v>1423</v>
      </c>
      <c r="E247" s="146">
        <v>1457</v>
      </c>
      <c r="F247" s="146">
        <v>1687</v>
      </c>
      <c r="G247" s="129">
        <v>854</v>
      </c>
      <c r="H247" s="1"/>
      <c r="I247" s="153"/>
      <c r="J247" s="150" t="s">
        <v>97</v>
      </c>
      <c r="K247" s="151"/>
      <c r="P247" s="145"/>
      <c r="Q247" s="145"/>
    </row>
    <row r="248" spans="2:17" customFormat="1" ht="14.25" customHeight="1" x14ac:dyDescent="0.25">
      <c r="B248" s="35" t="s">
        <v>98</v>
      </c>
      <c r="C248" s="146">
        <v>1104</v>
      </c>
      <c r="D248" s="146">
        <v>838</v>
      </c>
      <c r="E248" s="146">
        <v>892</v>
      </c>
      <c r="F248" s="146">
        <v>858</v>
      </c>
      <c r="G248" s="129">
        <v>439</v>
      </c>
      <c r="H248" s="1"/>
      <c r="I248" s="154"/>
      <c r="J248" s="150" t="s">
        <v>99</v>
      </c>
      <c r="K248" s="151"/>
      <c r="P248" s="145"/>
      <c r="Q248" s="145"/>
    </row>
    <row r="249" spans="2:17" customFormat="1" ht="14.25" customHeight="1" thickBot="1" x14ac:dyDescent="0.3">
      <c r="B249" s="155" t="s">
        <v>100</v>
      </c>
      <c r="C249" s="156">
        <v>1622</v>
      </c>
      <c r="D249" s="156">
        <v>1368</v>
      </c>
      <c r="E249" s="156">
        <v>1403</v>
      </c>
      <c r="F249" s="156">
        <v>1426</v>
      </c>
      <c r="G249" s="156">
        <v>731</v>
      </c>
      <c r="H249" s="1"/>
      <c r="I249" s="157"/>
      <c r="J249" s="150" t="s">
        <v>101</v>
      </c>
      <c r="K249" s="151"/>
      <c r="O249" s="1"/>
      <c r="P249" s="145"/>
      <c r="Q249" s="145"/>
    </row>
    <row r="250" spans="2:17" customFormat="1" ht="14.25" customHeight="1" x14ac:dyDescent="0.25">
      <c r="B250" s="158" t="s">
        <v>20</v>
      </c>
      <c r="C250" s="116">
        <v>170780</v>
      </c>
      <c r="D250" s="116">
        <v>143644</v>
      </c>
      <c r="E250" s="116">
        <v>150912</v>
      </c>
      <c r="F250" s="116">
        <v>160796</v>
      </c>
      <c r="G250" s="116">
        <v>85308</v>
      </c>
      <c r="H250" s="1"/>
      <c r="I250" s="159"/>
      <c r="J250" s="150" t="s">
        <v>102</v>
      </c>
      <c r="K250" s="151"/>
      <c r="M250" s="92"/>
      <c r="O250" s="1"/>
      <c r="Q250" s="145"/>
    </row>
    <row r="251" spans="2:17" ht="15.75" customHeight="1" x14ac:dyDescent="0.25">
      <c r="B251" s="160" t="s">
        <v>103</v>
      </c>
      <c r="G251" s="2"/>
    </row>
    <row r="252" spans="2:17" customFormat="1" ht="35.25" customHeight="1" x14ac:dyDescent="0.25">
      <c r="B252" s="5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</row>
    <row r="253" spans="2:17" ht="30" customHeight="1" x14ac:dyDescent="0.25">
      <c r="B253" s="162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</row>
    <row r="254" spans="2:17" ht="15" customHeight="1" x14ac:dyDescent="0.25">
      <c r="B254" s="162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</row>
    <row r="255" spans="2:17" ht="30" customHeight="1" x14ac:dyDescent="0.25">
      <c r="B255" s="164" t="s">
        <v>104</v>
      </c>
      <c r="C255" s="164"/>
      <c r="D255" s="165" t="s">
        <v>20</v>
      </c>
      <c r="E255" s="1"/>
      <c r="F255" s="1"/>
      <c r="H255" s="166"/>
      <c r="I255" s="166"/>
      <c r="J255" s="166"/>
    </row>
    <row r="256" spans="2:17" ht="24.95" customHeight="1" x14ac:dyDescent="0.25">
      <c r="B256" s="167" t="s">
        <v>105</v>
      </c>
      <c r="C256" s="167"/>
      <c r="D256" s="129">
        <v>83893</v>
      </c>
      <c r="E256" s="1"/>
      <c r="F256" s="168"/>
      <c r="H256" s="169" t="s">
        <v>106</v>
      </c>
      <c r="I256" s="169"/>
      <c r="J256" s="170">
        <v>7</v>
      </c>
    </row>
    <row r="257" spans="2:10" ht="24.95" customHeight="1" x14ac:dyDescent="0.25">
      <c r="B257" s="171" t="s">
        <v>107</v>
      </c>
      <c r="C257" s="171"/>
      <c r="D257" s="129">
        <v>23599</v>
      </c>
      <c r="E257" s="1"/>
      <c r="F257" s="168"/>
      <c r="H257" s="172" t="s">
        <v>108</v>
      </c>
      <c r="I257" s="172"/>
      <c r="J257" s="170">
        <v>41</v>
      </c>
    </row>
    <row r="258" spans="2:10" ht="24.95" customHeight="1" x14ac:dyDescent="0.25">
      <c r="B258" s="171" t="s">
        <v>109</v>
      </c>
      <c r="C258" s="171"/>
      <c r="D258" s="129">
        <v>15472</v>
      </c>
      <c r="E258" s="1"/>
      <c r="F258" s="168"/>
      <c r="H258" s="172" t="s">
        <v>110</v>
      </c>
      <c r="I258" s="172"/>
      <c r="J258" s="170">
        <v>97</v>
      </c>
    </row>
    <row r="259" spans="2:10" ht="24.95" customHeight="1" x14ac:dyDescent="0.25">
      <c r="B259" s="171" t="s">
        <v>111</v>
      </c>
      <c r="C259" s="171"/>
      <c r="D259" s="129">
        <v>8496</v>
      </c>
      <c r="E259" s="1"/>
      <c r="F259" s="168"/>
      <c r="H259" s="172" t="s">
        <v>112</v>
      </c>
      <c r="I259" s="172"/>
      <c r="J259" s="170">
        <v>561</v>
      </c>
    </row>
    <row r="260" spans="2:10" ht="24.95" customHeight="1" x14ac:dyDescent="0.25">
      <c r="B260" s="171" t="s">
        <v>113</v>
      </c>
      <c r="C260" s="171"/>
      <c r="D260" s="129">
        <v>44505</v>
      </c>
      <c r="E260" s="1"/>
      <c r="F260" s="168"/>
      <c r="H260" s="172" t="s">
        <v>114</v>
      </c>
      <c r="I260" s="172"/>
      <c r="J260" s="170">
        <v>793</v>
      </c>
    </row>
    <row r="261" spans="2:10" ht="24.95" customHeight="1" x14ac:dyDescent="0.25">
      <c r="B261" s="171" t="s">
        <v>115</v>
      </c>
      <c r="C261" s="171"/>
      <c r="D261" s="129">
        <v>13769</v>
      </c>
      <c r="E261" s="1"/>
      <c r="F261" s="168"/>
      <c r="H261" s="172" t="s">
        <v>116</v>
      </c>
      <c r="I261" s="172"/>
      <c r="J261" s="170">
        <v>874</v>
      </c>
    </row>
    <row r="262" spans="2:10" ht="24.95" customHeight="1" x14ac:dyDescent="0.25">
      <c r="B262" s="171" t="s">
        <v>117</v>
      </c>
      <c r="C262" s="171"/>
      <c r="D262" s="129">
        <v>44195</v>
      </c>
      <c r="E262" s="1"/>
      <c r="F262" s="168"/>
      <c r="H262" s="172" t="s">
        <v>65</v>
      </c>
      <c r="I262" s="172"/>
      <c r="J262" s="170">
        <v>1784</v>
      </c>
    </row>
    <row r="263" spans="2:10" ht="24.95" customHeight="1" x14ac:dyDescent="0.25">
      <c r="B263" s="171" t="s">
        <v>118</v>
      </c>
      <c r="C263" s="171"/>
      <c r="D263" s="129">
        <v>41040</v>
      </c>
      <c r="E263" s="1"/>
      <c r="F263" s="168"/>
      <c r="H263" s="172" t="s">
        <v>119</v>
      </c>
      <c r="I263" s="172"/>
      <c r="J263" s="170">
        <v>2210</v>
      </c>
    </row>
    <row r="264" spans="2:10" ht="24.95" customHeight="1" x14ac:dyDescent="0.25">
      <c r="B264" s="171" t="s">
        <v>120</v>
      </c>
      <c r="C264" s="171"/>
      <c r="D264" s="129">
        <v>3719</v>
      </c>
      <c r="E264" s="1"/>
      <c r="F264" s="168"/>
      <c r="H264" s="172" t="s">
        <v>120</v>
      </c>
      <c r="I264" s="172"/>
      <c r="J264" s="170">
        <v>3719</v>
      </c>
    </row>
    <row r="265" spans="2:10" ht="24.95" customHeight="1" x14ac:dyDescent="0.25">
      <c r="B265" s="171" t="s">
        <v>112</v>
      </c>
      <c r="C265" s="171"/>
      <c r="D265" s="129">
        <v>561</v>
      </c>
      <c r="E265" s="1"/>
      <c r="F265" s="168"/>
      <c r="H265" s="172" t="s">
        <v>111</v>
      </c>
      <c r="I265" s="172"/>
      <c r="J265" s="170">
        <v>8496</v>
      </c>
    </row>
    <row r="266" spans="2:10" ht="24.95" customHeight="1" x14ac:dyDescent="0.25">
      <c r="B266" s="171" t="s">
        <v>116</v>
      </c>
      <c r="C266" s="171"/>
      <c r="D266" s="129">
        <v>874</v>
      </c>
      <c r="E266" s="1"/>
      <c r="F266" s="168"/>
      <c r="H266" s="172" t="s">
        <v>121</v>
      </c>
      <c r="I266" s="172"/>
      <c r="J266" s="170">
        <v>9849</v>
      </c>
    </row>
    <row r="267" spans="2:10" ht="24.95" customHeight="1" x14ac:dyDescent="0.25">
      <c r="B267" s="171" t="s">
        <v>121</v>
      </c>
      <c r="C267" s="171"/>
      <c r="D267" s="129">
        <v>9849</v>
      </c>
      <c r="E267" s="1"/>
      <c r="F267" s="168"/>
      <c r="H267" s="172" t="s">
        <v>115</v>
      </c>
      <c r="I267" s="172"/>
      <c r="J267" s="170">
        <v>13769</v>
      </c>
    </row>
    <row r="268" spans="2:10" ht="33" customHeight="1" x14ac:dyDescent="0.25">
      <c r="B268" s="171" t="s">
        <v>122</v>
      </c>
      <c r="C268" s="171"/>
      <c r="D268" s="129">
        <v>24756</v>
      </c>
      <c r="E268" s="1"/>
      <c r="F268" s="168"/>
      <c r="H268" s="172" t="s">
        <v>109</v>
      </c>
      <c r="I268" s="172"/>
      <c r="J268" s="170">
        <v>15472</v>
      </c>
    </row>
    <row r="269" spans="2:10" ht="33" customHeight="1" x14ac:dyDescent="0.25">
      <c r="B269" s="171" t="s">
        <v>114</v>
      </c>
      <c r="C269" s="171"/>
      <c r="D269" s="129">
        <v>793</v>
      </c>
      <c r="E269" s="1"/>
      <c r="F269" s="168"/>
      <c r="H269" s="172" t="s">
        <v>107</v>
      </c>
      <c r="I269" s="172"/>
      <c r="J269" s="170">
        <v>23599</v>
      </c>
    </row>
    <row r="270" spans="2:10" ht="33" customHeight="1" x14ac:dyDescent="0.25">
      <c r="B270" s="171" t="s">
        <v>119</v>
      </c>
      <c r="C270" s="171"/>
      <c r="D270" s="129">
        <v>2210</v>
      </c>
      <c r="E270" s="1"/>
      <c r="F270" s="168"/>
      <c r="H270" s="172" t="s">
        <v>122</v>
      </c>
      <c r="I270" s="172"/>
      <c r="J270" s="170">
        <v>24756</v>
      </c>
    </row>
    <row r="271" spans="2:10" ht="33" customHeight="1" x14ac:dyDescent="0.25">
      <c r="B271" s="171" t="s">
        <v>108</v>
      </c>
      <c r="C271" s="171"/>
      <c r="D271" s="129">
        <v>41</v>
      </c>
      <c r="E271" s="1"/>
      <c r="F271" s="168"/>
      <c r="H271" s="172" t="s">
        <v>118</v>
      </c>
      <c r="I271" s="172"/>
      <c r="J271" s="170">
        <v>41040</v>
      </c>
    </row>
    <row r="272" spans="2:10" ht="33" customHeight="1" x14ac:dyDescent="0.25">
      <c r="B272" s="171" t="s">
        <v>106</v>
      </c>
      <c r="C272" s="171"/>
      <c r="D272" s="129">
        <v>7</v>
      </c>
      <c r="E272" s="1"/>
      <c r="F272" s="168"/>
      <c r="H272" s="172" t="s">
        <v>113</v>
      </c>
      <c r="I272" s="172"/>
      <c r="J272" s="170">
        <v>44505</v>
      </c>
    </row>
    <row r="273" spans="2:16" ht="33" customHeight="1" x14ac:dyDescent="0.25">
      <c r="B273" s="171" t="s">
        <v>110</v>
      </c>
      <c r="C273" s="171"/>
      <c r="D273" s="129">
        <v>97</v>
      </c>
      <c r="E273" s="1"/>
      <c r="F273" s="168"/>
      <c r="H273" s="172" t="s">
        <v>117</v>
      </c>
      <c r="I273" s="172"/>
      <c r="J273" s="170">
        <v>44195</v>
      </c>
    </row>
    <row r="274" spans="2:16" ht="24.95" customHeight="1" x14ac:dyDescent="0.25">
      <c r="B274" s="173" t="s">
        <v>65</v>
      </c>
      <c r="C274" s="173"/>
      <c r="D274" s="174">
        <v>1784</v>
      </c>
      <c r="E274" s="1"/>
      <c r="F274" s="168"/>
      <c r="H274" s="175" t="s">
        <v>105</v>
      </c>
      <c r="I274" s="175"/>
      <c r="J274" s="176">
        <v>83893</v>
      </c>
    </row>
    <row r="275" spans="2:16" ht="14.25" customHeight="1" x14ac:dyDescent="0.25">
      <c r="B275" s="134" t="s">
        <v>67</v>
      </c>
      <c r="C275" s="177"/>
      <c r="D275" s="177"/>
      <c r="E275" s="178"/>
      <c r="F275" s="168"/>
      <c r="G275" s="160" t="s">
        <v>103</v>
      </c>
      <c r="H275" s="179"/>
      <c r="I275" s="179"/>
      <c r="J275" s="179"/>
      <c r="K275" s="179"/>
      <c r="L275" s="179"/>
      <c r="M275" s="179"/>
      <c r="N275" s="179"/>
      <c r="O275" s="179"/>
      <c r="P275" s="179"/>
    </row>
    <row r="276" spans="2:16" ht="14.25" customHeight="1" x14ac:dyDescent="0.25">
      <c r="B276" s="134"/>
      <c r="C276" s="177"/>
      <c r="D276" s="177"/>
      <c r="E276" s="178"/>
      <c r="F276" s="168"/>
      <c r="G276" s="160"/>
      <c r="H276" s="179"/>
      <c r="I276" s="179"/>
      <c r="J276" s="179"/>
      <c r="K276" s="179"/>
      <c r="L276" s="179"/>
      <c r="M276" s="179"/>
      <c r="N276" s="179"/>
      <c r="O276" s="179"/>
      <c r="P276" s="179"/>
    </row>
    <row r="277" spans="2:16" ht="14.25" customHeight="1" x14ac:dyDescent="0.25">
      <c r="B277" s="134"/>
      <c r="C277" s="177"/>
      <c r="D277" s="177"/>
      <c r="E277" s="178"/>
      <c r="F277" s="168"/>
      <c r="G277" s="160"/>
      <c r="H277" s="179"/>
      <c r="I277" s="179"/>
      <c r="J277" s="179"/>
      <c r="K277" s="179"/>
      <c r="L277" s="179"/>
      <c r="M277" s="179"/>
      <c r="N277" s="179"/>
      <c r="O277" s="179"/>
      <c r="P277" s="179"/>
    </row>
    <row r="278" spans="2:16" ht="14.25" customHeight="1" x14ac:dyDescent="0.25">
      <c r="B278" s="134"/>
      <c r="C278" s="177"/>
      <c r="D278" s="177"/>
      <c r="E278" s="178"/>
      <c r="F278" s="168"/>
      <c r="G278" s="160"/>
      <c r="H278" s="179"/>
      <c r="I278" s="179"/>
      <c r="J278" s="179"/>
      <c r="K278" s="179"/>
      <c r="L278" s="179"/>
      <c r="M278" s="179"/>
      <c r="N278" s="179"/>
      <c r="O278" s="179"/>
      <c r="P278" s="179"/>
    </row>
    <row r="279" spans="2:16" ht="14.25" customHeight="1" x14ac:dyDescent="0.25">
      <c r="B279" s="134"/>
      <c r="C279" s="177"/>
      <c r="D279" s="177"/>
      <c r="E279" s="178"/>
      <c r="F279" s="168"/>
      <c r="G279" s="160"/>
      <c r="H279" s="179"/>
      <c r="I279" s="179"/>
      <c r="J279" s="179"/>
      <c r="K279" s="179"/>
      <c r="L279" s="179"/>
      <c r="M279" s="179"/>
      <c r="N279" s="179"/>
      <c r="O279" s="179"/>
      <c r="P279" s="179"/>
    </row>
    <row r="280" spans="2:16" ht="14.25" customHeight="1" x14ac:dyDescent="0.25">
      <c r="B280" s="134"/>
      <c r="C280" s="177"/>
      <c r="D280" s="177"/>
      <c r="E280" s="178"/>
      <c r="F280" s="168"/>
      <c r="G280" s="160"/>
      <c r="H280" s="179"/>
      <c r="I280" s="179"/>
      <c r="J280" s="179"/>
      <c r="K280" s="179"/>
      <c r="L280" s="179"/>
      <c r="M280" s="179"/>
      <c r="N280" s="179"/>
      <c r="O280" s="179"/>
      <c r="P280" s="179"/>
    </row>
    <row r="281" spans="2:16" ht="25.5" customHeight="1" x14ac:dyDescent="0.25">
      <c r="B281" s="164" t="s">
        <v>123</v>
      </c>
      <c r="C281" s="164"/>
      <c r="D281" s="165" t="s">
        <v>20</v>
      </c>
      <c r="E281" s="178"/>
      <c r="F281" s="168"/>
      <c r="G281" s="160"/>
      <c r="H281" s="179"/>
      <c r="I281" s="179"/>
      <c r="J281" s="179"/>
      <c r="K281" s="179"/>
      <c r="L281" s="179"/>
      <c r="M281" s="179"/>
      <c r="N281" s="179"/>
      <c r="O281" s="179"/>
      <c r="P281" s="179"/>
    </row>
    <row r="282" spans="2:16" ht="22.5" customHeight="1" x14ac:dyDescent="0.25">
      <c r="B282" s="173" t="s">
        <v>124</v>
      </c>
      <c r="C282" s="173"/>
      <c r="D282" s="180">
        <v>40786</v>
      </c>
      <c r="E282" s="179"/>
      <c r="F282" s="168"/>
      <c r="G282" s="160"/>
      <c r="H282" s="179"/>
      <c r="I282" s="179"/>
      <c r="J282" s="179"/>
      <c r="K282" s="179"/>
      <c r="L282" s="179"/>
      <c r="M282" s="179"/>
      <c r="N282" s="179"/>
      <c r="O282" s="179"/>
      <c r="P282" s="179"/>
    </row>
    <row r="283" spans="2:16" ht="14.25" customHeight="1" x14ac:dyDescent="0.25">
      <c r="B283" s="134"/>
      <c r="C283" s="177"/>
      <c r="D283" s="177"/>
      <c r="E283" s="178"/>
      <c r="F283" s="168"/>
      <c r="G283" s="160"/>
      <c r="H283" s="179"/>
      <c r="I283" s="179"/>
      <c r="J283" s="179"/>
      <c r="K283" s="179"/>
      <c r="L283" s="179"/>
      <c r="M283" s="179"/>
      <c r="N283" s="179"/>
      <c r="O283" s="179"/>
      <c r="P283" s="179"/>
    </row>
    <row r="284" spans="2:16" ht="14.25" customHeight="1" thickBot="1" x14ac:dyDescent="0.3">
      <c r="B284" s="181"/>
      <c r="C284" s="177"/>
      <c r="D284" s="177"/>
      <c r="E284" s="178"/>
      <c r="F284" s="178"/>
      <c r="G284" s="178"/>
      <c r="H284" s="179"/>
      <c r="I284" s="179"/>
      <c r="J284" s="179"/>
      <c r="K284" s="179"/>
      <c r="L284" s="179"/>
      <c r="M284" s="179"/>
      <c r="N284" s="179"/>
      <c r="O284" s="179"/>
      <c r="P284" s="179"/>
    </row>
    <row r="285" spans="2:16" ht="18.75" customHeight="1" thickTop="1" x14ac:dyDescent="0.25"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</row>
    <row r="286" spans="2:16" ht="3" customHeight="1" x14ac:dyDescent="0.25">
      <c r="B286" s="183"/>
      <c r="C286" s="183"/>
      <c r="D286" s="183"/>
      <c r="E286" s="183"/>
      <c r="F286" s="183"/>
      <c r="G286" s="183"/>
      <c r="H286" s="183"/>
      <c r="I286" s="183"/>
      <c r="J286" s="183"/>
      <c r="K286" s="183"/>
      <c r="L286" s="183"/>
      <c r="M286" s="183"/>
      <c r="N286" s="183"/>
      <c r="O286" s="183"/>
      <c r="P286" s="183"/>
    </row>
    <row r="287" spans="2:16" ht="11.25" customHeight="1" x14ac:dyDescent="0.25">
      <c r="B287" s="184"/>
      <c r="C287" s="163"/>
      <c r="D287" s="163"/>
      <c r="E287" s="163"/>
      <c r="F287" s="185"/>
      <c r="G287" s="185"/>
      <c r="H287" s="183"/>
      <c r="I287" s="183"/>
      <c r="J287" s="183"/>
      <c r="K287" s="183"/>
      <c r="L287" s="183"/>
      <c r="M287" s="183"/>
      <c r="N287" s="183"/>
      <c r="O287" s="183"/>
      <c r="P287" s="183"/>
    </row>
    <row r="288" spans="2:16" s="187" customFormat="1" ht="27.75" customHeight="1" x14ac:dyDescent="0.25">
      <c r="B288" s="186"/>
      <c r="C288" s="186"/>
      <c r="D288" s="186"/>
      <c r="E288" s="186"/>
      <c r="F288" s="186"/>
      <c r="G288" s="186"/>
    </row>
    <row r="289" spans="2:7" s="187" customFormat="1" ht="20.25" customHeight="1" x14ac:dyDescent="0.25">
      <c r="B289" s="188"/>
      <c r="C289" s="188"/>
      <c r="D289" s="188"/>
      <c r="E289" s="188"/>
      <c r="F289" s="188"/>
      <c r="G289" s="189"/>
    </row>
    <row r="290" spans="2:7" s="187" customFormat="1" ht="43.5" customHeight="1" x14ac:dyDescent="0.25">
      <c r="B290" s="190" t="s">
        <v>0</v>
      </c>
      <c r="C290" s="191"/>
      <c r="D290" s="192">
        <v>2025</v>
      </c>
      <c r="E290" s="192">
        <v>2026</v>
      </c>
      <c r="F290" s="193" t="s">
        <v>125</v>
      </c>
      <c r="G290" s="194"/>
    </row>
    <row r="291" spans="2:7" s="187" customFormat="1" ht="18" customHeight="1" x14ac:dyDescent="0.25">
      <c r="B291" s="195" t="s">
        <v>8</v>
      </c>
      <c r="C291" s="196"/>
      <c r="D291" s="197">
        <v>13295</v>
      </c>
      <c r="E291" s="197">
        <v>13758</v>
      </c>
      <c r="F291" s="198">
        <f>+(E291-D291)/D291</f>
        <v>3.4825122226400905E-2</v>
      </c>
      <c r="G291" s="194"/>
    </row>
    <row r="292" spans="2:7" s="187" customFormat="1" ht="18" customHeight="1" x14ac:dyDescent="0.25">
      <c r="B292" s="195" t="s">
        <v>9</v>
      </c>
      <c r="C292" s="196"/>
      <c r="D292" s="199">
        <v>12434</v>
      </c>
      <c r="E292" s="197">
        <v>13550</v>
      </c>
      <c r="F292" s="198">
        <f t="shared" ref="F292:F296" si="2">+(E292-D292)/D292</f>
        <v>8.975390059514235E-2</v>
      </c>
      <c r="G292" s="194"/>
    </row>
    <row r="293" spans="2:7" s="187" customFormat="1" ht="18" customHeight="1" x14ac:dyDescent="0.25">
      <c r="B293" s="195" t="s">
        <v>10</v>
      </c>
      <c r="C293" s="196"/>
      <c r="D293" s="199">
        <v>14281</v>
      </c>
      <c r="E293" s="197">
        <v>15579</v>
      </c>
      <c r="F293" s="198">
        <f t="shared" si="2"/>
        <v>9.0889993697920307E-2</v>
      </c>
      <c r="G293" s="194"/>
    </row>
    <row r="294" spans="2:7" s="187" customFormat="1" ht="18" customHeight="1" x14ac:dyDescent="0.25">
      <c r="B294" s="195" t="s">
        <v>11</v>
      </c>
      <c r="C294" s="196"/>
      <c r="D294" s="199">
        <v>12944</v>
      </c>
      <c r="E294" s="197">
        <v>13697</v>
      </c>
      <c r="F294" s="198">
        <f t="shared" si="2"/>
        <v>5.8173671199011123E-2</v>
      </c>
      <c r="G294" s="194"/>
    </row>
    <row r="295" spans="2:7" s="187" customFormat="1" ht="18" customHeight="1" x14ac:dyDescent="0.25">
      <c r="B295" s="195" t="s">
        <v>12</v>
      </c>
      <c r="C295" s="196"/>
      <c r="D295" s="199">
        <v>12960</v>
      </c>
      <c r="E295" s="197">
        <v>14306</v>
      </c>
      <c r="F295" s="198">
        <f t="shared" si="2"/>
        <v>0.10385802469135802</v>
      </c>
      <c r="G295" s="194"/>
    </row>
    <row r="296" spans="2:7" s="187" customFormat="1" ht="18" customHeight="1" thickBot="1" x14ac:dyDescent="0.3">
      <c r="B296" s="195" t="s">
        <v>13</v>
      </c>
      <c r="C296" s="196"/>
      <c r="D296" s="199">
        <v>13874</v>
      </c>
      <c r="E296" s="197">
        <v>14418</v>
      </c>
      <c r="F296" s="198">
        <f t="shared" si="2"/>
        <v>3.9210033155542744E-2</v>
      </c>
      <c r="G296" s="194"/>
    </row>
    <row r="297" spans="2:7" s="187" customFormat="1" ht="18" hidden="1" customHeight="1" x14ac:dyDescent="0.25">
      <c r="B297" s="195" t="s">
        <v>14</v>
      </c>
      <c r="C297" s="196"/>
      <c r="D297" s="199">
        <v>13208</v>
      </c>
      <c r="E297" s="197">
        <v>0</v>
      </c>
      <c r="F297" s="198">
        <v>-1</v>
      </c>
      <c r="G297" s="194"/>
    </row>
    <row r="298" spans="2:7" s="187" customFormat="1" ht="18" hidden="1" customHeight="1" x14ac:dyDescent="0.25">
      <c r="B298" s="195" t="s">
        <v>15</v>
      </c>
      <c r="C298" s="196"/>
      <c r="D298" s="199">
        <v>13647</v>
      </c>
      <c r="E298" s="197">
        <v>0</v>
      </c>
      <c r="F298" s="198">
        <v>-1</v>
      </c>
      <c r="G298" s="194"/>
    </row>
    <row r="299" spans="2:7" s="187" customFormat="1" ht="18" hidden="1" customHeight="1" x14ac:dyDescent="0.25">
      <c r="B299" s="195" t="s">
        <v>16</v>
      </c>
      <c r="C299" s="196"/>
      <c r="D299" s="199">
        <v>14056</v>
      </c>
      <c r="E299" s="197">
        <v>0</v>
      </c>
      <c r="F299" s="198">
        <v>-1</v>
      </c>
      <c r="G299" s="194"/>
    </row>
    <row r="300" spans="2:7" s="187" customFormat="1" ht="18" hidden="1" customHeight="1" x14ac:dyDescent="0.25">
      <c r="B300" s="195" t="s">
        <v>17</v>
      </c>
      <c r="C300" s="196"/>
      <c r="D300" s="199">
        <v>14261</v>
      </c>
      <c r="E300" s="197">
        <v>0</v>
      </c>
      <c r="F300" s="198">
        <v>-1</v>
      </c>
      <c r="G300" s="194"/>
    </row>
    <row r="301" spans="2:7" s="187" customFormat="1" ht="18" hidden="1" customHeight="1" x14ac:dyDescent="0.25">
      <c r="B301" s="195" t="s">
        <v>18</v>
      </c>
      <c r="C301" s="196"/>
      <c r="D301" s="199">
        <v>13422</v>
      </c>
      <c r="E301" s="197">
        <v>0</v>
      </c>
      <c r="F301" s="198">
        <v>-1</v>
      </c>
      <c r="G301" s="194"/>
    </row>
    <row r="302" spans="2:7" s="187" customFormat="1" ht="18" hidden="1" customHeight="1" thickBot="1" x14ac:dyDescent="0.3">
      <c r="B302" s="200" t="s">
        <v>19</v>
      </c>
      <c r="C302" s="201"/>
      <c r="D302" s="199">
        <v>12414</v>
      </c>
      <c r="E302" s="197">
        <v>0</v>
      </c>
      <c r="F302" s="198">
        <v>-1</v>
      </c>
      <c r="G302" s="194"/>
    </row>
    <row r="303" spans="2:7" s="187" customFormat="1" ht="18" customHeight="1" x14ac:dyDescent="0.25">
      <c r="B303" s="202" t="s">
        <v>20</v>
      </c>
      <c r="C303" s="202"/>
      <c r="D303" s="203">
        <f>+SUM(D291:D296)</f>
        <v>79788</v>
      </c>
      <c r="E303" s="203">
        <f>+SUM(E291:E296)</f>
        <v>85308</v>
      </c>
      <c r="F303" s="204">
        <f>+(E303-D303)/D303</f>
        <v>6.9183335839975935E-2</v>
      </c>
      <c r="G303" s="194"/>
    </row>
    <row r="304" spans="2:7" x14ac:dyDescent="0.25">
      <c r="B304" s="183" t="s">
        <v>126</v>
      </c>
    </row>
  </sheetData>
  <mergeCells count="55">
    <mergeCell ref="B298:C298"/>
    <mergeCell ref="B299:C299"/>
    <mergeCell ref="B300:C300"/>
    <mergeCell ref="B301:C301"/>
    <mergeCell ref="B302:C302"/>
    <mergeCell ref="B303:C303"/>
    <mergeCell ref="B292:C292"/>
    <mergeCell ref="B293:C293"/>
    <mergeCell ref="B294:C294"/>
    <mergeCell ref="B295:C295"/>
    <mergeCell ref="B296:C296"/>
    <mergeCell ref="B297:C297"/>
    <mergeCell ref="B273:C273"/>
    <mergeCell ref="B274:C274"/>
    <mergeCell ref="B281:C281"/>
    <mergeCell ref="B282:C282"/>
    <mergeCell ref="B290:C290"/>
    <mergeCell ref="B291:C291"/>
    <mergeCell ref="B267:C267"/>
    <mergeCell ref="B268:C268"/>
    <mergeCell ref="B269:C269"/>
    <mergeCell ref="B270:C270"/>
    <mergeCell ref="B271:C271"/>
    <mergeCell ref="B272:C272"/>
    <mergeCell ref="B261:C261"/>
    <mergeCell ref="B262:C262"/>
    <mergeCell ref="B263:C263"/>
    <mergeCell ref="B264:C264"/>
    <mergeCell ref="B265:C265"/>
    <mergeCell ref="B266:C266"/>
    <mergeCell ref="B255:C255"/>
    <mergeCell ref="B256:C256"/>
    <mergeCell ref="B257:C257"/>
    <mergeCell ref="B258:C258"/>
    <mergeCell ref="B259:C259"/>
    <mergeCell ref="B260:C260"/>
    <mergeCell ref="B123:B124"/>
    <mergeCell ref="C123:C124"/>
    <mergeCell ref="K123:K124"/>
    <mergeCell ref="B202:B203"/>
    <mergeCell ref="C202:C203"/>
    <mergeCell ref="K202:K203"/>
    <mergeCell ref="B40:G40"/>
    <mergeCell ref="B67:B68"/>
    <mergeCell ref="C67:C68"/>
    <mergeCell ref="K67:K68"/>
    <mergeCell ref="B95:C95"/>
    <mergeCell ref="B101:F101"/>
    <mergeCell ref="B3:P3"/>
    <mergeCell ref="B4:P4"/>
    <mergeCell ref="B7:F7"/>
    <mergeCell ref="B8:B9"/>
    <mergeCell ref="C8:C9"/>
    <mergeCell ref="D8:F8"/>
    <mergeCell ref="G8:G9"/>
  </mergeCells>
  <printOptions horizontalCentered="1"/>
  <pageMargins left="0.15748031496062992" right="7.874015748031496E-2" top="0.11811023622047245" bottom="0.11811023622047245" header="7.874015748031496E-2" footer="7.874015748031496E-2"/>
  <pageSetup paperSize="9" scale="48" orientation="portrait" r:id="rId1"/>
  <rowBreaks count="3" manualBreakCount="3">
    <brk id="96" min="1" max="16" man="1"/>
    <brk id="200" min="1" max="16" man="1"/>
    <brk id="284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Linea 100</vt:lpstr>
      <vt:lpstr>'Linea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2026-07-18T01:12:38Z</dcterms:created>
  <dcterms:modified xsi:type="dcterms:W3CDTF">2026-07-18T01:13:01Z</dcterms:modified>
</cp:coreProperties>
</file>