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1DA1F073-05CA-4E8E-BA57-84B54A327678}" xr6:coauthVersionLast="47" xr6:coauthVersionMax="47" xr10:uidLastSave="{00000000-0000-0000-0000-000000000000}"/>
  <bookViews>
    <workbookView xWindow="3240" yWindow="3015" windowWidth="19995" windowHeight="12285" xr2:uid="{BF4BA794-473C-452A-8D16-8F4D9ECD0720}"/>
  </bookViews>
  <sheets>
    <sheet name="AP" sheetId="1" r:id="rId1"/>
  </sheets>
  <externalReferences>
    <externalReference r:id="rId2"/>
  </externalReferences>
  <definedNames>
    <definedName name="_xlnm._FilterDatabase" localSheetId="0" hidden="1">AP!$M$115:$N$141</definedName>
    <definedName name="_xlnm.Print_Area" localSheetId="0">AP!$A$1:$S$351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50" i="1" l="1"/>
  <c r="K350" i="1"/>
  <c r="I350" i="1"/>
  <c r="H350" i="1"/>
  <c r="F350" i="1"/>
  <c r="E350" i="1"/>
  <c r="J349" i="1"/>
  <c r="G349" i="1"/>
  <c r="D349" i="1"/>
  <c r="C349" i="1"/>
  <c r="J348" i="1"/>
  <c r="G348" i="1"/>
  <c r="D348" i="1"/>
  <c r="C348" i="1"/>
  <c r="J347" i="1"/>
  <c r="G347" i="1"/>
  <c r="D347" i="1"/>
  <c r="C347" i="1"/>
  <c r="J346" i="1"/>
  <c r="G346" i="1"/>
  <c r="D346" i="1"/>
  <c r="C346" i="1"/>
  <c r="J345" i="1"/>
  <c r="G345" i="1"/>
  <c r="D345" i="1"/>
  <c r="C345" i="1"/>
  <c r="J344" i="1"/>
  <c r="G344" i="1"/>
  <c r="D344" i="1"/>
  <c r="C344" i="1" s="1"/>
  <c r="J343" i="1"/>
  <c r="G343" i="1"/>
  <c r="D343" i="1"/>
  <c r="C343" i="1" s="1"/>
  <c r="J342" i="1"/>
  <c r="G342" i="1"/>
  <c r="D342" i="1"/>
  <c r="C342" i="1" s="1"/>
  <c r="J341" i="1"/>
  <c r="G341" i="1"/>
  <c r="D341" i="1"/>
  <c r="C341" i="1" s="1"/>
  <c r="J340" i="1"/>
  <c r="G340" i="1"/>
  <c r="D340" i="1"/>
  <c r="C340" i="1"/>
  <c r="J339" i="1"/>
  <c r="G339" i="1"/>
  <c r="D339" i="1"/>
  <c r="C339" i="1"/>
  <c r="J338" i="1"/>
  <c r="G338" i="1"/>
  <c r="D338" i="1"/>
  <c r="C338" i="1"/>
  <c r="J337" i="1"/>
  <c r="G337" i="1"/>
  <c r="D337" i="1"/>
  <c r="C337" i="1"/>
  <c r="J336" i="1"/>
  <c r="G336" i="1"/>
  <c r="D336" i="1"/>
  <c r="C336" i="1"/>
  <c r="J335" i="1"/>
  <c r="G335" i="1"/>
  <c r="D335" i="1"/>
  <c r="C335" i="1"/>
  <c r="J334" i="1"/>
  <c r="G334" i="1"/>
  <c r="D334" i="1"/>
  <c r="C334" i="1"/>
  <c r="J333" i="1"/>
  <c r="G333" i="1"/>
  <c r="D333" i="1"/>
  <c r="C333" i="1"/>
  <c r="J332" i="1"/>
  <c r="G332" i="1"/>
  <c r="D332" i="1"/>
  <c r="C332" i="1" s="1"/>
  <c r="J331" i="1"/>
  <c r="G331" i="1"/>
  <c r="D331" i="1"/>
  <c r="C331" i="1" s="1"/>
  <c r="J330" i="1"/>
  <c r="G330" i="1"/>
  <c r="D330" i="1"/>
  <c r="C330" i="1"/>
  <c r="J329" i="1"/>
  <c r="G329" i="1"/>
  <c r="D329" i="1"/>
  <c r="C329" i="1"/>
  <c r="J328" i="1"/>
  <c r="G328" i="1"/>
  <c r="D328" i="1"/>
  <c r="C328" i="1"/>
  <c r="J327" i="1"/>
  <c r="G327" i="1"/>
  <c r="D327" i="1"/>
  <c r="C327" i="1"/>
  <c r="J326" i="1"/>
  <c r="G326" i="1"/>
  <c r="D326" i="1"/>
  <c r="C326" i="1"/>
  <c r="J325" i="1"/>
  <c r="G325" i="1"/>
  <c r="D325" i="1"/>
  <c r="C325" i="1" s="1"/>
  <c r="J324" i="1"/>
  <c r="J350" i="1" s="1"/>
  <c r="G324" i="1"/>
  <c r="G350" i="1" s="1"/>
  <c r="D324" i="1"/>
  <c r="D350" i="1" s="1"/>
  <c r="C350" i="1" s="1"/>
  <c r="C324" i="1"/>
  <c r="L317" i="1"/>
  <c r="K317" i="1"/>
  <c r="I317" i="1"/>
  <c r="H317" i="1"/>
  <c r="F317" i="1"/>
  <c r="E317" i="1"/>
  <c r="J316" i="1"/>
  <c r="G316" i="1"/>
  <c r="D316" i="1"/>
  <c r="C316" i="1" s="1"/>
  <c r="J315" i="1"/>
  <c r="G315" i="1"/>
  <c r="D315" i="1"/>
  <c r="C315" i="1"/>
  <c r="J314" i="1"/>
  <c r="G314" i="1"/>
  <c r="D314" i="1"/>
  <c r="C314" i="1"/>
  <c r="J313" i="1"/>
  <c r="G313" i="1"/>
  <c r="D313" i="1"/>
  <c r="C313" i="1"/>
  <c r="J312" i="1"/>
  <c r="G312" i="1"/>
  <c r="D312" i="1"/>
  <c r="C312" i="1" s="1"/>
  <c r="J311" i="1"/>
  <c r="G311" i="1"/>
  <c r="D311" i="1"/>
  <c r="C311" i="1"/>
  <c r="J310" i="1"/>
  <c r="G310" i="1"/>
  <c r="D310" i="1"/>
  <c r="C310" i="1" s="1"/>
  <c r="J309" i="1"/>
  <c r="J317" i="1" s="1"/>
  <c r="G309" i="1"/>
  <c r="G317" i="1" s="1"/>
  <c r="D309" i="1"/>
  <c r="D317" i="1" s="1"/>
  <c r="C317" i="1" s="1"/>
  <c r="C309" i="1"/>
  <c r="I302" i="1"/>
  <c r="H302" i="1"/>
  <c r="F301" i="1"/>
  <c r="F300" i="1"/>
  <c r="F299" i="1"/>
  <c r="F298" i="1"/>
  <c r="F297" i="1"/>
  <c r="F296" i="1"/>
  <c r="F295" i="1"/>
  <c r="F294" i="1"/>
  <c r="F293" i="1"/>
  <c r="F292" i="1"/>
  <c r="O291" i="1"/>
  <c r="P291" i="1" s="1"/>
  <c r="N291" i="1"/>
  <c r="F291" i="1"/>
  <c r="P290" i="1"/>
  <c r="F290" i="1"/>
  <c r="P289" i="1"/>
  <c r="F289" i="1"/>
  <c r="P288" i="1"/>
  <c r="F288" i="1"/>
  <c r="P287" i="1"/>
  <c r="F287" i="1"/>
  <c r="P286" i="1"/>
  <c r="F286" i="1"/>
  <c r="P285" i="1"/>
  <c r="F285" i="1"/>
  <c r="P284" i="1"/>
  <c r="F284" i="1"/>
  <c r="P283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Q264" i="1"/>
  <c r="P264" i="1"/>
  <c r="F264" i="1"/>
  <c r="N263" i="1"/>
  <c r="F263" i="1"/>
  <c r="N262" i="1"/>
  <c r="F262" i="1"/>
  <c r="F261" i="1"/>
  <c r="F260" i="1"/>
  <c r="F259" i="1"/>
  <c r="F258" i="1"/>
  <c r="F257" i="1"/>
  <c r="F256" i="1"/>
  <c r="F255" i="1"/>
  <c r="F254" i="1"/>
  <c r="F253" i="1"/>
  <c r="F252" i="1"/>
  <c r="R251" i="1"/>
  <c r="Q251" i="1"/>
  <c r="F251" i="1"/>
  <c r="O250" i="1"/>
  <c r="F250" i="1"/>
  <c r="O249" i="1"/>
  <c r="F249" i="1"/>
  <c r="O248" i="1"/>
  <c r="F248" i="1"/>
  <c r="O247" i="1"/>
  <c r="F247" i="1"/>
  <c r="I239" i="1"/>
  <c r="H239" i="1"/>
  <c r="I207" i="1"/>
  <c r="H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R189" i="1"/>
  <c r="Q189" i="1"/>
  <c r="F189" i="1"/>
  <c r="F188" i="1"/>
  <c r="O187" i="1"/>
  <c r="F187" i="1"/>
  <c r="F186" i="1"/>
  <c r="O185" i="1"/>
  <c r="F185" i="1"/>
  <c r="F184" i="1"/>
  <c r="O183" i="1"/>
  <c r="F183" i="1"/>
  <c r="F182" i="1"/>
  <c r="O181" i="1"/>
  <c r="F181" i="1"/>
  <c r="F180" i="1"/>
  <c r="O179" i="1"/>
  <c r="F179" i="1"/>
  <c r="F178" i="1"/>
  <c r="O177" i="1"/>
  <c r="F177" i="1"/>
  <c r="F176" i="1"/>
  <c r="O175" i="1"/>
  <c r="F175" i="1"/>
  <c r="F174" i="1"/>
  <c r="O173" i="1"/>
  <c r="F173" i="1"/>
  <c r="F172" i="1"/>
  <c r="E164" i="1"/>
  <c r="D164" i="1"/>
  <c r="R163" i="1"/>
  <c r="Q163" i="1"/>
  <c r="C163" i="1"/>
  <c r="O162" i="1"/>
  <c r="C162" i="1"/>
  <c r="O161" i="1"/>
  <c r="C161" i="1"/>
  <c r="O160" i="1"/>
  <c r="C160" i="1"/>
  <c r="O159" i="1"/>
  <c r="C159" i="1"/>
  <c r="O158" i="1"/>
  <c r="C158" i="1"/>
  <c r="O157" i="1"/>
  <c r="C157" i="1"/>
  <c r="O156" i="1"/>
  <c r="C156" i="1"/>
  <c r="C164" i="1" s="1"/>
  <c r="C165" i="1" s="1"/>
  <c r="I143" i="1"/>
  <c r="H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H112" i="1"/>
  <c r="F112" i="1"/>
  <c r="D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N97" i="1"/>
  <c r="O97" i="1" s="1"/>
  <c r="M97" i="1"/>
  <c r="C97" i="1"/>
  <c r="O96" i="1"/>
  <c r="C96" i="1"/>
  <c r="O95" i="1"/>
  <c r="C95" i="1"/>
  <c r="O94" i="1"/>
  <c r="C94" i="1"/>
  <c r="O93" i="1"/>
  <c r="C93" i="1"/>
  <c r="O92" i="1"/>
  <c r="C92" i="1"/>
  <c r="O91" i="1"/>
  <c r="C91" i="1"/>
  <c r="O90" i="1"/>
  <c r="C90" i="1"/>
  <c r="O89" i="1"/>
  <c r="C89" i="1"/>
  <c r="C88" i="1"/>
  <c r="C87" i="1"/>
  <c r="C86" i="1"/>
  <c r="C112" i="1" s="1"/>
  <c r="Q81" i="1"/>
  <c r="L81" i="1"/>
  <c r="R80" i="1"/>
  <c r="M80" i="1"/>
  <c r="R79" i="1"/>
  <c r="M79" i="1"/>
  <c r="R78" i="1"/>
  <c r="M78" i="1"/>
  <c r="R77" i="1"/>
  <c r="M77" i="1"/>
  <c r="R76" i="1"/>
  <c r="M76" i="1"/>
  <c r="R75" i="1"/>
  <c r="M75" i="1"/>
  <c r="R74" i="1"/>
  <c r="M74" i="1"/>
  <c r="R73" i="1"/>
  <c r="M73" i="1"/>
  <c r="R72" i="1"/>
  <c r="M72" i="1"/>
  <c r="R71" i="1"/>
  <c r="M71" i="1"/>
  <c r="R70" i="1"/>
  <c r="M70" i="1"/>
  <c r="R69" i="1"/>
  <c r="M69" i="1"/>
  <c r="G69" i="1"/>
  <c r="R68" i="1"/>
  <c r="M68" i="1"/>
  <c r="H68" i="1"/>
  <c r="R67" i="1"/>
  <c r="M67" i="1"/>
  <c r="H67" i="1"/>
  <c r="R66" i="1"/>
  <c r="M66" i="1"/>
  <c r="H66" i="1"/>
  <c r="R65" i="1"/>
  <c r="R81" i="1" s="1"/>
  <c r="M65" i="1"/>
  <c r="M81" i="1" s="1"/>
  <c r="H65" i="1"/>
  <c r="H64" i="1"/>
  <c r="H63" i="1"/>
  <c r="H62" i="1"/>
  <c r="H61" i="1"/>
  <c r="H60" i="1"/>
  <c r="H69" i="1" s="1"/>
  <c r="N59" i="1"/>
  <c r="O58" i="1" s="1"/>
  <c r="O57" i="1"/>
  <c r="O56" i="1"/>
  <c r="O59" i="1" s="1"/>
  <c r="P46" i="1"/>
  <c r="N46" i="1"/>
  <c r="L46" i="1"/>
  <c r="K45" i="1"/>
  <c r="K44" i="1"/>
  <c r="K43" i="1"/>
  <c r="K42" i="1"/>
  <c r="K41" i="1"/>
  <c r="K40" i="1"/>
  <c r="K39" i="1"/>
  <c r="K38" i="1"/>
  <c r="K46" i="1" s="1"/>
  <c r="K28" i="1"/>
  <c r="N264" i="1" l="1"/>
  <c r="O251" i="1"/>
  <c r="P247" i="1" s="1"/>
  <c r="F302" i="1"/>
  <c r="O189" i="1"/>
  <c r="P173" i="1" s="1"/>
  <c r="F207" i="1"/>
  <c r="O163" i="1"/>
  <c r="P156" i="1" s="1"/>
  <c r="D143" i="1"/>
  <c r="H144" i="1"/>
  <c r="E165" i="1"/>
  <c r="D165" i="1"/>
  <c r="P248" i="1" l="1"/>
  <c r="P249" i="1"/>
  <c r="P250" i="1"/>
  <c r="P175" i="1"/>
  <c r="P177" i="1"/>
  <c r="P179" i="1"/>
  <c r="P181" i="1"/>
  <c r="P183" i="1"/>
  <c r="P185" i="1"/>
  <c r="P187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7" i="1"/>
  <c r="G298" i="1"/>
  <c r="G299" i="1"/>
  <c r="G300" i="1"/>
  <c r="G301" i="1"/>
  <c r="G207" i="1"/>
  <c r="G296" i="1"/>
  <c r="P157" i="1"/>
  <c r="P158" i="1"/>
  <c r="P159" i="1"/>
  <c r="P160" i="1"/>
  <c r="P161" i="1"/>
  <c r="P162" i="1"/>
  <c r="I144" i="1"/>
  <c r="E144" i="1"/>
  <c r="G144" i="1"/>
  <c r="F144" i="1"/>
  <c r="G302" i="1"/>
  <c r="O263" i="1"/>
  <c r="O262" i="1"/>
  <c r="O264" i="1" s="1"/>
  <c r="G247" i="1"/>
  <c r="G172" i="1"/>
  <c r="P163" i="1" l="1"/>
  <c r="P251" i="1"/>
  <c r="P189" i="1"/>
</calcChain>
</file>

<file path=xl/sharedStrings.xml><?xml version="1.0" encoding="utf-8"?>
<sst xmlns="http://schemas.openxmlformats.org/spreadsheetml/2006/main" count="488" uniqueCount="217">
  <si>
    <t>REPORTE ESTADÍSTICO DE ACCIONES PREVENTIVAS REALIZADAS POR LOS CENTROS DE EMERGENCIA MUJER Y FAMILIA DEL PROGRAMA NACIONAL WARMI ÑAN</t>
  </si>
  <si>
    <t>Periodo: Enero - Agosto, 2026 (Preliminar)</t>
  </si>
  <si>
    <t>Periodo: 2021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</si>
  <si>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</si>
  <si>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</si>
  <si>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</si>
  <si>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</si>
  <si>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</si>
  <si>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</si>
  <si>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</si>
  <si>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</si>
  <si>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</si>
  <si>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</si>
  <si>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</si>
  <si>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Estrategia comunitaria</t>
  </si>
  <si>
    <t>Estrategia comunicacional</t>
  </si>
  <si>
    <t>Acciones transversales</t>
  </si>
  <si>
    <t>Leyenda</t>
  </si>
  <si>
    <t>Intervalo</t>
  </si>
  <si>
    <t>168 a 890 acciones</t>
  </si>
  <si>
    <t>891 a 1 612 acciones</t>
  </si>
  <si>
    <t>1 613 a 2 334 acciones</t>
  </si>
  <si>
    <t>2 335 a 3 056 acciones</t>
  </si>
  <si>
    <t>3 057 a 3 778 acciones</t>
  </si>
  <si>
    <t>3 779 a 6 710 acciones</t>
  </si>
  <si>
    <t>Participación del Programa Nacional Warmi Ñan</t>
  </si>
  <si>
    <t>% Acción</t>
  </si>
  <si>
    <t>Organizador</t>
  </si>
  <si>
    <t>Coorganizador</t>
  </si>
  <si>
    <t>Invitado</t>
  </si>
  <si>
    <t>Intervención</t>
  </si>
  <si>
    <t>%</t>
  </si>
  <si>
    <t>Capacitación y sensibilización a la comunidad</t>
  </si>
  <si>
    <t>Orientación a varones para la construcción de una nueva forma de masculinidad que no permita la transmisión del ciclo de violencia</t>
  </si>
  <si>
    <t>Fortalecimiento de habilidades y decisión EMBS</t>
  </si>
  <si>
    <t>Sencibilización a través de cortometrajes antiviolencia</t>
  </si>
  <si>
    <t>Institución que coorganizó con el Programa Nacional Warmi Ñan</t>
  </si>
  <si>
    <t>Institución que invitó al Programa Nacional Warmi Ñan</t>
  </si>
  <si>
    <t>Acciones de información de la estrategia comunicacional</t>
  </si>
  <si>
    <t>Comunicación para el cambio de comportamiento</t>
  </si>
  <si>
    <t>Gobiernos regionales</t>
  </si>
  <si>
    <t>Incidencia con autoridades, espacios de concertación, organizaciones sociales y empresas</t>
  </si>
  <si>
    <t>Gobiernos locales (Prov./Dist.)</t>
  </si>
  <si>
    <t>Desarrollo de capacidades</t>
  </si>
  <si>
    <t>Instituciones educativas</t>
  </si>
  <si>
    <t>Acciones de movilización masiva, artísticas, culturales y edu-entretenimiento</t>
  </si>
  <si>
    <t>Universidades/Institutos</t>
  </si>
  <si>
    <t>Instituciones públicas</t>
  </si>
  <si>
    <t>Instituciones privadas</t>
  </si>
  <si>
    <t>Iglesias</t>
  </si>
  <si>
    <t>Organizaciones sociales</t>
  </si>
  <si>
    <t>Comité/Mesa/Red</t>
  </si>
  <si>
    <t>Comunidades</t>
  </si>
  <si>
    <t>Agencias de cooperación internacional</t>
  </si>
  <si>
    <t>Empresas</t>
  </si>
  <si>
    <t>Medios de comunicación</t>
  </si>
  <si>
    <t>ONG</t>
  </si>
  <si>
    <t>Otras instituciones</t>
  </si>
  <si>
    <t>Gobiernos locales (Distritales)</t>
  </si>
  <si>
    <t>Región</t>
  </si>
  <si>
    <t>Amazonas</t>
  </si>
  <si>
    <t>Ancash</t>
  </si>
  <si>
    <t>Apurimac</t>
  </si>
  <si>
    <t>Variación porcentual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</si>
  <si>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</si>
  <si>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</si>
  <si>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</si>
  <si>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</si>
  <si>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</si>
  <si>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</si>
  <si>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</si>
  <si>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</si>
  <si>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</si>
  <si>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</si>
  <si>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</si>
  <si>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 Metropolitana</t>
  </si>
  <si>
    <t>Lima Provincia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</si>
  <si>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</si>
  <si>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</si>
  <si>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</si>
  <si>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</si>
  <si>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</si>
  <si>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</si>
  <si>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</si>
  <si>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</si>
  <si>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</si>
  <si>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</si>
  <si>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d</t>
  </si>
  <si>
    <t>Total de acciones preventivas</t>
  </si>
  <si>
    <t>2026 *</t>
  </si>
  <si>
    <t>* Información estadística preliminar a agosto de 2026.</t>
  </si>
  <si>
    <t>SECCION II: CARACTERISTICAS DE LA POBLACIÓN INFORMADA EN LAS ACCIONES PREVENTIVAS</t>
  </si>
  <si>
    <t>Mujer</t>
  </si>
  <si>
    <t>Hombre</t>
  </si>
  <si>
    <t>Grupo
de edad</t>
  </si>
  <si>
    <t>&lt; 6 años</t>
  </si>
  <si>
    <t>6 a 11 años</t>
  </si>
  <si>
    <t>12 a 14 años</t>
  </si>
  <si>
    <t>15 a 17 años</t>
  </si>
  <si>
    <t>18 a 29 años</t>
  </si>
  <si>
    <t>30 a 59 años</t>
  </si>
  <si>
    <t>60 a más años</t>
  </si>
  <si>
    <t>Tipo de beneficiario/a</t>
  </si>
  <si>
    <t>Operadores/as de justicia</t>
  </si>
  <si>
    <t>Operadores/as policiales</t>
  </si>
  <si>
    <t>Operadores/as de salud</t>
  </si>
  <si>
    <t>Autoridades/funcionariado regional</t>
  </si>
  <si>
    <t>Autoridades/funcionariado local</t>
  </si>
  <si>
    <t>Autoridades comunales y políticas</t>
  </si>
  <si>
    <t>Docentes</t>
  </si>
  <si>
    <t>Escolares</t>
  </si>
  <si>
    <t>Estudiantes de educación superior</t>
  </si>
  <si>
    <t>Padres/Madres de familia y/o cuidadores/as</t>
  </si>
  <si>
    <t>Líderes/lideresas comunales</t>
  </si>
  <si>
    <t>Facilitadoras/es en acción</t>
  </si>
  <si>
    <t>Defensoras de derechos humanos</t>
  </si>
  <si>
    <t>Serenazgo</t>
  </si>
  <si>
    <t>Funcionarios/as públicos</t>
  </si>
  <si>
    <t>Representantes de la sociedad civil</t>
  </si>
  <si>
    <t>Empresarios/as</t>
  </si>
  <si>
    <t>Gerentes/as de empresas</t>
  </si>
  <si>
    <t>Trabajadores/as de empresas</t>
  </si>
  <si>
    <t>Contrayentes de nupcias</t>
  </si>
  <si>
    <t>Periodistas</t>
  </si>
  <si>
    <t>Integrantes de organizaciones sociales</t>
  </si>
  <si>
    <t>Integrantes de redes comunales</t>
  </si>
  <si>
    <t>Representantes de ONG</t>
  </si>
  <si>
    <t>Integrantes de Instancia/Mesa/Comité/Red</t>
  </si>
  <si>
    <t>Agentes comunitarios</t>
  </si>
  <si>
    <t>integrantes de hogares</t>
  </si>
  <si>
    <t>Autoridades académicas</t>
  </si>
  <si>
    <t>Servidores/as públicos/as</t>
  </si>
  <si>
    <t>Trabajadores/as del hogar</t>
  </si>
  <si>
    <t>Integrantes de colectivo de varones</t>
  </si>
  <si>
    <t>Hombres de la comunidad</t>
  </si>
  <si>
    <t>Mujeres de la comunidad</t>
  </si>
  <si>
    <t>Población en general</t>
  </si>
  <si>
    <t>Otro</t>
  </si>
  <si>
    <r>
      <t xml:space="preserve">Figura N°2: </t>
    </r>
    <r>
      <rPr>
        <sz val="12"/>
        <color theme="1"/>
        <rFont val="Arial Narrow"/>
        <family val="2"/>
      </rPr>
      <t>Personas informadas por los Centros Emergencia Mujer según departamento</t>
    </r>
    <r>
      <rPr>
        <b/>
        <sz val="12"/>
        <color theme="1"/>
        <rFont val="Arial Narrow"/>
        <family val="2"/>
      </rPr>
      <t>, Año 2026*</t>
    </r>
  </si>
  <si>
    <t>5 890 a 24 908 personas</t>
  </si>
  <si>
    <t>24 909 a 43 926 personas</t>
  </si>
  <si>
    <t>43 927 a 62 945 personas</t>
  </si>
  <si>
    <t>62 946 a 81 963 personas</t>
  </si>
  <si>
    <t>81 964 a 100 981 personas</t>
  </si>
  <si>
    <t>100 982 a 197 814 personas</t>
  </si>
  <si>
    <t>Temática principal de la acción preventiva</t>
  </si>
  <si>
    <t>Tipo de acción preventiva</t>
  </si>
  <si>
    <t>Sexo</t>
  </si>
  <si>
    <t>Derechos humanos y ciudadanía</t>
  </si>
  <si>
    <t>Sostenida</t>
  </si>
  <si>
    <t>Derechos sexuales y reproductivos</t>
  </si>
  <si>
    <t>Breve</t>
  </si>
  <si>
    <t>Género</t>
  </si>
  <si>
    <t>Asistencia técnica</t>
  </si>
  <si>
    <t>Masculinidad</t>
  </si>
  <si>
    <t>A demanda</t>
  </si>
  <si>
    <t>Gestión, planificación y redes</t>
  </si>
  <si>
    <t>Liderazgo</t>
  </si>
  <si>
    <t>Violencia contra la mujer</t>
  </si>
  <si>
    <t>Violencia contra los integrantes del grupo familiar / Violencia familiar</t>
  </si>
  <si>
    <t>Violencia de género</t>
  </si>
  <si>
    <t>Feminicidio/Tentativa</t>
  </si>
  <si>
    <t>Violencia en relaciones de pareja</t>
  </si>
  <si>
    <t>Violencia física</t>
  </si>
  <si>
    <t>Violencia psicológica</t>
  </si>
  <si>
    <t>Violencia económica/Patrimonial</t>
  </si>
  <si>
    <t>Área donde se realizó la acción preventiva</t>
  </si>
  <si>
    <t>Violencia sexual</t>
  </si>
  <si>
    <t>Trata</t>
  </si>
  <si>
    <t>Urbana</t>
  </si>
  <si>
    <t>Acoso sexual en espacios públicos</t>
  </si>
  <si>
    <t>Rural</t>
  </si>
  <si>
    <t>Hostigamiento sexual</t>
  </si>
  <si>
    <t>Prostitución forzada</t>
  </si>
  <si>
    <t>Explotación sexual comercial</t>
  </si>
  <si>
    <t>Violencia contra mujeres migrantes</t>
  </si>
  <si>
    <t>Violencia contra mujeres privadas de libertad</t>
  </si>
  <si>
    <t>Violencia contra mujeres con discapacidad</t>
  </si>
  <si>
    <t>Violencia por orientación sexual</t>
  </si>
  <si>
    <t>Violencia contra mujeres indígenas u originarias</t>
  </si>
  <si>
    <t>Violencia contra mujeres afroperuanas</t>
  </si>
  <si>
    <t>Violencia contra mujeres adultas mayores</t>
  </si>
  <si>
    <t>Violencia en los servicios de salud sexual y reproductivo</t>
  </si>
  <si>
    <t>Esterilizaciones forzadas</t>
  </si>
  <si>
    <t>Violencia contra mujeres con VIH</t>
  </si>
  <si>
    <t>Violencia y TIC</t>
  </si>
  <si>
    <t>Violencia en conflictos sociales</t>
  </si>
  <si>
    <t>Violencia en conflicto armado</t>
  </si>
  <si>
    <t>Acoso político</t>
  </si>
  <si>
    <t>Secuestro / Tortura</t>
  </si>
  <si>
    <t>Violencia Institucional</t>
  </si>
  <si>
    <t>Maltrato infantil y adolescente</t>
  </si>
  <si>
    <t>Abuso sexual infantil</t>
  </si>
  <si>
    <t>Prevención de drogas asociados a la violencia</t>
  </si>
  <si>
    <t>Bullying / Violencia escolar</t>
  </si>
  <si>
    <t>Marco normativo internacional y nacional</t>
  </si>
  <si>
    <t>Seguridad ciudadana</t>
  </si>
  <si>
    <t>Planes nacionales</t>
  </si>
  <si>
    <t>Descentralización</t>
  </si>
  <si>
    <t>Organización comunal</t>
  </si>
  <si>
    <t>Estrategias de prevención de la violencia</t>
  </si>
  <si>
    <t>Buen trato</t>
  </si>
  <si>
    <t>Crecimiento y desarrollo personal / Familiar</t>
  </si>
  <si>
    <t>Pautas de crianza</t>
  </si>
  <si>
    <t>Familia</t>
  </si>
  <si>
    <t>Empoderamiento económico</t>
  </si>
  <si>
    <t>Calidad de atención frente a la violencia</t>
  </si>
  <si>
    <t>Tolerancia social</t>
  </si>
  <si>
    <t>Tratamiento de la noticia</t>
  </si>
  <si>
    <t xml:space="preserve"> </t>
  </si>
  <si>
    <t>PPoR</t>
  </si>
  <si>
    <t>Subtotal</t>
  </si>
  <si>
    <t>Apurímac</t>
  </si>
  <si>
    <t>Huánuco</t>
  </si>
  <si>
    <t>Junín</t>
  </si>
  <si>
    <t>San Martín</t>
  </si>
  <si>
    <t>Fuente: Registro de acciones preventivas 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</si>
</sst>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0"/>
      <name val="Arial Narrow"/>
      <family val="2"/>
    </font>
    <font>
      <b/>
      <sz val="18"/>
      <color theme="0"/>
      <name val="Arial"/>
      <family val="2"/>
    </font>
    <font>
      <b/>
      <sz val="16"/>
      <color theme="0"/>
      <name val="Arial Narrow"/>
      <family val="2"/>
    </font>
    <font>
      <b/>
      <sz val="9"/>
      <color theme="0"/>
      <name val="Arial Narrow"/>
      <family val="2"/>
    </font>
    <font>
      <b/>
      <sz val="22"/>
      <color theme="0"/>
      <name val="Arial Narrow"/>
      <family val="2"/>
    </font>
    <font>
      <b/>
      <sz val="18"/>
      <color theme="0"/>
      <name val="Arial Narrow"/>
      <family val="2"/>
    </font>
    <font>
      <b/>
      <sz val="17"/>
      <color theme="0"/>
      <name val="Arial Narrow"/>
      <family val="2"/>
    </font>
    <font>
      <sz val="9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ptos Narrow"/>
      <family val="2"/>
      <scheme val="minor"/>
    </font>
    <font>
      <b/>
      <sz val="10"/>
      <color indexed="8"/>
      <name val="Arial Narrow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 Narrow"/>
      <family val="2"/>
    </font>
    <font>
      <b/>
      <sz val="11"/>
      <name val="Arial"/>
      <family val="2"/>
    </font>
    <font>
      <b/>
      <sz val="11"/>
      <color theme="1"/>
      <name val="Arial Narrow"/>
      <family val="2"/>
    </font>
    <font>
      <b/>
      <sz val="10.5"/>
      <color indexed="8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4"/>
      <name val="Arial Narrow"/>
      <family val="2"/>
    </font>
    <font>
      <b/>
      <sz val="12"/>
      <color theme="0"/>
      <name val="Arial Narrow"/>
      <family val="2"/>
    </font>
    <font>
      <sz val="14"/>
      <color rgb="FFFF8080"/>
      <name val="Arial Narrow"/>
      <family val="2"/>
    </font>
    <font>
      <b/>
      <sz val="1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rgb="FF75717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7F7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0CECE"/>
        <bgColor indexed="9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hair">
        <color indexed="64"/>
      </top>
      <bottom style="medium">
        <color rgb="FFFF0000"/>
      </bottom>
      <diagonal/>
    </border>
    <border>
      <left/>
      <right/>
      <top/>
      <bottom style="dotted">
        <color theme="2" tint="-9.9978637043366805E-2"/>
      </bottom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hair">
        <color indexed="64"/>
      </top>
      <bottom style="medium">
        <color rgb="FFFF0000"/>
      </bottom>
      <diagonal/>
    </border>
    <border>
      <left/>
      <right style="medium">
        <color theme="0"/>
      </right>
      <top style="hair">
        <color indexed="64"/>
      </top>
      <bottom style="medium">
        <color rgb="FFFF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24" fillId="0" borderId="0" applyBorder="0"/>
    <xf numFmtId="0" fontId="26" fillId="0" borderId="0"/>
    <xf numFmtId="9" fontId="7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0" borderId="0" xfId="0" applyFont="1"/>
    <xf numFmtId="0" fontId="8" fillId="3" borderId="0" xfId="2" applyFont="1" applyFill="1" applyAlignment="1">
      <alignment horizontal="centerContinuous" vertical="center"/>
    </xf>
    <xf numFmtId="0" fontId="9" fillId="4" borderId="0" xfId="0" applyFont="1" applyFill="1" applyAlignment="1">
      <alignment horizontal="center" vertical="center" wrapText="1"/>
    </xf>
    <xf numFmtId="0" fontId="10" fillId="3" borderId="0" xfId="2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6" fillId="4" borderId="0" xfId="0" applyFont="1" applyFill="1"/>
    <xf numFmtId="0" fontId="3" fillId="4" borderId="0" xfId="0" applyFont="1" applyFill="1"/>
    <xf numFmtId="0" fontId="10" fillId="3" borderId="0" xfId="2" applyFont="1" applyFill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8" fillId="0" borderId="0" xfId="0" applyFont="1" applyAlignment="1">
      <alignment horizontal="center" wrapText="1"/>
    </xf>
    <xf numFmtId="0" fontId="17" fillId="4" borderId="0" xfId="0" applyFont="1" applyFill="1" applyAlignment="1">
      <alignment horizontal="left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/>
    </xf>
    <xf numFmtId="3" fontId="21" fillId="4" borderId="4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3" fontId="22" fillId="6" borderId="5" xfId="0" applyNumberFormat="1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3" fontId="23" fillId="4" borderId="3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center" vertical="center" wrapText="1"/>
    </xf>
    <xf numFmtId="3" fontId="22" fillId="6" borderId="5" xfId="0" applyNumberFormat="1" applyFont="1" applyFill="1" applyBorder="1" applyAlignment="1">
      <alignment horizontal="center" vertical="center" wrapText="1"/>
    </xf>
    <xf numFmtId="0" fontId="25" fillId="8" borderId="6" xfId="3" applyFont="1" applyFill="1" applyBorder="1" applyAlignment="1">
      <alignment horizontal="center" vertical="center"/>
    </xf>
    <xf numFmtId="0" fontId="25" fillId="8" borderId="7" xfId="3" applyFont="1" applyFill="1" applyBorder="1" applyAlignment="1">
      <alignment horizontal="center" vertical="center"/>
    </xf>
    <xf numFmtId="0" fontId="25" fillId="8" borderId="8" xfId="3" applyFont="1" applyFill="1" applyBorder="1" applyAlignment="1">
      <alignment horizontal="center" vertical="center"/>
    </xf>
    <xf numFmtId="0" fontId="27" fillId="9" borderId="9" xfId="4" applyFont="1" applyFill="1" applyBorder="1"/>
    <xf numFmtId="3" fontId="27" fillId="0" borderId="7" xfId="3" applyNumberFormat="1" applyFont="1" applyBorder="1" applyAlignment="1">
      <alignment horizontal="left" vertical="center"/>
    </xf>
    <xf numFmtId="3" fontId="27" fillId="0" borderId="6" xfId="3" applyNumberFormat="1" applyFont="1" applyBorder="1" applyAlignment="1">
      <alignment horizontal="left" vertical="center"/>
    </xf>
    <xf numFmtId="0" fontId="27" fillId="10" borderId="9" xfId="4" applyFont="1" applyFill="1" applyBorder="1"/>
    <xf numFmtId="0" fontId="27" fillId="11" borderId="9" xfId="4" applyFont="1" applyFill="1" applyBorder="1"/>
    <xf numFmtId="0" fontId="27" fillId="12" borderId="9" xfId="4" applyFont="1" applyFill="1" applyBorder="1"/>
    <xf numFmtId="0" fontId="27" fillId="13" borderId="9" xfId="4" applyFont="1" applyFill="1" applyBorder="1"/>
    <xf numFmtId="0" fontId="27" fillId="14" borderId="10" xfId="4" applyFont="1" applyFill="1" applyBorder="1"/>
    <xf numFmtId="0" fontId="20" fillId="4" borderId="0" xfId="0" applyFont="1" applyFill="1" applyAlignment="1">
      <alignment horizontal="left" vertical="center"/>
    </xf>
    <xf numFmtId="0" fontId="20" fillId="7" borderId="11" xfId="0" applyFont="1" applyFill="1" applyBorder="1" applyAlignment="1">
      <alignment horizontal="center" vertical="center" wrapText="1"/>
    </xf>
    <xf numFmtId="0" fontId="21" fillId="15" borderId="11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left" vertical="center" wrapText="1"/>
    </xf>
    <xf numFmtId="3" fontId="23" fillId="16" borderId="3" xfId="0" applyNumberFormat="1" applyFont="1" applyFill="1" applyBorder="1" applyAlignment="1">
      <alignment horizontal="center" vertical="center" wrapText="1"/>
    </xf>
    <xf numFmtId="164" fontId="21" fillId="16" borderId="3" xfId="1" applyNumberFormat="1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3" fillId="4" borderId="3" xfId="0" applyNumberFormat="1" applyFont="1" applyFill="1" applyBorder="1" applyAlignment="1">
      <alignment horizontal="center" vertical="center" wrapText="1"/>
    </xf>
    <xf numFmtId="164" fontId="21" fillId="4" borderId="3" xfId="1" applyNumberFormat="1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 vertical="center" wrapText="1"/>
    </xf>
    <xf numFmtId="9" fontId="22" fillId="6" borderId="5" xfId="1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1" fillId="15" borderId="11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0" fillId="7" borderId="2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center" vertical="center" wrapText="1"/>
    </xf>
    <xf numFmtId="3" fontId="23" fillId="4" borderId="12" xfId="0" applyNumberFormat="1" applyFont="1" applyFill="1" applyBorder="1" applyAlignment="1">
      <alignment horizontal="center" vertical="center" wrapText="1"/>
    </xf>
    <xf numFmtId="0" fontId="29" fillId="17" borderId="0" xfId="2" applyFont="1" applyFill="1" applyAlignment="1">
      <alignment vertical="top"/>
    </xf>
    <xf numFmtId="0" fontId="30" fillId="18" borderId="13" xfId="2" applyFont="1" applyFill="1" applyBorder="1" applyAlignment="1">
      <alignment horizontal="center" vertical="center" wrapText="1"/>
    </xf>
    <xf numFmtId="0" fontId="30" fillId="18" borderId="14" xfId="2" applyFont="1" applyFill="1" applyBorder="1" applyAlignment="1">
      <alignment horizontal="center" vertical="center" wrapText="1"/>
    </xf>
    <xf numFmtId="0" fontId="30" fillId="18" borderId="15" xfId="2" applyFont="1" applyFill="1" applyBorder="1" applyAlignment="1">
      <alignment horizontal="center" vertical="center" wrapText="1"/>
    </xf>
    <xf numFmtId="0" fontId="30" fillId="18" borderId="16" xfId="2" applyFont="1" applyFill="1" applyBorder="1" applyAlignment="1">
      <alignment horizontal="center" vertical="center" wrapText="1"/>
    </xf>
    <xf numFmtId="3" fontId="20" fillId="0" borderId="17" xfId="2" applyNumberFormat="1" applyFont="1" applyBorder="1" applyAlignment="1">
      <alignment horizontal="left" vertical="center"/>
    </xf>
    <xf numFmtId="3" fontId="30" fillId="0" borderId="17" xfId="2" applyNumberFormat="1" applyFont="1" applyBorder="1" applyAlignment="1">
      <alignment horizontal="center" vertical="center"/>
    </xf>
    <xf numFmtId="3" fontId="22" fillId="0" borderId="17" xfId="2" applyNumberFormat="1" applyFont="1" applyBorder="1" applyAlignment="1">
      <alignment horizontal="left" vertical="center"/>
    </xf>
    <xf numFmtId="3" fontId="22" fillId="0" borderId="17" xfId="2" applyNumberFormat="1" applyFont="1" applyBorder="1" applyAlignment="1">
      <alignment horizontal="center" vertical="center"/>
    </xf>
    <xf numFmtId="3" fontId="4" fillId="0" borderId="17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20" fillId="0" borderId="18" xfId="2" applyNumberFormat="1" applyFont="1" applyBorder="1" applyAlignment="1">
      <alignment horizontal="left" vertical="center"/>
    </xf>
    <xf numFmtId="3" fontId="22" fillId="0" borderId="18" xfId="2" applyNumberFormat="1" applyFont="1" applyBorder="1" applyAlignment="1">
      <alignment horizontal="left" vertical="center"/>
    </xf>
    <xf numFmtId="3" fontId="4" fillId="0" borderId="18" xfId="2" applyNumberFormat="1" applyFont="1" applyBorder="1" applyAlignment="1">
      <alignment horizontal="center" vertical="center"/>
    </xf>
    <xf numFmtId="0" fontId="31" fillId="4" borderId="0" xfId="0" applyFont="1" applyFill="1" applyAlignment="1">
      <alignment horizontal="left" vertical="center"/>
    </xf>
    <xf numFmtId="0" fontId="32" fillId="8" borderId="19" xfId="2" applyFont="1" applyFill="1" applyBorder="1" applyAlignment="1">
      <alignment horizontal="center" vertical="center"/>
    </xf>
    <xf numFmtId="164" fontId="22" fillId="0" borderId="19" xfId="5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/>
    </xf>
    <xf numFmtId="3" fontId="33" fillId="4" borderId="3" xfId="0" applyNumberFormat="1" applyFont="1" applyFill="1" applyBorder="1" applyAlignment="1">
      <alignment horizontal="center" vertical="center"/>
    </xf>
    <xf numFmtId="164" fontId="21" fillId="4" borderId="3" xfId="1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23" fillId="4" borderId="3" xfId="0" applyNumberFormat="1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left" vertical="center"/>
    </xf>
    <xf numFmtId="3" fontId="3" fillId="4" borderId="4" xfId="0" applyNumberFormat="1" applyFont="1" applyFill="1" applyBorder="1" applyAlignment="1">
      <alignment horizontal="center" vertical="center"/>
    </xf>
    <xf numFmtId="3" fontId="23" fillId="4" borderId="4" xfId="0" applyNumberFormat="1" applyFont="1" applyFill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/>
    </xf>
    <xf numFmtId="164" fontId="22" fillId="19" borderId="5" xfId="1" applyNumberFormat="1" applyFont="1" applyFill="1" applyBorder="1" applyAlignment="1">
      <alignment horizontal="center" vertical="center"/>
    </xf>
    <xf numFmtId="3" fontId="22" fillId="19" borderId="5" xfId="0" applyNumberFormat="1" applyFont="1" applyFill="1" applyBorder="1" applyAlignment="1">
      <alignment horizontal="center" vertical="center"/>
    </xf>
    <xf numFmtId="164" fontId="32" fillId="0" borderId="19" xfId="5" applyNumberFormat="1" applyFont="1" applyFill="1" applyBorder="1" applyAlignment="1">
      <alignment horizontal="center" vertical="center"/>
    </xf>
    <xf numFmtId="0" fontId="7" fillId="20" borderId="0" xfId="2" applyFill="1" applyAlignment="1">
      <alignment vertical="center"/>
    </xf>
    <xf numFmtId="0" fontId="3" fillId="2" borderId="0" xfId="0" applyFont="1" applyFill="1" applyAlignment="1">
      <alignment horizontal="centerContinuous" vertical="center" wrapText="1"/>
    </xf>
    <xf numFmtId="0" fontId="6" fillId="2" borderId="0" xfId="0" applyFont="1" applyFill="1" applyAlignment="1">
      <alignment horizontal="left"/>
    </xf>
    <xf numFmtId="0" fontId="20" fillId="5" borderId="1" xfId="0" applyFont="1" applyFill="1" applyBorder="1" applyAlignment="1">
      <alignment horizontal="left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vertical="center"/>
    </xf>
    <xf numFmtId="0" fontId="23" fillId="4" borderId="3" xfId="0" applyFont="1" applyFill="1" applyBorder="1" applyAlignment="1">
      <alignment vertical="center"/>
    </xf>
    <xf numFmtId="3" fontId="22" fillId="4" borderId="3" xfId="0" applyNumberFormat="1" applyFont="1" applyFill="1" applyBorder="1" applyAlignment="1">
      <alignment horizontal="center" vertical="center"/>
    </xf>
    <xf numFmtId="164" fontId="22" fillId="4" borderId="3" xfId="1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left" vertical="center" wrapText="1"/>
    </xf>
    <xf numFmtId="3" fontId="21" fillId="4" borderId="0" xfId="0" applyNumberFormat="1" applyFont="1" applyFill="1" applyAlignment="1">
      <alignment horizontal="center" vertical="center" wrapText="1"/>
    </xf>
    <xf numFmtId="164" fontId="21" fillId="4" borderId="0" xfId="1" applyNumberFormat="1" applyFont="1" applyFill="1" applyBorder="1" applyAlignment="1">
      <alignment horizontal="center" vertical="center" wrapText="1"/>
    </xf>
    <xf numFmtId="3" fontId="23" fillId="4" borderId="0" xfId="0" applyNumberFormat="1" applyFont="1" applyFill="1" applyAlignment="1">
      <alignment horizontal="center" vertical="center" wrapText="1"/>
    </xf>
    <xf numFmtId="164" fontId="21" fillId="4" borderId="3" xfId="1" applyNumberFormat="1" applyFont="1" applyFill="1" applyBorder="1" applyAlignment="1">
      <alignment horizontal="center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3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164" fontId="22" fillId="4" borderId="0" xfId="1" applyNumberFormat="1" applyFont="1" applyFill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0" fillId="18" borderId="0" xfId="2" applyFont="1" applyFill="1" applyAlignment="1">
      <alignment horizontal="left" vertical="center" wrapText="1"/>
    </xf>
    <xf numFmtId="0" fontId="30" fillId="18" borderId="1" xfId="2" applyFont="1" applyFill="1" applyBorder="1" applyAlignment="1">
      <alignment horizontal="left" vertical="center" wrapText="1"/>
    </xf>
    <xf numFmtId="3" fontId="22" fillId="0" borderId="21" xfId="2" applyNumberFormat="1" applyFont="1" applyBorder="1" applyAlignment="1">
      <alignment horizontal="left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1" fillId="4" borderId="4" xfId="0" applyFont="1" applyFill="1" applyBorder="1" applyAlignment="1">
      <alignment horizontal="left" vertical="center"/>
    </xf>
    <xf numFmtId="0" fontId="21" fillId="4" borderId="24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25" xfId="0" applyFont="1" applyFill="1" applyBorder="1" applyAlignment="1">
      <alignment horizontal="left" vertical="center" wrapText="1"/>
    </xf>
    <xf numFmtId="0" fontId="22" fillId="6" borderId="0" xfId="0" applyFont="1" applyFill="1" applyAlignment="1">
      <alignment vertical="center" wrapText="1"/>
    </xf>
    <xf numFmtId="164" fontId="22" fillId="6" borderId="5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21" fillId="4" borderId="12" xfId="0" applyFont="1" applyFill="1" applyBorder="1" applyAlignment="1">
      <alignment horizontal="left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22" fillId="6" borderId="5" xfId="0" applyFont="1" applyFill="1" applyBorder="1" applyAlignment="1">
      <alignment horizontal="centerContinuous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8" fillId="7" borderId="11" xfId="0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2" fillId="6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/>
  </cellXfs>
  <cellStyles count="6">
    <cellStyle name="Normal" xfId="0" builtinId="0"/>
    <cellStyle name="Normal 2 2 2 2" xfId="3" xr:uid="{7482C87D-5753-454A-ADA9-B79E2CBA0DC2}"/>
    <cellStyle name="Normal 2 2 4" xfId="4" xr:uid="{3853DD53-54CF-46F7-B86A-ED1E3A5DDE40}"/>
    <cellStyle name="Normal 2 3" xfId="2" xr:uid="{EF5F5FB2-B27D-4D70-9B69-314791CCE366}"/>
    <cellStyle name="Porcentaje" xfId="1" builtinId="5"/>
    <cellStyle name="Porcentaje 2 2" xfId="5" xr:uid="{C1D048BE-04BE-47C6-84CB-EB22104A9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Calibri"/>
                <a:cs typeface="Calibri"/>
              </a:defRPr>
            </a:pPr>
            <a:r>
              <a:rPr lang="es-PE" sz="1400" b="1" i="0" strike="noStrike">
                <a:solidFill>
                  <a:srgbClr val="000000"/>
                </a:solidFill>
                <a:latin typeface="Arial Narrow" panose="020B0606020202030204" pitchFamily="34" charset="0"/>
                <a:cs typeface="Calibri"/>
              </a:rPr>
              <a:t>Gráfico N°1 Acciones preventivas según mes</a:t>
            </a:r>
          </a:p>
        </c:rich>
      </c:tx>
      <c:layout>
        <c:manualLayout>
          <c:xMode val="edge"/>
          <c:yMode val="edge"/>
          <c:x val="0.25522403945081068"/>
          <c:y val="2.236910549660703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1024850302749445E-2"/>
          <c:y val="0.12535162617177031"/>
          <c:w val="0.94283603226402324"/>
          <c:h val="0.79072592005087505"/>
        </c:manualLayout>
      </c:layout>
      <c:barChart>
        <c:barDir val="col"/>
        <c:grouping val="clustered"/>
        <c:varyColors val="0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5.9187104729950682E-3"/>
                  <c:y val="-3.15985324347739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C1-4D52-AB62-C4D573403D57}"/>
                </c:ext>
              </c:extLst>
            </c:dLbl>
            <c:dLbl>
              <c:idx val="2"/>
              <c:layout>
                <c:manualLayout>
                  <c:x val="-7.2338959004112384E-17"/>
                  <c:y val="1.2639412973909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C1-4D52-AB62-C4D573403D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AP!$J$20:$J$27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AP!$K$20:$K$27</c:f>
              <c:numCache>
                <c:formatCode>#,##0</c:formatCode>
                <c:ptCount val="8"/>
                <c:pt idx="0">
                  <c:v>3001</c:v>
                </c:pt>
                <c:pt idx="1">
                  <c:v>3286</c:v>
                </c:pt>
                <c:pt idx="2">
                  <c:v>4692</c:v>
                </c:pt>
                <c:pt idx="3">
                  <c:v>4360</c:v>
                </c:pt>
                <c:pt idx="4">
                  <c:v>4762</c:v>
                </c:pt>
                <c:pt idx="5">
                  <c:v>4665</c:v>
                </c:pt>
                <c:pt idx="6">
                  <c:v>4094</c:v>
                </c:pt>
                <c:pt idx="7">
                  <c:v>4277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C1-4D52-AB62-C4D573403D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0123944"/>
        <c:axId val="450132568"/>
      </c:barChart>
      <c:catAx>
        <c:axId val="450123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0">
            <a:solidFill>
              <a:srgbClr val="404040"/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50132568"/>
        <c:crosses val="autoZero"/>
        <c:auto val="1"/>
        <c:lblAlgn val="ctr"/>
        <c:lblOffset val="100"/>
        <c:noMultiLvlLbl val="0"/>
      </c:catAx>
      <c:valAx>
        <c:axId val="45013256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501239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200" b="1" baseline="0">
                <a:solidFill>
                  <a:sysClr val="windowText" lastClr="000000"/>
                </a:solidFill>
              </a:rPr>
              <a:t>Gráfico N° 3 Personas informadas, según sexo (porcentaje)</a:t>
            </a:r>
            <a:endParaRPr lang="es-MX" sz="12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446795849150539"/>
          <c:y val="5.8644909742871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3516089430483161"/>
          <c:y val="0.29212177425910707"/>
          <c:w val="0.59908493331606993"/>
          <c:h val="0.64572812257884038"/>
        </c:manualLayout>
      </c:layout>
      <c:pieChart>
        <c:varyColors val="1"/>
        <c:ser>
          <c:idx val="0"/>
          <c:order val="0"/>
          <c:tx>
            <c:strRef>
              <c:f>AP!$D$164:$E$164</c:f>
              <c:strCache>
                <c:ptCount val="2"/>
                <c:pt idx="0">
                  <c:v>650,984</c:v>
                </c:pt>
                <c:pt idx="1">
                  <c:v>329,710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>
              <a:bevelT w="127000"/>
              <a:bevelB w="63500"/>
            </a:sp3d>
          </c:spPr>
          <c:dPt>
            <c:idx val="0"/>
            <c:bubble3D val="0"/>
            <c:explosion val="12"/>
            <c:spPr>
              <a:solidFill>
                <a:schemeClr val="accent3">
                  <a:lumMod val="20000"/>
                  <a:lumOff val="80000"/>
                </a:schemeClr>
              </a:solidFill>
              <a:ln w="19050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  <a:bevelB w="63500"/>
              </a:sp3d>
            </c:spPr>
            <c:extLst>
              <c:ext xmlns:c16="http://schemas.microsoft.com/office/drawing/2014/chart" uri="{C3380CC4-5D6E-409C-BE32-E72D297353CC}">
                <c16:uniqueId val="{00000001-C71D-4EEF-93C5-157C06A631E6}"/>
              </c:ext>
            </c:extLst>
          </c:dPt>
          <c:dPt>
            <c:idx val="1"/>
            <c:bubble3D val="0"/>
            <c:spPr>
              <a:solidFill>
                <a:srgbClr val="4E709D"/>
              </a:solidFill>
              <a:ln w="19050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  <a:bevelB w="63500"/>
              </a:sp3d>
            </c:spPr>
            <c:extLst>
              <c:ext xmlns:c16="http://schemas.microsoft.com/office/drawing/2014/chart" uri="{C3380CC4-5D6E-409C-BE32-E72D297353CC}">
                <c16:uniqueId val="{00000003-C71D-4EEF-93C5-157C06A631E6}"/>
              </c:ext>
            </c:extLst>
          </c:dPt>
          <c:dLbls>
            <c:dLbl>
              <c:idx val="0"/>
              <c:layout>
                <c:manualLayout>
                  <c:x val="8.9533369023682932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1D-4EEF-93C5-157C06A631E6}"/>
                </c:ext>
              </c:extLst>
            </c:dLbl>
            <c:dLbl>
              <c:idx val="1"/>
              <c:layout>
                <c:manualLayout>
                  <c:x val="-0.20719399996039142"/>
                  <c:y val="3.89131020974607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1D-4EEF-93C5-157C06A631E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AP!$D$155:$E$155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AP!$D$164:$E$164</c:f>
              <c:numCache>
                <c:formatCode>#,##0</c:formatCode>
                <c:ptCount val="2"/>
                <c:pt idx="0">
                  <c:v>650984</c:v>
                </c:pt>
                <c:pt idx="1">
                  <c:v>329710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1D-4EEF-93C5-157C06A631E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0" u="none" strike="noStrike" kern="1200" spc="0" baseline="0">
                <a:solidFill>
                  <a:sysClr val="windowText" lastClr="000000"/>
                </a:solidFill>
                <a:effectLst/>
              </a:rPr>
              <a:t>Gráfico N° 4 Personas informadas por sexo según área donde se realizó la acción preventiva</a:t>
            </a:r>
            <a:endParaRPr lang="es-PE" sz="1100" b="1" i="0" u="none" strike="noStrike" kern="1200" spc="0" baseline="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0880120163545084"/>
          <c:y val="4.15809945388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AP!$P$261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4.1289862802238947E-3"/>
                  <c:y val="-0.1409629931781277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D2-4421-8A7A-EB6E2AF713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AP!$L$262:$L$263</c:f>
              <c:strCache>
                <c:ptCount val="2"/>
                <c:pt idx="0">
                  <c:v>Urbana</c:v>
                </c:pt>
                <c:pt idx="1">
                  <c:v>Rural</c:v>
                </c:pt>
              </c:strCache>
            </c:strRef>
          </c:cat>
          <c:val>
            <c:numRef>
              <c:f>AP!$P$262:$P$263</c:f>
              <c:numCache>
                <c:formatCode>#,##0</c:formatCode>
                <c:ptCount val="2"/>
                <c:pt idx="0">
                  <c:v>541303</c:v>
                </c:pt>
                <c:pt idx="1">
                  <c:v>109681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D2-4421-8A7A-EB6E2AF71398}"/>
            </c:ext>
          </c:extLst>
        </c:ser>
        <c:ser>
          <c:idx val="1"/>
          <c:order val="1"/>
          <c:tx>
            <c:strRef>
              <c:f>AP!$Q$261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9.909567072537348E-2"/>
                  <c:y val="-3.203704390411993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D2-4421-8A7A-EB6E2AF713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AP!$L$262:$L$263</c:f>
              <c:strCache>
                <c:ptCount val="2"/>
                <c:pt idx="0">
                  <c:v>Urbana</c:v>
                </c:pt>
                <c:pt idx="1">
                  <c:v>Rural</c:v>
                </c:pt>
              </c:strCache>
            </c:strRef>
          </c:cat>
          <c:val>
            <c:numRef>
              <c:f>AP!$Q$262:$Q$263</c:f>
              <c:numCache>
                <c:formatCode>#,##0</c:formatCode>
                <c:ptCount val="2"/>
                <c:pt idx="0">
                  <c:v>274850</c:v>
                </c:pt>
                <c:pt idx="1">
                  <c:v>54860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D2-4421-8A7A-EB6E2AF71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overlap val="100"/>
        <c:axId val="450134920"/>
        <c:axId val="450135312"/>
      </c:barChart>
      <c:catAx>
        <c:axId val="450134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0135312"/>
        <c:crosses val="autoZero"/>
        <c:auto val="1"/>
        <c:lblAlgn val="ctr"/>
        <c:lblOffset val="100"/>
        <c:noMultiLvlLbl val="0"/>
      </c:catAx>
      <c:valAx>
        <c:axId val="45013531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450134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24765025730579"/>
          <c:y val="0.89467783977492332"/>
          <c:w val="0.40989292108060454"/>
          <c:h val="8.60999338826046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>
                <a:solidFill>
                  <a:sysClr val="windowText" lastClr="000000"/>
                </a:solidFill>
              </a:rPr>
              <a:t>Gráfico N° 2 Ranking acciones preventivas realizadas por los Centros Emergencia Mujer en los últimos cinco años según región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AP!$N$115</c:f>
              <c:strCache>
                <c:ptCount val="1"/>
                <c:pt idx="0">
                  <c:v>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AP!$M$116:$M$141</c:f>
              <c:strCache>
                <c:ptCount val="26"/>
                <c:pt idx="0">
                  <c:v>Madre De Dios</c:v>
                </c:pt>
                <c:pt idx="1">
                  <c:v>Moquegua</c:v>
                </c:pt>
                <c:pt idx="2">
                  <c:v>Ucayali</c:v>
                </c:pt>
                <c:pt idx="3">
                  <c:v>Tumbes</c:v>
                </c:pt>
                <c:pt idx="4">
                  <c:v>Pasco</c:v>
                </c:pt>
                <c:pt idx="5">
                  <c:v>Apurimac</c:v>
                </c:pt>
                <c:pt idx="6">
                  <c:v>Tacna</c:v>
                </c:pt>
                <c:pt idx="7">
                  <c:v>Huancavelica</c:v>
                </c:pt>
                <c:pt idx="8">
                  <c:v>Amazonas</c:v>
                </c:pt>
                <c:pt idx="9">
                  <c:v>Loreto</c:v>
                </c:pt>
                <c:pt idx="10">
                  <c:v>Lambayeque</c:v>
                </c:pt>
                <c:pt idx="11">
                  <c:v>Puno</c:v>
                </c:pt>
                <c:pt idx="12">
                  <c:v>Callao</c:v>
                </c:pt>
                <c:pt idx="13">
                  <c:v>Huanuco</c:v>
                </c:pt>
                <c:pt idx="14">
                  <c:v>Cajamarca</c:v>
                </c:pt>
                <c:pt idx="15">
                  <c:v>Piura</c:v>
                </c:pt>
                <c:pt idx="16">
                  <c:v>Ica</c:v>
                </c:pt>
                <c:pt idx="17">
                  <c:v>Ayacucho</c:v>
                </c:pt>
                <c:pt idx="18">
                  <c:v>Lima Provincia</c:v>
                </c:pt>
                <c:pt idx="19">
                  <c:v>La Libertad</c:v>
                </c:pt>
                <c:pt idx="20">
                  <c:v>Ancash</c:v>
                </c:pt>
                <c:pt idx="21">
                  <c:v>Arequipa</c:v>
                </c:pt>
                <c:pt idx="22">
                  <c:v>San Martin</c:v>
                </c:pt>
                <c:pt idx="23">
                  <c:v>Junin</c:v>
                </c:pt>
                <c:pt idx="24">
                  <c:v>Cusco</c:v>
                </c:pt>
                <c:pt idx="25">
                  <c:v>Lima Metropolitana</c:v>
                </c:pt>
              </c:strCache>
            </c:strRef>
          </c:cat>
          <c:val>
            <c:numRef>
              <c:f>AP!$N$116:$N$141</c:f>
              <c:numCache>
                <c:formatCode>#,##0</c:formatCode>
                <c:ptCount val="26"/>
                <c:pt idx="0">
                  <c:v>168</c:v>
                </c:pt>
                <c:pt idx="1">
                  <c:v>247</c:v>
                </c:pt>
                <c:pt idx="2">
                  <c:v>255</c:v>
                </c:pt>
                <c:pt idx="3">
                  <c:v>512</c:v>
                </c:pt>
                <c:pt idx="4">
                  <c:v>553</c:v>
                </c:pt>
                <c:pt idx="5">
                  <c:v>608</c:v>
                </c:pt>
                <c:pt idx="6">
                  <c:v>682</c:v>
                </c:pt>
                <c:pt idx="7">
                  <c:v>797</c:v>
                </c:pt>
                <c:pt idx="8">
                  <c:v>901</c:v>
                </c:pt>
                <c:pt idx="9">
                  <c:v>915</c:v>
                </c:pt>
                <c:pt idx="10">
                  <c:v>1037</c:v>
                </c:pt>
                <c:pt idx="11">
                  <c:v>1062</c:v>
                </c:pt>
                <c:pt idx="12">
                  <c:v>1080</c:v>
                </c:pt>
                <c:pt idx="13">
                  <c:v>1099</c:v>
                </c:pt>
                <c:pt idx="14">
                  <c:v>1150</c:v>
                </c:pt>
                <c:pt idx="15">
                  <c:v>1237</c:v>
                </c:pt>
                <c:pt idx="16">
                  <c:v>1245</c:v>
                </c:pt>
                <c:pt idx="17">
                  <c:v>1294</c:v>
                </c:pt>
                <c:pt idx="18">
                  <c:v>1444</c:v>
                </c:pt>
                <c:pt idx="19">
                  <c:v>1554</c:v>
                </c:pt>
                <c:pt idx="20">
                  <c:v>1656</c:v>
                </c:pt>
                <c:pt idx="21">
                  <c:v>1844</c:v>
                </c:pt>
                <c:pt idx="22">
                  <c:v>1979</c:v>
                </c:pt>
                <c:pt idx="23">
                  <c:v>2091</c:v>
                </c:pt>
                <c:pt idx="24">
                  <c:v>2461</c:v>
                </c:pt>
                <c:pt idx="25">
                  <c:v>5266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040-477D-92D9-02AB19F8CF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0127472"/>
        <c:axId val="450135704"/>
        <c:extLst/>
      </c:barChart>
      <c:catAx>
        <c:axId val="450127472"/>
        <c:scaling>
          <c:orientation val="minMax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0135704"/>
        <c:crosses val="autoZero"/>
        <c:auto val="1"/>
        <c:lblAlgn val="ctr"/>
        <c:lblOffset val="100"/>
        <c:noMultiLvlLbl val="0"/>
      </c:catAx>
      <c:valAx>
        <c:axId val="45013570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450127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112059</xdr:colOff>
      <xdr:row>16</xdr:row>
      <xdr:rowOff>304111</xdr:rowOff>
    </xdr:from>
    <xdr:to>
      <xdr:col>17</xdr:col>
      <xdr:colOff>907677</xdr:colOff>
      <xdr:row>30</xdr:row>
      <xdr:rowOff>190501</xdr:rowOff>
    </xdr:to>
    <xdr:graphicFrame macro="">
      <xdr:nvGraphicFramePr>
        <xdr:cNvPr id="2" name="17 Gráfico">
          <a:extLst>
            <a:ext uri="{FF2B5EF4-FFF2-40B4-BE49-F238E27FC236}">
              <a16:creationId xmlns:a16="http://schemas.microsoft.com/office/drawing/2014/main" id="{D94CE302-B919-47C7-B491-918043D00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765310</xdr:colOff>
      <xdr:row>151</xdr:row>
      <xdr:rowOff>254950</xdr:rowOff>
    </xdr:from>
    <xdr:to>
      <xdr:col>11</xdr:col>
      <xdr:colOff>590418</xdr:colOff>
      <xdr:row>163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9B14666-A20E-48FF-8A24-6A67ADEF5C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12</xdr:row>
      <xdr:rowOff>105936</xdr:rowOff>
    </xdr:from>
    <xdr:to>
      <xdr:col>18</xdr:col>
      <xdr:colOff>3585</xdr:colOff>
      <xdr:row>14</xdr:row>
      <xdr:rowOff>835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7CF2E5-3982-45E5-B597-60D13AB58004}"/>
            </a:ext>
          </a:extLst>
        </xdr:cNvPr>
        <xdr:cNvGrpSpPr/>
      </xdr:nvGrpSpPr>
      <xdr:grpSpPr>
        <a:xfrm>
          <a:off x="102054" y="3008793"/>
          <a:ext cx="15152870" cy="325792"/>
          <a:chOff x="0" y="3444240"/>
          <a:chExt cx="22441671" cy="358934"/>
        </a:xfrm>
      </xdr:grpSpPr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50BDC8EE-64FE-7621-5042-454517379D3D}"/>
              </a:ext>
            </a:extLst>
          </xdr:cNvPr>
          <xdr:cNvSpPr/>
        </xdr:nvSpPr>
        <xdr:spPr>
          <a:xfrm>
            <a:off x="2585358" y="3444240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848152B9-EA6A-44FC-9267-759E27127C78}"/>
              </a:ext>
            </a:extLst>
          </xdr:cNvPr>
          <xdr:cNvSpPr/>
        </xdr:nvSpPr>
        <xdr:spPr>
          <a:xfrm>
            <a:off x="0" y="3444240"/>
            <a:ext cx="2637765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68233</xdr:colOff>
      <xdr:row>56</xdr:row>
      <xdr:rowOff>46808</xdr:rowOff>
    </xdr:from>
    <xdr:to>
      <xdr:col>8</xdr:col>
      <xdr:colOff>21772</xdr:colOff>
      <xdr:row>57</xdr:row>
      <xdr:rowOff>106082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29610A9E-7BCF-4C0B-9318-44C69BA1BC79}"/>
            </a:ext>
          </a:extLst>
        </xdr:cNvPr>
        <xdr:cNvGrpSpPr/>
      </xdr:nvGrpSpPr>
      <xdr:grpSpPr>
        <a:xfrm>
          <a:off x="170287" y="15592969"/>
          <a:ext cx="6201485" cy="286059"/>
          <a:chOff x="99951" y="8345261"/>
          <a:chExt cx="4777665" cy="225916"/>
        </a:xfrm>
      </xdr:grpSpPr>
      <xdr:sp macro="" textlink="">
        <xdr:nvSpPr>
          <xdr:cNvPr id="8" name="Rectángulo 7">
            <a:extLst>
              <a:ext uri="{FF2B5EF4-FFF2-40B4-BE49-F238E27FC236}">
                <a16:creationId xmlns:a16="http://schemas.microsoft.com/office/drawing/2014/main" id="{7EED1D37-8ECF-63F4-7A6E-DD98001BB786}"/>
              </a:ext>
            </a:extLst>
          </xdr:cNvPr>
          <xdr:cNvSpPr/>
        </xdr:nvSpPr>
        <xdr:spPr>
          <a:xfrm>
            <a:off x="1026288" y="8345261"/>
            <a:ext cx="385132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intervención</a:t>
            </a:r>
            <a:r>
              <a:rPr lang="es-PE" sz="1200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/2</a:t>
            </a:r>
          </a:p>
        </xdr:txBody>
      </xdr:sp>
      <xdr:sp macro="" textlink="">
        <xdr:nvSpPr>
          <xdr:cNvPr id="9" name="Rectángulo 51">
            <a:extLst>
              <a:ext uri="{FF2B5EF4-FFF2-40B4-BE49-F238E27FC236}">
                <a16:creationId xmlns:a16="http://schemas.microsoft.com/office/drawing/2014/main" id="{7A665DD7-989F-A542-718F-BA7F8B0B67C0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64032</xdr:colOff>
      <xdr:row>146</xdr:row>
      <xdr:rowOff>26479</xdr:rowOff>
    </xdr:from>
    <xdr:to>
      <xdr:col>18</xdr:col>
      <xdr:colOff>2802</xdr:colOff>
      <xdr:row>149</xdr:row>
      <xdr:rowOff>4197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F7CE810B-B508-4BCE-9EB1-6F5872A2AAE1}"/>
            </a:ext>
          </a:extLst>
        </xdr:cNvPr>
        <xdr:cNvGrpSpPr/>
      </xdr:nvGrpSpPr>
      <xdr:grpSpPr>
        <a:xfrm>
          <a:off x="64032" y="43773443"/>
          <a:ext cx="15190109" cy="351915"/>
          <a:chOff x="-1" y="3444240"/>
          <a:chExt cx="21730296" cy="362850"/>
        </a:xfrm>
      </xdr:grpSpPr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4E4AC8AA-3F84-E496-C50C-35B611540F88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3C3B9A45-88E1-2CDF-9E78-36203DCFE249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2460</xdr:colOff>
      <xdr:row>167</xdr:row>
      <xdr:rowOff>55483</xdr:rowOff>
    </xdr:from>
    <xdr:to>
      <xdr:col>9</xdr:col>
      <xdr:colOff>44826</xdr:colOff>
      <xdr:row>169</xdr:row>
      <xdr:rowOff>67246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8E847C06-C9D4-4F60-893E-3E7D3140E551}"/>
            </a:ext>
          </a:extLst>
        </xdr:cNvPr>
        <xdr:cNvGrpSpPr/>
      </xdr:nvGrpSpPr>
      <xdr:grpSpPr>
        <a:xfrm>
          <a:off x="104514" y="49041197"/>
          <a:ext cx="7242812" cy="465335"/>
          <a:chOff x="0" y="8175812"/>
          <a:chExt cx="4491947" cy="318410"/>
        </a:xfrm>
      </xdr:grpSpPr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D611ED49-19F0-7F15-D572-D8CAB1E1864B}"/>
              </a:ext>
            </a:extLst>
          </xdr:cNvPr>
          <xdr:cNvSpPr/>
        </xdr:nvSpPr>
        <xdr:spPr>
          <a:xfrm>
            <a:off x="776585" y="8175813"/>
            <a:ext cx="3715362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en las acciones preventivas por sexo, según tipo de beneficiario/a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ángulo 51">
            <a:extLst>
              <a:ext uri="{FF2B5EF4-FFF2-40B4-BE49-F238E27FC236}">
                <a16:creationId xmlns:a16="http://schemas.microsoft.com/office/drawing/2014/main" id="{D5FFF4B8-7F05-7DB1-6354-C6A37D6E9DDF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N°12</a:t>
            </a:r>
          </a:p>
        </xdr:txBody>
      </xdr:sp>
    </xdr:grpSp>
    <xdr:clientData/>
  </xdr:twoCellAnchor>
  <xdr:twoCellAnchor>
    <xdr:from>
      <xdr:col>9</xdr:col>
      <xdr:colOff>866077</xdr:colOff>
      <xdr:row>167</xdr:row>
      <xdr:rowOff>37470</xdr:rowOff>
    </xdr:from>
    <xdr:to>
      <xdr:col>18</xdr:col>
      <xdr:colOff>2242</xdr:colOff>
      <xdr:row>169</xdr:row>
      <xdr:rowOff>63668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24502776-5E8D-430F-B5C2-F118E4C8384B}"/>
            </a:ext>
          </a:extLst>
        </xdr:cNvPr>
        <xdr:cNvGrpSpPr/>
      </xdr:nvGrpSpPr>
      <xdr:grpSpPr>
        <a:xfrm>
          <a:off x="8168577" y="49023184"/>
          <a:ext cx="7085004" cy="479770"/>
          <a:chOff x="0" y="8335704"/>
          <a:chExt cx="11232200" cy="196899"/>
        </a:xfrm>
      </xdr:grpSpPr>
      <xdr:sp macro="" textlink="">
        <xdr:nvSpPr>
          <xdr:cNvPr id="17" name="Rectángulo 16">
            <a:extLst>
              <a:ext uri="{FF2B5EF4-FFF2-40B4-BE49-F238E27FC236}">
                <a16:creationId xmlns:a16="http://schemas.microsoft.com/office/drawing/2014/main" id="{7B9C95D8-11EB-A00A-5456-0AC96DA36914}"/>
              </a:ext>
            </a:extLst>
          </xdr:cNvPr>
          <xdr:cNvSpPr/>
        </xdr:nvSpPr>
        <xdr:spPr>
          <a:xfrm>
            <a:off x="1499495" y="8335712"/>
            <a:ext cx="9732705" cy="1968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intervención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ángulo 51">
            <a:extLst>
              <a:ext uri="{FF2B5EF4-FFF2-40B4-BE49-F238E27FC236}">
                <a16:creationId xmlns:a16="http://schemas.microsoft.com/office/drawing/2014/main" id="{62C78BB4-E36C-7C93-847E-7EA6827AA1E8}"/>
              </a:ext>
            </a:extLst>
          </xdr:cNvPr>
          <xdr:cNvSpPr/>
        </xdr:nvSpPr>
        <xdr:spPr>
          <a:xfrm>
            <a:off x="0" y="8335704"/>
            <a:ext cx="1762296" cy="149583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N°13</a:t>
            </a:r>
          </a:p>
        </xdr:txBody>
      </xdr:sp>
    </xdr:grpSp>
    <xdr:clientData/>
  </xdr:twoCellAnchor>
  <xdr:twoCellAnchor>
    <xdr:from>
      <xdr:col>13</xdr:col>
      <xdr:colOff>43945</xdr:colOff>
      <xdr:row>151</xdr:row>
      <xdr:rowOff>226423</xdr:rowOff>
    </xdr:from>
    <xdr:to>
      <xdr:col>18</xdr:col>
      <xdr:colOff>11204</xdr:colOff>
      <xdr:row>153</xdr:row>
      <xdr:rowOff>168182</xdr:rowOff>
    </xdr:to>
    <xdr:grpSp>
      <xdr:nvGrpSpPr>
        <xdr:cNvPr id="19" name="Grupo 18">
          <a:extLst>
            <a:ext uri="{FF2B5EF4-FFF2-40B4-BE49-F238E27FC236}">
              <a16:creationId xmlns:a16="http://schemas.microsoft.com/office/drawing/2014/main" id="{B371AD3D-2626-4A5C-9BE7-54EA3A45C2E9}"/>
            </a:ext>
          </a:extLst>
        </xdr:cNvPr>
        <xdr:cNvGrpSpPr/>
      </xdr:nvGrpSpPr>
      <xdr:grpSpPr>
        <a:xfrm>
          <a:off x="10850284" y="45050619"/>
          <a:ext cx="4412259" cy="463367"/>
          <a:chOff x="18248542" y="92174290"/>
          <a:chExt cx="3366731" cy="321337"/>
        </a:xfrm>
      </xdr:grpSpPr>
      <xdr:sp macro="" textlink="">
        <xdr:nvSpPr>
          <xdr:cNvPr id="20" name="Rectángulo 19">
            <a:extLst>
              <a:ext uri="{FF2B5EF4-FFF2-40B4-BE49-F238E27FC236}">
                <a16:creationId xmlns:a16="http://schemas.microsoft.com/office/drawing/2014/main" id="{D2EA867B-9F38-E63E-8723-419E2F021B45}"/>
              </a:ext>
            </a:extLst>
          </xdr:cNvPr>
          <xdr:cNvSpPr/>
        </xdr:nvSpPr>
        <xdr:spPr>
          <a:xfrm>
            <a:off x="19199397" y="92174290"/>
            <a:ext cx="2415876" cy="32133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 por sexo según grupos de edad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ángulo 51">
            <a:extLst>
              <a:ext uri="{FF2B5EF4-FFF2-40B4-BE49-F238E27FC236}">
                <a16:creationId xmlns:a16="http://schemas.microsoft.com/office/drawing/2014/main" id="{4BD4704F-57F7-A58C-C360-C15B5D86640D}"/>
              </a:ext>
            </a:extLst>
          </xdr:cNvPr>
          <xdr:cNvSpPr/>
        </xdr:nvSpPr>
        <xdr:spPr>
          <a:xfrm>
            <a:off x="18248542" y="92174291"/>
            <a:ext cx="1066799" cy="199203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6</xdr:col>
      <xdr:colOff>952499</xdr:colOff>
      <xdr:row>1</xdr:row>
      <xdr:rowOff>125546</xdr:rowOff>
    </xdr:from>
    <xdr:to>
      <xdr:col>17</xdr:col>
      <xdr:colOff>627530</xdr:colOff>
      <xdr:row>3</xdr:row>
      <xdr:rowOff>328858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DFD0DCCD-680A-4968-84B6-6EBF69B2996E}"/>
            </a:ext>
          </a:extLst>
        </xdr:cNvPr>
        <xdr:cNvSpPr/>
      </xdr:nvSpPr>
      <xdr:spPr>
        <a:xfrm>
          <a:off x="5333999" y="335096"/>
          <a:ext cx="9790581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23232</xdr:colOff>
      <xdr:row>8</xdr:row>
      <xdr:rowOff>98208</xdr:rowOff>
    </xdr:from>
    <xdr:to>
      <xdr:col>18</xdr:col>
      <xdr:colOff>0</xdr:colOff>
      <xdr:row>12</xdr:row>
      <xdr:rowOff>34847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C3639509-B342-45A3-B4C3-DE95F14DCC3A}"/>
            </a:ext>
          </a:extLst>
        </xdr:cNvPr>
        <xdr:cNvSpPr txBox="1"/>
      </xdr:nvSpPr>
      <xdr:spPr>
        <a:xfrm>
          <a:off x="128007" y="2460408"/>
          <a:ext cx="15111993" cy="51766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Las acciones preventivas son aquellas acciones que se realizan con la finalidad de prevenir la violencia y promover una cultura de paz, están conformadas por todas aquellas actividades de carácter preventivo que se organizan y realizan a través de los/as profesionales de prevención.</a:t>
          </a:r>
        </a:p>
      </xdr:txBody>
    </xdr:sp>
    <xdr:clientData/>
  </xdr:twoCellAnchor>
  <xdr:oneCellAnchor>
    <xdr:from>
      <xdr:col>1</xdr:col>
      <xdr:colOff>0</xdr:colOff>
      <xdr:row>1</xdr:row>
      <xdr:rowOff>70359</xdr:rowOff>
    </xdr:from>
    <xdr:ext cx="4835407" cy="545082"/>
    <xdr:pic>
      <xdr:nvPicPr>
        <xdr:cNvPr id="24" name="Imagen 23">
          <a:extLst>
            <a:ext uri="{FF2B5EF4-FFF2-40B4-BE49-F238E27FC236}">
              <a16:creationId xmlns:a16="http://schemas.microsoft.com/office/drawing/2014/main" id="{1A59D31D-9E08-4973-A941-22BE8FEF9E2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" y="279909"/>
          <a:ext cx="4835407" cy="545082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8</xdr:col>
      <xdr:colOff>952497</xdr:colOff>
      <xdr:row>15</xdr:row>
      <xdr:rowOff>110678</xdr:rowOff>
    </xdr:from>
    <xdr:to>
      <xdr:col>12</xdr:col>
      <xdr:colOff>104775</xdr:colOff>
      <xdr:row>16</xdr:row>
      <xdr:rowOff>224102</xdr:rowOff>
    </xdr:to>
    <xdr:grpSp>
      <xdr:nvGrpSpPr>
        <xdr:cNvPr id="25" name="Grupo 24">
          <a:extLst>
            <a:ext uri="{FF2B5EF4-FFF2-40B4-BE49-F238E27FC236}">
              <a16:creationId xmlns:a16="http://schemas.microsoft.com/office/drawing/2014/main" id="{B118E008-2BBA-4328-968F-7F96BED4B782}"/>
            </a:ext>
          </a:extLst>
        </xdr:cNvPr>
        <xdr:cNvGrpSpPr/>
      </xdr:nvGrpSpPr>
      <xdr:grpSpPr>
        <a:xfrm>
          <a:off x="7302497" y="3829964"/>
          <a:ext cx="2576742" cy="566995"/>
          <a:chOff x="1143435" y="8232003"/>
          <a:chExt cx="4807087" cy="424044"/>
        </a:xfrm>
      </xdr:grpSpPr>
      <xdr:sp macro="" textlink="">
        <xdr:nvSpPr>
          <xdr:cNvPr id="26" name="Rectángulo 25">
            <a:extLst>
              <a:ext uri="{FF2B5EF4-FFF2-40B4-BE49-F238E27FC236}">
                <a16:creationId xmlns:a16="http://schemas.microsoft.com/office/drawing/2014/main" id="{5E4A3FE8-47B9-6110-6073-23818C2F4013}"/>
              </a:ext>
            </a:extLst>
          </xdr:cNvPr>
          <xdr:cNvSpPr/>
        </xdr:nvSpPr>
        <xdr:spPr>
          <a:xfrm>
            <a:off x="2792983" y="8232003"/>
            <a:ext cx="3157539" cy="42404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7" name="Rectángulo 51">
            <a:extLst>
              <a:ext uri="{FF2B5EF4-FFF2-40B4-BE49-F238E27FC236}">
                <a16:creationId xmlns:a16="http://schemas.microsoft.com/office/drawing/2014/main" id="{363EDC35-57A5-18B0-92AF-1F394B13597D}"/>
              </a:ext>
            </a:extLst>
          </xdr:cNvPr>
          <xdr:cNvSpPr/>
        </xdr:nvSpPr>
        <xdr:spPr>
          <a:xfrm>
            <a:off x="1143435" y="8232011"/>
            <a:ext cx="1947337" cy="29738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9</xdr:col>
      <xdr:colOff>9976</xdr:colOff>
      <xdr:row>33</xdr:row>
      <xdr:rowOff>18167</xdr:rowOff>
    </xdr:from>
    <xdr:to>
      <xdr:col>17</xdr:col>
      <xdr:colOff>0</xdr:colOff>
      <xdr:row>34</xdr:row>
      <xdr:rowOff>170947</xdr:rowOff>
    </xdr:to>
    <xdr:grpSp>
      <xdr:nvGrpSpPr>
        <xdr:cNvPr id="28" name="Grupo 27">
          <a:extLst>
            <a:ext uri="{FF2B5EF4-FFF2-40B4-BE49-F238E27FC236}">
              <a16:creationId xmlns:a16="http://schemas.microsoft.com/office/drawing/2014/main" id="{23A93B84-1FF2-4EDD-B51E-304BEABEC635}"/>
            </a:ext>
          </a:extLst>
        </xdr:cNvPr>
        <xdr:cNvGrpSpPr/>
      </xdr:nvGrpSpPr>
      <xdr:grpSpPr>
        <a:xfrm>
          <a:off x="7312476" y="8885488"/>
          <a:ext cx="7190470" cy="424923"/>
          <a:chOff x="1143435" y="8232011"/>
          <a:chExt cx="11589129" cy="356856"/>
        </a:xfrm>
      </xdr:grpSpPr>
      <xdr:sp macro="" textlink="">
        <xdr:nvSpPr>
          <xdr:cNvPr id="29" name="Rectángulo 28">
            <a:extLst>
              <a:ext uri="{FF2B5EF4-FFF2-40B4-BE49-F238E27FC236}">
                <a16:creationId xmlns:a16="http://schemas.microsoft.com/office/drawing/2014/main" id="{B8A6D8EE-BD76-BF17-B0F1-E92432C15A00}"/>
              </a:ext>
            </a:extLst>
          </xdr:cNvPr>
          <xdr:cNvSpPr/>
        </xdr:nvSpPr>
        <xdr:spPr>
          <a:xfrm>
            <a:off x="2792986" y="8232011"/>
            <a:ext cx="9939578" cy="35685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por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estrategias</a:t>
            </a:r>
            <a:r>
              <a:rPr lang="es-PE" sz="1100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/1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según mes</a:t>
            </a:r>
          </a:p>
        </xdr:txBody>
      </xdr:sp>
      <xdr:sp macro="" textlink="">
        <xdr:nvSpPr>
          <xdr:cNvPr id="30" name="Rectángulo 51">
            <a:extLst>
              <a:ext uri="{FF2B5EF4-FFF2-40B4-BE49-F238E27FC236}">
                <a16:creationId xmlns:a16="http://schemas.microsoft.com/office/drawing/2014/main" id="{FEADACBA-3A16-77DA-FD53-C4129372A030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1</xdr:col>
      <xdr:colOff>27588</xdr:colOff>
      <xdr:row>151</xdr:row>
      <xdr:rowOff>187002</xdr:rowOff>
    </xdr:from>
    <xdr:to>
      <xdr:col>5</xdr:col>
      <xdr:colOff>27214</xdr:colOff>
      <xdr:row>153</xdr:row>
      <xdr:rowOff>220643</xdr:rowOff>
    </xdr:to>
    <xdr:grpSp>
      <xdr:nvGrpSpPr>
        <xdr:cNvPr id="31" name="Grupo 30">
          <a:extLst>
            <a:ext uri="{FF2B5EF4-FFF2-40B4-BE49-F238E27FC236}">
              <a16:creationId xmlns:a16="http://schemas.microsoft.com/office/drawing/2014/main" id="{2DAF63DE-91ED-451F-9BB2-CA36BFFFF8E8}"/>
            </a:ext>
          </a:extLst>
        </xdr:cNvPr>
        <xdr:cNvGrpSpPr/>
      </xdr:nvGrpSpPr>
      <xdr:grpSpPr>
        <a:xfrm>
          <a:off x="129642" y="45011198"/>
          <a:ext cx="3322036" cy="555249"/>
          <a:chOff x="17678401" y="92174291"/>
          <a:chExt cx="1803679" cy="385779"/>
        </a:xfrm>
      </xdr:grpSpPr>
      <xdr:sp macro="" textlink="">
        <xdr:nvSpPr>
          <xdr:cNvPr id="32" name="Rectángulo 31">
            <a:extLst>
              <a:ext uri="{FF2B5EF4-FFF2-40B4-BE49-F238E27FC236}">
                <a16:creationId xmlns:a16="http://schemas.microsoft.com/office/drawing/2014/main" id="{49E1E735-5D9B-6581-94BF-8D6E704CAAD8}"/>
              </a:ext>
            </a:extLst>
          </xdr:cNvPr>
          <xdr:cNvSpPr/>
        </xdr:nvSpPr>
        <xdr:spPr>
          <a:xfrm>
            <a:off x="18309341" y="92174291"/>
            <a:ext cx="1172739" cy="38577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informadas, por sexo según mes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Rectángulo 51">
            <a:extLst>
              <a:ext uri="{FF2B5EF4-FFF2-40B4-BE49-F238E27FC236}">
                <a16:creationId xmlns:a16="http://schemas.microsoft.com/office/drawing/2014/main" id="{705D3513-AED5-0F20-D902-D00E8E5404AC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twoCellAnchor>
    <xdr:from>
      <xdr:col>9</xdr:col>
      <xdr:colOff>3118</xdr:colOff>
      <xdr:row>53</xdr:row>
      <xdr:rowOff>35681</xdr:rowOff>
    </xdr:from>
    <xdr:to>
      <xdr:col>16</xdr:col>
      <xdr:colOff>76200</xdr:colOff>
      <xdr:row>53</xdr:row>
      <xdr:rowOff>315686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D963B79A-1B31-4C9A-BE05-CDA52A4098CE}"/>
            </a:ext>
          </a:extLst>
        </xdr:cNvPr>
        <xdr:cNvGrpSpPr/>
      </xdr:nvGrpSpPr>
      <xdr:grpSpPr>
        <a:xfrm>
          <a:off x="7305618" y="14629342"/>
          <a:ext cx="6445761" cy="280005"/>
          <a:chOff x="1143435" y="8232011"/>
          <a:chExt cx="9857104" cy="268169"/>
        </a:xfrm>
      </xdr:grpSpPr>
      <xdr:sp macro="" textlink="">
        <xdr:nvSpPr>
          <xdr:cNvPr id="35" name="Rectángulo 34">
            <a:extLst>
              <a:ext uri="{FF2B5EF4-FFF2-40B4-BE49-F238E27FC236}">
                <a16:creationId xmlns:a16="http://schemas.microsoft.com/office/drawing/2014/main" id="{D52A1216-AF37-7B35-D7F0-C868A429714C}"/>
              </a:ext>
            </a:extLst>
          </xdr:cNvPr>
          <xdr:cNvSpPr/>
        </xdr:nvSpPr>
        <xdr:spPr>
          <a:xfrm>
            <a:off x="2792985" y="8232012"/>
            <a:ext cx="8207554" cy="268168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participación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del Programa Nacional Warmi Ñan</a:t>
            </a:r>
          </a:p>
        </xdr:txBody>
      </xdr:sp>
      <xdr:sp macro="" textlink="">
        <xdr:nvSpPr>
          <xdr:cNvPr id="36" name="Rectángulo 51">
            <a:extLst>
              <a:ext uri="{FF2B5EF4-FFF2-40B4-BE49-F238E27FC236}">
                <a16:creationId xmlns:a16="http://schemas.microsoft.com/office/drawing/2014/main" id="{F1D2F46D-EF71-F048-4DAA-185C0B40B2F6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N°4</a:t>
            </a:r>
          </a:p>
        </xdr:txBody>
      </xdr:sp>
    </xdr:grpSp>
    <xdr:clientData/>
  </xdr:twoCellAnchor>
  <xdr:twoCellAnchor>
    <xdr:from>
      <xdr:col>9</xdr:col>
      <xdr:colOff>0</xdr:colOff>
      <xdr:row>59</xdr:row>
      <xdr:rowOff>283160</xdr:rowOff>
    </xdr:from>
    <xdr:to>
      <xdr:col>13</xdr:col>
      <xdr:colOff>0</xdr:colOff>
      <xdr:row>61</xdr:row>
      <xdr:rowOff>260169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D9D7A7DF-BEC0-4FCC-8101-3D58BF57CB74}"/>
            </a:ext>
          </a:extLst>
        </xdr:cNvPr>
        <xdr:cNvGrpSpPr/>
      </xdr:nvGrpSpPr>
      <xdr:grpSpPr>
        <a:xfrm>
          <a:off x="7302500" y="16532356"/>
          <a:ext cx="3503839" cy="702724"/>
          <a:chOff x="1143435" y="8232011"/>
          <a:chExt cx="5774558" cy="614597"/>
        </a:xfrm>
      </xdr:grpSpPr>
      <xdr:sp macro="" textlink="">
        <xdr:nvSpPr>
          <xdr:cNvPr id="38" name="Rectángulo 37">
            <a:extLst>
              <a:ext uri="{FF2B5EF4-FFF2-40B4-BE49-F238E27FC236}">
                <a16:creationId xmlns:a16="http://schemas.microsoft.com/office/drawing/2014/main" id="{08F1665A-E18E-29E9-E6D5-529DD42F83C5}"/>
              </a:ext>
            </a:extLst>
          </xdr:cNvPr>
          <xdr:cNvSpPr/>
        </xdr:nvSpPr>
        <xdr:spPr>
          <a:xfrm>
            <a:off x="2792985" y="8232011"/>
            <a:ext cx="4125008" cy="61459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Institución con la que se Coorganizó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Rectángulo 51">
            <a:extLst>
              <a:ext uri="{FF2B5EF4-FFF2-40B4-BE49-F238E27FC236}">
                <a16:creationId xmlns:a16="http://schemas.microsoft.com/office/drawing/2014/main" id="{375FA187-988F-9C30-E174-AF0DBC24332A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N°5</a:t>
            </a:r>
          </a:p>
        </xdr:txBody>
      </xdr:sp>
    </xdr:grpSp>
    <xdr:clientData/>
  </xdr:twoCellAnchor>
  <xdr:twoCellAnchor>
    <xdr:from>
      <xdr:col>14</xdr:col>
      <xdr:colOff>47857</xdr:colOff>
      <xdr:row>59</xdr:row>
      <xdr:rowOff>284554</xdr:rowOff>
    </xdr:from>
    <xdr:to>
      <xdr:col>18</xdr:col>
      <xdr:colOff>1393</xdr:colOff>
      <xdr:row>61</xdr:row>
      <xdr:rowOff>261563</xdr:rowOff>
    </xdr:to>
    <xdr:grpSp>
      <xdr:nvGrpSpPr>
        <xdr:cNvPr id="40" name="Grupo 39">
          <a:extLst>
            <a:ext uri="{FF2B5EF4-FFF2-40B4-BE49-F238E27FC236}">
              <a16:creationId xmlns:a16="http://schemas.microsoft.com/office/drawing/2014/main" id="{D5187C88-C82F-408C-991D-03722ED0374C}"/>
            </a:ext>
          </a:extLst>
        </xdr:cNvPr>
        <xdr:cNvGrpSpPr/>
      </xdr:nvGrpSpPr>
      <xdr:grpSpPr>
        <a:xfrm>
          <a:off x="11886071" y="16533750"/>
          <a:ext cx="3366661" cy="702724"/>
          <a:chOff x="1143435" y="8232011"/>
          <a:chExt cx="5774558" cy="614597"/>
        </a:xfrm>
      </xdr:grpSpPr>
      <xdr:sp macro="" textlink="">
        <xdr:nvSpPr>
          <xdr:cNvPr id="41" name="Rectángulo 40">
            <a:extLst>
              <a:ext uri="{FF2B5EF4-FFF2-40B4-BE49-F238E27FC236}">
                <a16:creationId xmlns:a16="http://schemas.microsoft.com/office/drawing/2014/main" id="{F6DD3C25-AF9F-F2CB-765F-B9441127E67D}"/>
              </a:ext>
            </a:extLst>
          </xdr:cNvPr>
          <xdr:cNvSpPr/>
        </xdr:nvSpPr>
        <xdr:spPr>
          <a:xfrm>
            <a:off x="2792985" y="8232011"/>
            <a:ext cx="4125008" cy="61459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Acciones preventivas según Institución que invitó al PN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Warmi Ñan</a:t>
            </a:r>
          </a:p>
        </xdr:txBody>
      </xdr:sp>
      <xdr:sp macro="" textlink="">
        <xdr:nvSpPr>
          <xdr:cNvPr id="42" name="Rectángulo 51">
            <a:extLst>
              <a:ext uri="{FF2B5EF4-FFF2-40B4-BE49-F238E27FC236}">
                <a16:creationId xmlns:a16="http://schemas.microsoft.com/office/drawing/2014/main" id="{6120BB57-E284-1E66-FDD6-945206DABA77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N°6</a:t>
            </a:r>
          </a:p>
        </xdr:txBody>
      </xdr:sp>
    </xdr:grpSp>
    <xdr:clientData/>
  </xdr:twoCellAnchor>
  <xdr:twoCellAnchor>
    <xdr:from>
      <xdr:col>10</xdr:col>
      <xdr:colOff>92928</xdr:colOff>
      <xdr:row>56</xdr:row>
      <xdr:rowOff>129964</xdr:rowOff>
    </xdr:from>
    <xdr:to>
      <xdr:col>11</xdr:col>
      <xdr:colOff>1</xdr:colOff>
      <xdr:row>59</xdr:row>
      <xdr:rowOff>188043</xdr:rowOff>
    </xdr:to>
    <xdr:cxnSp macro="">
      <xdr:nvCxnSpPr>
        <xdr:cNvPr id="43" name="Conector: angular 42">
          <a:extLst>
            <a:ext uri="{FF2B5EF4-FFF2-40B4-BE49-F238E27FC236}">
              <a16:creationId xmlns:a16="http://schemas.microsoft.com/office/drawing/2014/main" id="{0894FDD2-46C9-47DE-AEB5-E9A023074C06}"/>
            </a:ext>
          </a:extLst>
        </xdr:cNvPr>
        <xdr:cNvCxnSpPr/>
      </xdr:nvCxnSpPr>
      <xdr:spPr>
        <a:xfrm rot="5400000">
          <a:off x="8308937" y="15583580"/>
          <a:ext cx="762929" cy="678598"/>
        </a:xfrm>
        <a:prstGeom prst="bentConnector3">
          <a:avLst>
            <a:gd name="adj1" fmla="val 0"/>
          </a:avLst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576944</xdr:colOff>
      <xdr:row>57</xdr:row>
      <xdr:rowOff>174170</xdr:rowOff>
    </xdr:from>
    <xdr:to>
      <xdr:col>16</xdr:col>
      <xdr:colOff>117555</xdr:colOff>
      <xdr:row>59</xdr:row>
      <xdr:rowOff>189436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83A09C46-7DB0-4DC3-9E58-BB87442B5D7E}"/>
            </a:ext>
          </a:extLst>
        </xdr:cNvPr>
        <xdr:cNvCxnSpPr/>
      </xdr:nvCxnSpPr>
      <xdr:spPr>
        <a:xfrm rot="16200000" flipH="1">
          <a:off x="13346004" y="15865810"/>
          <a:ext cx="491516" cy="388336"/>
        </a:xfrm>
        <a:prstGeom prst="bentConnector3">
          <a:avLst>
            <a:gd name="adj1" fmla="val -3411"/>
          </a:avLst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796107</xdr:colOff>
      <xdr:row>84</xdr:row>
      <xdr:rowOff>327294</xdr:rowOff>
    </xdr:from>
    <xdr:to>
      <xdr:col>15</xdr:col>
      <xdr:colOff>3355</xdr:colOff>
      <xdr:row>86</xdr:row>
      <xdr:rowOff>211728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BFEB191F-9EF0-4DF8-A030-81003AF23DF1}"/>
            </a:ext>
          </a:extLst>
        </xdr:cNvPr>
        <xdr:cNvGrpSpPr/>
      </xdr:nvGrpSpPr>
      <xdr:grpSpPr>
        <a:xfrm>
          <a:off x="8098607" y="25908723"/>
          <a:ext cx="4729480" cy="587469"/>
          <a:chOff x="1143436" y="8232011"/>
          <a:chExt cx="6052849" cy="528711"/>
        </a:xfrm>
      </xdr:grpSpPr>
      <xdr:sp macro="" textlink="">
        <xdr:nvSpPr>
          <xdr:cNvPr id="46" name="Rectángulo 45">
            <a:extLst>
              <a:ext uri="{FF2B5EF4-FFF2-40B4-BE49-F238E27FC236}">
                <a16:creationId xmlns:a16="http://schemas.microsoft.com/office/drawing/2014/main" id="{002E6589-52F9-3334-26DF-5148277153F3}"/>
              </a:ext>
            </a:extLst>
          </xdr:cNvPr>
          <xdr:cNvSpPr/>
        </xdr:nvSpPr>
        <xdr:spPr>
          <a:xfrm>
            <a:off x="2343571" y="8243760"/>
            <a:ext cx="4852714" cy="51696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Variación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porcentual de las a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cciones preventivas del año 2026 en relación al año 2025 para el mismo periodo</a:t>
            </a:r>
            <a:endPara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Rectángulo 51">
            <a:extLst>
              <a:ext uri="{FF2B5EF4-FFF2-40B4-BE49-F238E27FC236}">
                <a16:creationId xmlns:a16="http://schemas.microsoft.com/office/drawing/2014/main" id="{BEAB8AA6-3A15-F19A-1625-96458CC549DB}"/>
              </a:ext>
            </a:extLst>
          </xdr:cNvPr>
          <xdr:cNvSpPr/>
        </xdr:nvSpPr>
        <xdr:spPr>
          <a:xfrm>
            <a:off x="1143436" y="8232011"/>
            <a:ext cx="1356674" cy="24673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N°8</a:t>
            </a:r>
          </a:p>
        </xdr:txBody>
      </xdr:sp>
    </xdr:grpSp>
    <xdr:clientData/>
  </xdr:twoCellAnchor>
  <xdr:twoCellAnchor>
    <xdr:from>
      <xdr:col>10</xdr:col>
      <xdr:colOff>68035</xdr:colOff>
      <xdr:row>101</xdr:row>
      <xdr:rowOff>29937</xdr:rowOff>
    </xdr:from>
    <xdr:to>
      <xdr:col>16</xdr:col>
      <xdr:colOff>274863</xdr:colOff>
      <xdr:row>103</xdr:row>
      <xdr:rowOff>146958</xdr:rowOff>
    </xdr:to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123355C5-D84A-4478-83B3-5E021517147D}"/>
            </a:ext>
          </a:extLst>
        </xdr:cNvPr>
        <xdr:cNvSpPr txBox="1"/>
      </xdr:nvSpPr>
      <xdr:spPr>
        <a:xfrm>
          <a:off x="8326210" y="31110012"/>
          <a:ext cx="5617028" cy="783771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Respecto del número de acciones preventivas </a:t>
          </a:r>
          <a:r>
            <a:rPr lang="es-P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nivel nacional, se observa un decrecimiento de 55 puntos porcentuales de enero a agosto de 2025 frente a </a:t>
          </a:r>
          <a:r>
            <a:rPr lang="es-P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 registrado en el mismo periodo del año anterior.</a:t>
          </a:r>
          <a:endParaRPr lang="es-PE">
            <a:effectLst/>
          </a:endParaRPr>
        </a:p>
      </xdr:txBody>
    </xdr:sp>
    <xdr:clientData/>
  </xdr:twoCellAnchor>
  <xdr:twoCellAnchor>
    <xdr:from>
      <xdr:col>1</xdr:col>
      <xdr:colOff>0</xdr:colOff>
      <xdr:row>241</xdr:row>
      <xdr:rowOff>201724</xdr:rowOff>
    </xdr:from>
    <xdr:to>
      <xdr:col>9</xdr:col>
      <xdr:colOff>0</xdr:colOff>
      <xdr:row>243</xdr:row>
      <xdr:rowOff>212911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id="{97EA0EF6-6E75-4F03-AF0F-A4352E908C16}"/>
            </a:ext>
          </a:extLst>
        </xdr:cNvPr>
        <xdr:cNvGrpSpPr/>
      </xdr:nvGrpSpPr>
      <xdr:grpSpPr>
        <a:xfrm>
          <a:off x="102054" y="67715831"/>
          <a:ext cx="7200446" cy="487437"/>
          <a:chOff x="0" y="8335704"/>
          <a:chExt cx="9155207" cy="208032"/>
        </a:xfrm>
      </xdr:grpSpPr>
      <xdr:sp macro="" textlink="">
        <xdr:nvSpPr>
          <xdr:cNvPr id="50" name="Rectángulo 49">
            <a:extLst>
              <a:ext uri="{FF2B5EF4-FFF2-40B4-BE49-F238E27FC236}">
                <a16:creationId xmlns:a16="http://schemas.microsoft.com/office/drawing/2014/main" id="{32130555-DEAF-D3C0-8454-A245DB7F1322}"/>
              </a:ext>
            </a:extLst>
          </xdr:cNvPr>
          <xdr:cNvSpPr/>
        </xdr:nvSpPr>
        <xdr:spPr>
          <a:xfrm>
            <a:off x="1499497" y="8335712"/>
            <a:ext cx="7655710" cy="2080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temática principal</a:t>
            </a:r>
          </a:p>
        </xdr:txBody>
      </xdr:sp>
      <xdr:sp macro="" textlink="">
        <xdr:nvSpPr>
          <xdr:cNvPr id="51" name="Rectángulo 51">
            <a:extLst>
              <a:ext uri="{FF2B5EF4-FFF2-40B4-BE49-F238E27FC236}">
                <a16:creationId xmlns:a16="http://schemas.microsoft.com/office/drawing/2014/main" id="{F3077BDF-9519-211E-5312-854AAC22EB59}"/>
              </a:ext>
            </a:extLst>
          </xdr:cNvPr>
          <xdr:cNvSpPr/>
        </xdr:nvSpPr>
        <xdr:spPr>
          <a:xfrm>
            <a:off x="0" y="8335704"/>
            <a:ext cx="1762297" cy="1201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N°15</a:t>
            </a:r>
          </a:p>
        </xdr:txBody>
      </xdr:sp>
    </xdr:grpSp>
    <xdr:clientData/>
  </xdr:twoCellAnchor>
  <xdr:twoCellAnchor>
    <xdr:from>
      <xdr:col>11</xdr:col>
      <xdr:colOff>7202</xdr:colOff>
      <xdr:row>278</xdr:row>
      <xdr:rowOff>116853</xdr:rowOff>
    </xdr:from>
    <xdr:to>
      <xdr:col>15</xdr:col>
      <xdr:colOff>847724</xdr:colOff>
      <xdr:row>280</xdr:row>
      <xdr:rowOff>115260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2F4A26F7-66B2-4114-941F-AAF62E59512A}"/>
            </a:ext>
          </a:extLst>
        </xdr:cNvPr>
        <xdr:cNvGrpSpPr/>
      </xdr:nvGrpSpPr>
      <xdr:grpSpPr>
        <a:xfrm>
          <a:off x="9033273" y="79423817"/>
          <a:ext cx="4639183" cy="656086"/>
          <a:chOff x="1641445" y="8232011"/>
          <a:chExt cx="5020261" cy="552205"/>
        </a:xfrm>
      </xdr:grpSpPr>
      <xdr:sp macro="" textlink="">
        <xdr:nvSpPr>
          <xdr:cNvPr id="53" name="Rectángulo 52">
            <a:extLst>
              <a:ext uri="{FF2B5EF4-FFF2-40B4-BE49-F238E27FC236}">
                <a16:creationId xmlns:a16="http://schemas.microsoft.com/office/drawing/2014/main" id="{85ACE492-3DD4-0B84-5E66-C6FA9B1FCFF5}"/>
              </a:ext>
            </a:extLst>
          </xdr:cNvPr>
          <xdr:cNvSpPr/>
        </xdr:nvSpPr>
        <xdr:spPr>
          <a:xfrm>
            <a:off x="2918571" y="8232011"/>
            <a:ext cx="3743135" cy="55220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Variación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porcentual de las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personas informadas del año 2026 en relación al año 2025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Rectángulo 51">
            <a:extLst>
              <a:ext uri="{FF2B5EF4-FFF2-40B4-BE49-F238E27FC236}">
                <a16:creationId xmlns:a16="http://schemas.microsoft.com/office/drawing/2014/main" id="{D92CD840-8151-3988-6806-F4248489B701}"/>
              </a:ext>
            </a:extLst>
          </xdr:cNvPr>
          <xdr:cNvSpPr/>
        </xdr:nvSpPr>
        <xdr:spPr>
          <a:xfrm>
            <a:off x="1641445" y="8232011"/>
            <a:ext cx="1482656" cy="24159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N°18</a:t>
            </a:r>
          </a:p>
        </xdr:txBody>
      </xdr:sp>
    </xdr:grpSp>
    <xdr:clientData/>
  </xdr:twoCellAnchor>
  <xdr:twoCellAnchor>
    <xdr:from>
      <xdr:col>11</xdr:col>
      <xdr:colOff>15208</xdr:colOff>
      <xdr:row>294</xdr:row>
      <xdr:rowOff>245568</xdr:rowOff>
    </xdr:from>
    <xdr:to>
      <xdr:col>17</xdr:col>
      <xdr:colOff>115900</xdr:colOff>
      <xdr:row>297</xdr:row>
      <xdr:rowOff>136710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FD369870-D8FC-4AD9-8170-C6D42A001BBB}"/>
            </a:ext>
          </a:extLst>
        </xdr:cNvPr>
        <xdr:cNvSpPr txBox="1"/>
      </xdr:nvSpPr>
      <xdr:spPr>
        <a:xfrm>
          <a:off x="9044908" y="84646593"/>
          <a:ext cx="5568042" cy="862692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>
              <a:solidFill>
                <a:sysClr val="windowText" lastClr="000000"/>
              </a:solidFill>
            </a:rPr>
            <a:t>Respecto del número de personas informadas en las acciones preventivas a nivel nacional, se observa un decrecimento de 18.1 puntos porcentuales de</a:t>
          </a:r>
          <a:r>
            <a:rPr lang="es-PE" sz="1100" baseline="0">
              <a:solidFill>
                <a:sysClr val="windowText" lastClr="000000"/>
              </a:solidFill>
            </a:rPr>
            <a:t> enero a</a:t>
          </a:r>
          <a:r>
            <a:rPr lang="es-PE" sz="1100">
              <a:solidFill>
                <a:sysClr val="windowText" lastClr="000000"/>
              </a:solidFill>
            </a:rPr>
            <a:t> agosto de 2026 frente a lo registrado en el mismo periodo del año anterior.</a:t>
          </a:r>
        </a:p>
      </xdr:txBody>
    </xdr:sp>
    <xdr:clientData/>
  </xdr:twoCellAnchor>
  <xdr:oneCellAnchor>
    <xdr:from>
      <xdr:col>11</xdr:col>
      <xdr:colOff>544820</xdr:colOff>
      <xdr:row>160</xdr:row>
      <xdr:rowOff>234524</xdr:rowOff>
    </xdr:from>
    <xdr:ext cx="360045" cy="836930"/>
    <xdr:pic>
      <xdr:nvPicPr>
        <xdr:cNvPr id="56" name="Imagen 55">
          <a:extLst>
            <a:ext uri="{FF2B5EF4-FFF2-40B4-BE49-F238E27FC236}">
              <a16:creationId xmlns:a16="http://schemas.microsoft.com/office/drawing/2014/main" id="{18E14F03-53A9-48FA-B9E2-D15F904FD04F}"/>
            </a:ext>
          </a:extLst>
        </xdr:cNvPr>
        <xdr:cNvPicPr/>
      </xdr:nvPicPr>
      <xdr:blipFill>
        <a:blip xmlns:r="http://schemas.openxmlformats.org/officeDocument/2006/relationships" r:embed="rId4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4520" y="47478524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774807</xdr:colOff>
      <xdr:row>160</xdr:row>
      <xdr:rowOff>220382</xdr:rowOff>
    </xdr:from>
    <xdr:ext cx="380999" cy="836930"/>
    <xdr:pic>
      <xdr:nvPicPr>
        <xdr:cNvPr id="57" name="Imagen 56">
          <a:extLst>
            <a:ext uri="{FF2B5EF4-FFF2-40B4-BE49-F238E27FC236}">
              <a16:creationId xmlns:a16="http://schemas.microsoft.com/office/drawing/2014/main" id="{19FF50EA-0241-4444-9661-212D1382FA5A}"/>
            </a:ext>
          </a:extLst>
        </xdr:cNvPr>
        <xdr:cNvPicPr/>
      </xdr:nvPicPr>
      <xdr:blipFill>
        <a:blip xmlns:r="http://schemas.openxmlformats.org/officeDocument/2006/relationships" r:embed="rId5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307" y="47464382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13207</xdr:colOff>
      <xdr:row>241</xdr:row>
      <xdr:rowOff>173211</xdr:rowOff>
    </xdr:from>
    <xdr:to>
      <xdr:col>18</xdr:col>
      <xdr:colOff>0</xdr:colOff>
      <xdr:row>243</xdr:row>
      <xdr:rowOff>179292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D03B8434-0817-4A67-AECC-9B01818B1ABC}"/>
            </a:ext>
          </a:extLst>
        </xdr:cNvPr>
        <xdr:cNvGrpSpPr/>
      </xdr:nvGrpSpPr>
      <xdr:grpSpPr>
        <a:xfrm>
          <a:off x="9039278" y="67687318"/>
          <a:ext cx="6212061" cy="482331"/>
          <a:chOff x="0" y="8335704"/>
          <a:chExt cx="7926809" cy="208235"/>
        </a:xfrm>
      </xdr:grpSpPr>
      <xdr:sp macro="" textlink="">
        <xdr:nvSpPr>
          <xdr:cNvPr id="59" name="Rectángulo 58">
            <a:extLst>
              <a:ext uri="{FF2B5EF4-FFF2-40B4-BE49-F238E27FC236}">
                <a16:creationId xmlns:a16="http://schemas.microsoft.com/office/drawing/2014/main" id="{7C7764DF-EDB3-2ABC-D17D-BC2C6065D677}"/>
              </a:ext>
            </a:extLst>
          </xdr:cNvPr>
          <xdr:cNvSpPr/>
        </xdr:nvSpPr>
        <xdr:spPr>
          <a:xfrm>
            <a:off x="1184830" y="8337348"/>
            <a:ext cx="6741979" cy="2065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tipo de acción preventiva</a:t>
            </a:r>
            <a:r>
              <a:rPr lang="es-PE" sz="1200" baseline="3000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/3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Rectángulo 51">
            <a:extLst>
              <a:ext uri="{FF2B5EF4-FFF2-40B4-BE49-F238E27FC236}">
                <a16:creationId xmlns:a16="http://schemas.microsoft.com/office/drawing/2014/main" id="{60C7F9F0-5567-4975-863D-941B96FB2DB3}"/>
              </a:ext>
            </a:extLst>
          </xdr:cNvPr>
          <xdr:cNvSpPr/>
        </xdr:nvSpPr>
        <xdr:spPr>
          <a:xfrm>
            <a:off x="0" y="8335704"/>
            <a:ext cx="1389430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N°16</a:t>
            </a:r>
          </a:p>
        </xdr:txBody>
      </xdr:sp>
    </xdr:grpSp>
    <xdr:clientData/>
  </xdr:twoCellAnchor>
  <xdr:twoCellAnchor>
    <xdr:from>
      <xdr:col>10</xdr:col>
      <xdr:colOff>649539</xdr:colOff>
      <xdr:row>265</xdr:row>
      <xdr:rowOff>21133</xdr:rowOff>
    </xdr:from>
    <xdr:to>
      <xdr:col>17</xdr:col>
      <xdr:colOff>559494</xdr:colOff>
      <xdr:row>277</xdr:row>
      <xdr:rowOff>85647</xdr:rowOff>
    </xdr:to>
    <xdr:graphicFrame macro="">
      <xdr:nvGraphicFramePr>
        <xdr:cNvPr id="61" name="Gráfico 60">
          <a:extLst>
            <a:ext uri="{FF2B5EF4-FFF2-40B4-BE49-F238E27FC236}">
              <a16:creationId xmlns:a16="http://schemas.microsoft.com/office/drawing/2014/main" id="{B4F45093-8E66-42ED-83B8-CB6F768B8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762000</xdr:colOff>
      <xdr:row>256</xdr:row>
      <xdr:rowOff>168891</xdr:rowOff>
    </xdr:from>
    <xdr:to>
      <xdr:col>16</xdr:col>
      <xdr:colOff>793217</xdr:colOff>
      <xdr:row>258</xdr:row>
      <xdr:rowOff>53472</xdr:rowOff>
    </xdr:to>
    <xdr:grpSp>
      <xdr:nvGrpSpPr>
        <xdr:cNvPr id="62" name="Grupo 61">
          <a:extLst>
            <a:ext uri="{FF2B5EF4-FFF2-40B4-BE49-F238E27FC236}">
              <a16:creationId xmlns:a16="http://schemas.microsoft.com/office/drawing/2014/main" id="{4A0BEDB8-FF67-4041-AE3A-6E42BF4E1C4F}"/>
            </a:ext>
          </a:extLst>
        </xdr:cNvPr>
        <xdr:cNvGrpSpPr/>
      </xdr:nvGrpSpPr>
      <xdr:grpSpPr>
        <a:xfrm>
          <a:off x="9017000" y="72241391"/>
          <a:ext cx="5451396" cy="542260"/>
          <a:chOff x="0" y="8335704"/>
          <a:chExt cx="7721339" cy="190127"/>
        </a:xfrm>
      </xdr:grpSpPr>
      <xdr:sp macro="" textlink="">
        <xdr:nvSpPr>
          <xdr:cNvPr id="63" name="Rectángulo 62">
            <a:extLst>
              <a:ext uri="{FF2B5EF4-FFF2-40B4-BE49-F238E27FC236}">
                <a16:creationId xmlns:a16="http://schemas.microsoft.com/office/drawing/2014/main" id="{3AB66DC6-F4E0-D057-ABC7-A3246D7AAAB6}"/>
              </a:ext>
            </a:extLst>
          </xdr:cNvPr>
          <xdr:cNvSpPr/>
        </xdr:nvSpPr>
        <xdr:spPr>
          <a:xfrm>
            <a:off x="1445763" y="8337348"/>
            <a:ext cx="6275576" cy="18848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</a:t>
            </a:r>
            <a:r>
              <a:rPr lang="es-PE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Personas informadas en las acciones preventivas por sexo, según área donde se realizó la acción preventiva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Rectángulo 51">
            <a:extLst>
              <a:ext uri="{FF2B5EF4-FFF2-40B4-BE49-F238E27FC236}">
                <a16:creationId xmlns:a16="http://schemas.microsoft.com/office/drawing/2014/main" id="{E5141604-011A-778E-3AA8-FF722F2F76CA}"/>
              </a:ext>
            </a:extLst>
          </xdr:cNvPr>
          <xdr:cNvSpPr/>
        </xdr:nvSpPr>
        <xdr:spPr>
          <a:xfrm>
            <a:off x="0" y="8335704"/>
            <a:ext cx="1636416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N°17</a:t>
            </a:r>
          </a:p>
        </xdr:txBody>
      </xdr:sp>
    </xdr:grpSp>
    <xdr:clientData/>
  </xdr:twoCellAnchor>
  <xdr:twoCellAnchor>
    <xdr:from>
      <xdr:col>12</xdr:col>
      <xdr:colOff>729704</xdr:colOff>
      <xdr:row>98</xdr:row>
      <xdr:rowOff>293914</xdr:rowOff>
    </xdr:from>
    <xdr:to>
      <xdr:col>13</xdr:col>
      <xdr:colOff>128269</xdr:colOff>
      <xdr:row>100</xdr:row>
      <xdr:rowOff>152924</xdr:rowOff>
    </xdr:to>
    <xdr:sp macro="" textlink="">
      <xdr:nvSpPr>
        <xdr:cNvPr id="65" name="Flecha: hacia abajo 64">
          <a:extLst>
            <a:ext uri="{FF2B5EF4-FFF2-40B4-BE49-F238E27FC236}">
              <a16:creationId xmlns:a16="http://schemas.microsoft.com/office/drawing/2014/main" id="{BE52CE58-3985-47D9-B155-5382FE788195}"/>
            </a:ext>
          </a:extLst>
        </xdr:cNvPr>
        <xdr:cNvSpPr/>
      </xdr:nvSpPr>
      <xdr:spPr>
        <a:xfrm>
          <a:off x="10511879" y="30373864"/>
          <a:ext cx="427265" cy="52576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12</xdr:col>
      <xdr:colOff>451437</xdr:colOff>
      <xdr:row>97</xdr:row>
      <xdr:rowOff>173852</xdr:rowOff>
    </xdr:from>
    <xdr:ext cx="1009828" cy="264560"/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3F38E47E-0D34-466B-8DE5-EBF3E95ABC1E}"/>
            </a:ext>
          </a:extLst>
        </xdr:cNvPr>
        <xdr:cNvSpPr txBox="1"/>
      </xdr:nvSpPr>
      <xdr:spPr>
        <a:xfrm>
          <a:off x="10233612" y="29920427"/>
          <a:ext cx="10098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Interpretación</a:t>
          </a:r>
        </a:p>
      </xdr:txBody>
    </xdr:sp>
    <xdr:clientData/>
  </xdr:oneCellAnchor>
  <xdr:twoCellAnchor>
    <xdr:from>
      <xdr:col>8</xdr:col>
      <xdr:colOff>968827</xdr:colOff>
      <xdr:row>46</xdr:row>
      <xdr:rowOff>152723</xdr:rowOff>
    </xdr:from>
    <xdr:to>
      <xdr:col>16</xdr:col>
      <xdr:colOff>842552</xdr:colOff>
      <xdr:row>48</xdr:row>
      <xdr:rowOff>119744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04924BF0-841D-497D-9181-AF5528F3558B}"/>
            </a:ext>
          </a:extLst>
        </xdr:cNvPr>
        <xdr:cNvSpPr txBox="1"/>
      </xdr:nvSpPr>
      <xdr:spPr>
        <a:xfrm>
          <a:off x="7302952" y="12478073"/>
          <a:ext cx="7198450" cy="50042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800" b="1">
              <a:solidFill>
                <a:sysClr val="windowText" lastClr="000000"/>
              </a:solidFill>
            </a:rPr>
            <a:t>/1 Estrategia comunitaria: </a:t>
          </a:r>
          <a:r>
            <a:rPr lang="es-PE" sz="800" b="0">
              <a:solidFill>
                <a:sysClr val="windowText" lastClr="000000"/>
              </a:solidFill>
            </a:rPr>
            <a:t>Estrategia integral que fortalece la participación comunitaria y la articulación institucional.</a:t>
          </a:r>
        </a:p>
        <a:p>
          <a:r>
            <a:rPr lang="es-PE" sz="800" b="1">
              <a:solidFill>
                <a:sysClr val="windowText" lastClr="000000"/>
              </a:solidFill>
            </a:rPr>
            <a:t>     Estrategia comunicacional: </a:t>
          </a:r>
          <a:r>
            <a:rPr lang="es-PE" sz="800" b="0">
              <a:solidFill>
                <a:sysClr val="windowText" lastClr="000000"/>
              </a:solidFill>
            </a:rPr>
            <a:t>Se entrega a través de medios de comunicación masivos (radio, televisión, periódicos, redes sociales). </a:t>
          </a:r>
        </a:p>
        <a:p>
          <a:r>
            <a:rPr lang="es-PE" sz="800" b="1">
              <a:solidFill>
                <a:sysClr val="windowText" lastClr="000000"/>
              </a:solidFill>
            </a:rPr>
            <a:t>     Acciones transversales: </a:t>
          </a:r>
          <a:r>
            <a:rPr lang="es-PE" sz="800" b="0">
              <a:solidFill>
                <a:sysClr val="windowText" lastClr="000000"/>
              </a:solidFill>
            </a:rPr>
            <a:t>Son acciones que se realizan para designar a todo aquello que atraviese a las diferentes intervenciones preventivas.</a:t>
          </a:r>
        </a:p>
      </xdr:txBody>
    </xdr:sp>
    <xdr:clientData/>
  </xdr:twoCellAnchor>
  <xdr:twoCellAnchor>
    <xdr:from>
      <xdr:col>1</xdr:col>
      <xdr:colOff>10885</xdr:colOff>
      <xdr:row>69</xdr:row>
      <xdr:rowOff>118117</xdr:rowOff>
    </xdr:from>
    <xdr:to>
      <xdr:col>7</xdr:col>
      <xdr:colOff>940973</xdr:colOff>
      <xdr:row>70</xdr:row>
      <xdr:rowOff>109066</xdr:rowOff>
    </xdr:to>
    <xdr:sp macro="" textlink="">
      <xdr:nvSpPr>
        <xdr:cNvPr id="68" name="CuadroTexto 67">
          <a:extLst>
            <a:ext uri="{FF2B5EF4-FFF2-40B4-BE49-F238E27FC236}">
              <a16:creationId xmlns:a16="http://schemas.microsoft.com/office/drawing/2014/main" id="{EF840188-01AB-4EFA-B40C-162B49F351FB}"/>
            </a:ext>
          </a:extLst>
        </xdr:cNvPr>
        <xdr:cNvSpPr txBox="1"/>
      </xdr:nvSpPr>
      <xdr:spPr>
        <a:xfrm>
          <a:off x="115660" y="19825342"/>
          <a:ext cx="6225988" cy="37194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 b="1">
              <a:solidFill>
                <a:sysClr val="windowText" lastClr="000000"/>
              </a:solidFill>
            </a:rPr>
            <a:t>/2</a:t>
          </a:r>
          <a:r>
            <a:rPr lang="es-PE" sz="800" b="1" baseline="0">
              <a:solidFill>
                <a:sysClr val="windowText" lastClr="000000"/>
              </a:solidFill>
            </a:rPr>
            <a:t> </a:t>
          </a:r>
          <a:r>
            <a:rPr lang="es-PE" sz="800" b="1">
              <a:solidFill>
                <a:sysClr val="windowText" lastClr="000000"/>
              </a:solidFill>
            </a:rPr>
            <a:t>Intervención: </a:t>
          </a:r>
          <a:r>
            <a:rPr lang="es-PE" sz="800" b="0">
              <a:solidFill>
                <a:sysClr val="windowText" lastClr="000000"/>
              </a:solidFill>
            </a:rPr>
            <a:t>Conjunto de acciones dirigidas a identificar, evitar, reducir, regular o eliminar la violencia contra las</a:t>
          </a:r>
          <a:r>
            <a:rPr lang="es-PE" sz="800" b="0" baseline="0">
              <a:solidFill>
                <a:sysClr val="windowText" lastClr="000000"/>
              </a:solidFill>
            </a:rPr>
            <a:t> mujeres, los integrantes del grupo familiar y personas afectadas por violencia sexual.</a:t>
          </a:r>
          <a:endParaRPr lang="es-PE" sz="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89648</xdr:colOff>
      <xdr:row>149</xdr:row>
      <xdr:rowOff>67237</xdr:rowOff>
    </xdr:from>
    <xdr:to>
      <xdr:col>17</xdr:col>
      <xdr:colOff>930089</xdr:colOff>
      <xdr:row>151</xdr:row>
      <xdr:rowOff>11206</xdr:rowOff>
    </xdr:to>
    <xdr:sp macro="" textlink="">
      <xdr:nvSpPr>
        <xdr:cNvPr id="69" name="CuadroTexto 68">
          <a:extLst>
            <a:ext uri="{FF2B5EF4-FFF2-40B4-BE49-F238E27FC236}">
              <a16:creationId xmlns:a16="http://schemas.microsoft.com/office/drawing/2014/main" id="{2F1FAAC6-1985-499A-91AB-84E0718225D8}"/>
            </a:ext>
          </a:extLst>
        </xdr:cNvPr>
        <xdr:cNvSpPr txBox="1"/>
      </xdr:nvSpPr>
      <xdr:spPr>
        <a:xfrm>
          <a:off x="89648" y="44139412"/>
          <a:ext cx="15146991" cy="64881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PE" sz="1100" b="1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Son aquellas personas que participan en alguna acción preventiva, cuyo objetivo haya sido informar o difundir mensajes preventivos y de los servicios que brindan el Programa Nacional Warmi Ñan y/o el MIMP.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E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stas acciones se caracterizan porque tienen un pauteo informativo que cuenta,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mínimamente, con los siguientes puntos: presentación, problemática que trabajamos, msión y accionar, difusión de servicios e invitación a promover cultura de rechazo de la violencia, además de la temática propia del evento.</a:t>
          </a:r>
        </a:p>
      </xdr:txBody>
    </xdr:sp>
    <xdr:clientData/>
  </xdr:twoCellAnchor>
  <xdr:twoCellAnchor>
    <xdr:from>
      <xdr:col>11</xdr:col>
      <xdr:colOff>0</xdr:colOff>
      <xdr:row>251</xdr:row>
      <xdr:rowOff>22411</xdr:rowOff>
    </xdr:from>
    <xdr:to>
      <xdr:col>17</xdr:col>
      <xdr:colOff>941294</xdr:colOff>
      <xdr:row>254</xdr:row>
      <xdr:rowOff>280147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FC541BD6-3C4D-4995-848B-F675D9EF5D08}"/>
            </a:ext>
          </a:extLst>
        </xdr:cNvPr>
        <xdr:cNvSpPr txBox="1"/>
      </xdr:nvSpPr>
      <xdr:spPr>
        <a:xfrm>
          <a:off x="9029700" y="70497886"/>
          <a:ext cx="6208619" cy="122928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800" b="1">
              <a:solidFill>
                <a:sysClr val="windowText" lastClr="000000"/>
              </a:solidFill>
            </a:rPr>
            <a:t>/3 </a:t>
          </a:r>
          <a:r>
            <a:rPr lang="es-PE" sz="800" b="1"/>
            <a:t>Sostenida: </a:t>
          </a:r>
          <a:r>
            <a:rPr lang="es-PE" sz="800" b="0"/>
            <a:t>Se denominan así a las intervenciones que tienen un periodo implementación entre dos (2) a tres (3) años ininterrumpidos. </a:t>
          </a:r>
        </a:p>
        <a:p>
          <a:r>
            <a:rPr lang="es-PE" sz="800" b="1"/>
            <a:t>     Breve: </a:t>
          </a:r>
          <a:r>
            <a:rPr lang="es-PE" sz="800" b="0"/>
            <a:t>Se</a:t>
          </a:r>
          <a:r>
            <a:rPr lang="es-PE" sz="800" b="0" baseline="0"/>
            <a:t> </a:t>
          </a:r>
          <a:r>
            <a:rPr lang="es-PE" sz="800" b="0"/>
            <a:t>denominan así al desarrollo de, al menos, un componente de alguna estrategia preventiva por un periodo entre tres (3) a seis (6) meses. </a:t>
          </a:r>
        </a:p>
        <a:p>
          <a:r>
            <a:rPr lang="es-PE" sz="800" b="1"/>
            <a:t>     Asistencia técnica: </a:t>
          </a:r>
          <a:r>
            <a:rPr lang="es-PE" sz="800" b="0"/>
            <a:t>Consiste en un conjunto articulado de acciones para el abordaje de los temas asociados a la violencia hacia la mujer e integrantes del grupo</a:t>
          </a:r>
          <a:r>
            <a:rPr lang="es-PE" sz="800" b="0" baseline="0"/>
            <a:t> </a:t>
          </a:r>
          <a:r>
            <a:rPr lang="es-PE" sz="800" b="0"/>
            <a:t>familiar en los documentos de gestión y lineamientos que tiene la institución.</a:t>
          </a:r>
        </a:p>
        <a:p>
          <a:r>
            <a:rPr lang="es-PE" sz="800" b="1"/>
            <a:t>    A demanda: </a:t>
          </a:r>
          <a:r>
            <a:rPr lang="es-PE" sz="800" b="0"/>
            <a:t>Se refiere a las AP que no forman parten de las estrategias sostenidas ni las intervenciones breves, y que se realizan por efecto de las demandas locales (solicitadas por la población, las instituciones o las autoridades), en el marco de las funciones y competencias que tiene el Programa Nacional Warmi Ñan.</a:t>
          </a:r>
        </a:p>
      </xdr:txBody>
    </xdr:sp>
    <xdr:clientData/>
  </xdr:twoCellAnchor>
  <xdr:twoCellAnchor>
    <xdr:from>
      <xdr:col>13</xdr:col>
      <xdr:colOff>703272</xdr:colOff>
      <xdr:row>292</xdr:row>
      <xdr:rowOff>144720</xdr:rowOff>
    </xdr:from>
    <xdr:to>
      <xdr:col>14</xdr:col>
      <xdr:colOff>233448</xdr:colOff>
      <xdr:row>294</xdr:row>
      <xdr:rowOff>39430</xdr:rowOff>
    </xdr:to>
    <xdr:sp macro="" textlink="">
      <xdr:nvSpPr>
        <xdr:cNvPr id="71" name="Flecha a la derecha con bandas 9">
          <a:extLst>
            <a:ext uri="{FF2B5EF4-FFF2-40B4-BE49-F238E27FC236}">
              <a16:creationId xmlns:a16="http://schemas.microsoft.com/office/drawing/2014/main" id="{695A26E9-EC22-474D-931A-8F46C8757ACD}"/>
            </a:ext>
          </a:extLst>
        </xdr:cNvPr>
        <xdr:cNvSpPr/>
      </xdr:nvSpPr>
      <xdr:spPr bwMode="auto">
        <a:xfrm rot="5400000">
          <a:off x="11522380" y="83889812"/>
          <a:ext cx="542410" cy="558876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1">
            <a:lumMod val="6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0</xdr:colOff>
      <xdr:row>112</xdr:row>
      <xdr:rowOff>356044</xdr:rowOff>
    </xdr:from>
    <xdr:to>
      <xdr:col>9</xdr:col>
      <xdr:colOff>22413</xdr:colOff>
      <xdr:row>114</xdr:row>
      <xdr:rowOff>295266</xdr:rowOff>
    </xdr:to>
    <xdr:grpSp>
      <xdr:nvGrpSpPr>
        <xdr:cNvPr id="72" name="Grupo 71">
          <a:extLst>
            <a:ext uri="{FF2B5EF4-FFF2-40B4-BE49-F238E27FC236}">
              <a16:creationId xmlns:a16="http://schemas.microsoft.com/office/drawing/2014/main" id="{5F430290-656E-4E4A-9BBC-B53BE87C1461}"/>
            </a:ext>
          </a:extLst>
        </xdr:cNvPr>
        <xdr:cNvGrpSpPr/>
      </xdr:nvGrpSpPr>
      <xdr:grpSpPr>
        <a:xfrm>
          <a:off x="102054" y="35235687"/>
          <a:ext cx="7222859" cy="551543"/>
          <a:chOff x="99951" y="8256085"/>
          <a:chExt cx="5572523" cy="405449"/>
        </a:xfrm>
      </xdr:grpSpPr>
      <xdr:sp macro="" textlink="">
        <xdr:nvSpPr>
          <xdr:cNvPr id="73" name="Rectángulo 72">
            <a:extLst>
              <a:ext uri="{FF2B5EF4-FFF2-40B4-BE49-F238E27FC236}">
                <a16:creationId xmlns:a16="http://schemas.microsoft.com/office/drawing/2014/main" id="{B67A13EE-6C32-4ABE-CE9D-56BC40077FF8}"/>
              </a:ext>
            </a:extLst>
          </xdr:cNvPr>
          <xdr:cNvSpPr/>
        </xdr:nvSpPr>
        <xdr:spPr>
          <a:xfrm>
            <a:off x="1026288" y="8256085"/>
            <a:ext cx="4646186" cy="40544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realizadas en los últimos cinco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años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Rectángulo 51">
            <a:extLst>
              <a:ext uri="{FF2B5EF4-FFF2-40B4-BE49-F238E27FC236}">
                <a16:creationId xmlns:a16="http://schemas.microsoft.com/office/drawing/2014/main" id="{3334E992-5ED1-EBFC-2918-5BC80D59B7A7}"/>
              </a:ext>
            </a:extLst>
          </xdr:cNvPr>
          <xdr:cNvSpPr/>
        </xdr:nvSpPr>
        <xdr:spPr>
          <a:xfrm>
            <a:off x="99951" y="8262955"/>
            <a:ext cx="1054512" cy="17659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9</xdr:col>
      <xdr:colOff>876187</xdr:colOff>
      <xdr:row>112</xdr:row>
      <xdr:rowOff>301246</xdr:rowOff>
    </xdr:from>
    <xdr:to>
      <xdr:col>16</xdr:col>
      <xdr:colOff>496534</xdr:colOff>
      <xdr:row>143</xdr:row>
      <xdr:rowOff>152795</xdr:rowOff>
    </xdr:to>
    <xdr:graphicFrame macro="">
      <xdr:nvGraphicFramePr>
        <xdr:cNvPr id="75" name="Gráfico 74">
          <a:extLst>
            <a:ext uri="{FF2B5EF4-FFF2-40B4-BE49-F238E27FC236}">
              <a16:creationId xmlns:a16="http://schemas.microsoft.com/office/drawing/2014/main" id="{DB672D75-EA70-44B8-ACD1-89EB5E852C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13</xdr:col>
      <xdr:colOff>516111</xdr:colOff>
      <xdr:row>291</xdr:row>
      <xdr:rowOff>99892</xdr:rowOff>
    </xdr:from>
    <xdr:ext cx="1009828" cy="264560"/>
    <xdr:sp macro="" textlink="">
      <xdr:nvSpPr>
        <xdr:cNvPr id="76" name="CuadroTexto 75">
          <a:extLst>
            <a:ext uri="{FF2B5EF4-FFF2-40B4-BE49-F238E27FC236}">
              <a16:creationId xmlns:a16="http://schemas.microsoft.com/office/drawing/2014/main" id="{81082F74-8228-4DA4-BB8A-92100E8205FD}"/>
            </a:ext>
          </a:extLst>
        </xdr:cNvPr>
        <xdr:cNvSpPr txBox="1"/>
      </xdr:nvSpPr>
      <xdr:spPr>
        <a:xfrm>
          <a:off x="11326986" y="83529367"/>
          <a:ext cx="10098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Interpretación</a:t>
          </a:r>
        </a:p>
      </xdr:txBody>
    </xdr:sp>
    <xdr:clientData/>
  </xdr:oneCellAnchor>
  <xdr:twoCellAnchor>
    <xdr:from>
      <xdr:col>0</xdr:col>
      <xdr:colOff>89647</xdr:colOff>
      <xdr:row>209</xdr:row>
      <xdr:rowOff>67235</xdr:rowOff>
    </xdr:from>
    <xdr:to>
      <xdr:col>9</xdr:col>
      <xdr:colOff>11207</xdr:colOff>
      <xdr:row>210</xdr:row>
      <xdr:rowOff>238248</xdr:rowOff>
    </xdr:to>
    <xdr:grpSp>
      <xdr:nvGrpSpPr>
        <xdr:cNvPr id="77" name="Grupo 76">
          <a:extLst>
            <a:ext uri="{FF2B5EF4-FFF2-40B4-BE49-F238E27FC236}">
              <a16:creationId xmlns:a16="http://schemas.microsoft.com/office/drawing/2014/main" id="{4CBA201A-1AC7-461C-B91F-9286BF1759DB}"/>
            </a:ext>
          </a:extLst>
        </xdr:cNvPr>
        <xdr:cNvGrpSpPr/>
      </xdr:nvGrpSpPr>
      <xdr:grpSpPr>
        <a:xfrm>
          <a:off x="89647" y="58634646"/>
          <a:ext cx="7224060" cy="443156"/>
          <a:chOff x="99951" y="8345261"/>
          <a:chExt cx="5572523" cy="225916"/>
        </a:xfrm>
      </xdr:grpSpPr>
      <xdr:sp macro="" textlink="">
        <xdr:nvSpPr>
          <xdr:cNvPr id="78" name="Rectángulo 77">
            <a:extLst>
              <a:ext uri="{FF2B5EF4-FFF2-40B4-BE49-F238E27FC236}">
                <a16:creationId xmlns:a16="http://schemas.microsoft.com/office/drawing/2014/main" id="{B1BA49F6-79AD-D663-6DF0-3D735085304E}"/>
              </a:ext>
            </a:extLst>
          </xdr:cNvPr>
          <xdr:cNvSpPr/>
        </xdr:nvSpPr>
        <xdr:spPr>
          <a:xfrm>
            <a:off x="1026288" y="8345261"/>
            <a:ext cx="4646186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en las acciones preventivas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 los últimos cinco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años,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Rectángulo 51">
            <a:extLst>
              <a:ext uri="{FF2B5EF4-FFF2-40B4-BE49-F238E27FC236}">
                <a16:creationId xmlns:a16="http://schemas.microsoft.com/office/drawing/2014/main" id="{A380E1E1-097D-FC1E-89B4-4DFBCA733402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N°14</a:t>
            </a:r>
          </a:p>
        </xdr:txBody>
      </xdr:sp>
    </xdr:grpSp>
    <xdr:clientData/>
  </xdr:twoCellAnchor>
  <xdr:twoCellAnchor>
    <xdr:from>
      <xdr:col>1</xdr:col>
      <xdr:colOff>0</xdr:colOff>
      <xdr:row>303</xdr:row>
      <xdr:rowOff>8161</xdr:rowOff>
    </xdr:from>
    <xdr:to>
      <xdr:col>12</xdr:col>
      <xdr:colOff>32657</xdr:colOff>
      <xdr:row>304</xdr:row>
      <xdr:rowOff>156442</xdr:rowOff>
    </xdr:to>
    <xdr:grpSp>
      <xdr:nvGrpSpPr>
        <xdr:cNvPr id="80" name="Grupo 79">
          <a:extLst>
            <a:ext uri="{FF2B5EF4-FFF2-40B4-BE49-F238E27FC236}">
              <a16:creationId xmlns:a16="http://schemas.microsoft.com/office/drawing/2014/main" id="{D329ADE5-78A1-4752-9234-0A8FFD64F160}"/>
            </a:ext>
          </a:extLst>
        </xdr:cNvPr>
        <xdr:cNvGrpSpPr/>
      </xdr:nvGrpSpPr>
      <xdr:grpSpPr>
        <a:xfrm>
          <a:off x="102054" y="87377357"/>
          <a:ext cx="9705067" cy="397746"/>
          <a:chOff x="0" y="8335704"/>
          <a:chExt cx="10882638" cy="146098"/>
        </a:xfrm>
      </xdr:grpSpPr>
      <xdr:sp macro="" textlink="">
        <xdr:nvSpPr>
          <xdr:cNvPr id="81" name="Rectángulo 80">
            <a:extLst>
              <a:ext uri="{FF2B5EF4-FFF2-40B4-BE49-F238E27FC236}">
                <a16:creationId xmlns:a16="http://schemas.microsoft.com/office/drawing/2014/main" id="{63854603-DF67-5D0A-D179-6C1F59BF62A5}"/>
              </a:ext>
            </a:extLst>
          </xdr:cNvPr>
          <xdr:cNvSpPr/>
        </xdr:nvSpPr>
        <xdr:spPr>
          <a:xfrm>
            <a:off x="1409961" y="8342581"/>
            <a:ext cx="9472677" cy="13922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estrategia y sexo, según mes</a:t>
            </a:r>
          </a:p>
          <a:p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Rectángulo 51">
            <a:extLst>
              <a:ext uri="{FF2B5EF4-FFF2-40B4-BE49-F238E27FC236}">
                <a16:creationId xmlns:a16="http://schemas.microsoft.com/office/drawing/2014/main" id="{3550288D-4C4F-5E4C-8E6B-F8176D9E9BFC}"/>
              </a:ext>
            </a:extLst>
          </xdr:cNvPr>
          <xdr:cNvSpPr/>
        </xdr:nvSpPr>
        <xdr:spPr>
          <a:xfrm>
            <a:off x="0" y="8335704"/>
            <a:ext cx="1636416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N°19</a:t>
            </a:r>
          </a:p>
        </xdr:txBody>
      </xdr:sp>
    </xdr:grpSp>
    <xdr:clientData/>
  </xdr:twoCellAnchor>
  <xdr:twoCellAnchor>
    <xdr:from>
      <xdr:col>0</xdr:col>
      <xdr:colOff>91440</xdr:colOff>
      <xdr:row>81</xdr:row>
      <xdr:rowOff>213360</xdr:rowOff>
    </xdr:from>
    <xdr:to>
      <xdr:col>9</xdr:col>
      <xdr:colOff>9350</xdr:colOff>
      <xdr:row>82</xdr:row>
      <xdr:rowOff>236947</xdr:rowOff>
    </xdr:to>
    <xdr:grpSp>
      <xdr:nvGrpSpPr>
        <xdr:cNvPr id="83" name="Grupo 82">
          <a:extLst>
            <a:ext uri="{FF2B5EF4-FFF2-40B4-BE49-F238E27FC236}">
              <a16:creationId xmlns:a16="http://schemas.microsoft.com/office/drawing/2014/main" id="{377D788D-5C30-4C85-97F4-009559A8C39B}"/>
            </a:ext>
          </a:extLst>
        </xdr:cNvPr>
        <xdr:cNvGrpSpPr/>
      </xdr:nvGrpSpPr>
      <xdr:grpSpPr>
        <a:xfrm>
          <a:off x="91440" y="24672199"/>
          <a:ext cx="7220410" cy="397784"/>
          <a:chOff x="99951" y="8256085"/>
          <a:chExt cx="5572523" cy="294965"/>
        </a:xfrm>
      </xdr:grpSpPr>
      <xdr:sp macro="" textlink="">
        <xdr:nvSpPr>
          <xdr:cNvPr id="84" name="Rectángulo 83">
            <a:extLst>
              <a:ext uri="{FF2B5EF4-FFF2-40B4-BE49-F238E27FC236}">
                <a16:creationId xmlns:a16="http://schemas.microsoft.com/office/drawing/2014/main" id="{52B806CC-F6CE-A740-2231-0487BF0FF68F}"/>
              </a:ext>
            </a:extLst>
          </xdr:cNvPr>
          <xdr:cNvSpPr/>
        </xdr:nvSpPr>
        <xdr:spPr>
          <a:xfrm>
            <a:off x="1026288" y="8256085"/>
            <a:ext cx="4646186" cy="29496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por estrategia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Rectángulo 51">
            <a:extLst>
              <a:ext uri="{FF2B5EF4-FFF2-40B4-BE49-F238E27FC236}">
                <a16:creationId xmlns:a16="http://schemas.microsoft.com/office/drawing/2014/main" id="{F592A93B-F0FC-E60F-D9E5-722984A620F1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N°7</a:t>
            </a:r>
          </a:p>
        </xdr:txBody>
      </xdr:sp>
    </xdr:grpSp>
    <xdr:clientData/>
  </xdr:twoCellAnchor>
  <xdr:twoCellAnchor>
    <xdr:from>
      <xdr:col>1</xdr:col>
      <xdr:colOff>0</xdr:colOff>
      <xdr:row>318</xdr:row>
      <xdr:rowOff>20</xdr:rowOff>
    </xdr:from>
    <xdr:to>
      <xdr:col>12</xdr:col>
      <xdr:colOff>0</xdr:colOff>
      <xdr:row>319</xdr:row>
      <xdr:rowOff>169803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id="{D352716D-798D-41C5-8532-3B6BD5A3660F}"/>
            </a:ext>
          </a:extLst>
        </xdr:cNvPr>
        <xdr:cNvGrpSpPr/>
      </xdr:nvGrpSpPr>
      <xdr:grpSpPr>
        <a:xfrm>
          <a:off x="102054" y="91099841"/>
          <a:ext cx="9672410" cy="419248"/>
          <a:chOff x="0" y="8335704"/>
          <a:chExt cx="16987871" cy="150871"/>
        </a:xfrm>
      </xdr:grpSpPr>
      <xdr:sp macro="" textlink="">
        <xdr:nvSpPr>
          <xdr:cNvPr id="87" name="Rectángulo 86">
            <a:extLst>
              <a:ext uri="{FF2B5EF4-FFF2-40B4-BE49-F238E27FC236}">
                <a16:creationId xmlns:a16="http://schemas.microsoft.com/office/drawing/2014/main" id="{6CD94B63-8A60-A0B9-D622-D385AD3A8A80}"/>
              </a:ext>
            </a:extLst>
          </xdr:cNvPr>
          <xdr:cNvSpPr/>
        </xdr:nvSpPr>
        <xdr:spPr>
          <a:xfrm>
            <a:off x="1426647" y="8342582"/>
            <a:ext cx="15561224" cy="14399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estrategia y sexo, según región</a:t>
            </a:r>
          </a:p>
          <a:p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Rectángulo 51">
            <a:extLst>
              <a:ext uri="{FF2B5EF4-FFF2-40B4-BE49-F238E27FC236}">
                <a16:creationId xmlns:a16="http://schemas.microsoft.com/office/drawing/2014/main" id="{7D91008A-A40D-2804-B718-B6DB53770249}"/>
              </a:ext>
            </a:extLst>
          </xdr:cNvPr>
          <xdr:cNvSpPr/>
        </xdr:nvSpPr>
        <xdr:spPr>
          <a:xfrm>
            <a:off x="0" y="8335704"/>
            <a:ext cx="1636416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N°20</a:t>
            </a:r>
          </a:p>
        </xdr:txBody>
      </xdr:sp>
    </xdr:grpSp>
    <xdr:clientData/>
  </xdr:twoCellAnchor>
  <xdr:twoCellAnchor>
    <xdr:from>
      <xdr:col>1</xdr:col>
      <xdr:colOff>488158</xdr:colOff>
      <xdr:row>16</xdr:row>
      <xdr:rowOff>266700</xdr:rowOff>
    </xdr:from>
    <xdr:to>
      <xdr:col>7</xdr:col>
      <xdr:colOff>797718</xdr:colOff>
      <xdr:row>47</xdr:row>
      <xdr:rowOff>247649</xdr:rowOff>
    </xdr:to>
    <xdr:grpSp>
      <xdr:nvGrpSpPr>
        <xdr:cNvPr id="89" name="Grupo 88">
          <a:extLst>
            <a:ext uri="{FF2B5EF4-FFF2-40B4-BE49-F238E27FC236}">
              <a16:creationId xmlns:a16="http://schemas.microsoft.com/office/drawing/2014/main" id="{FDE95A64-27F1-4403-97EF-DF02E8005A0B}"/>
            </a:ext>
          </a:extLst>
        </xdr:cNvPr>
        <xdr:cNvGrpSpPr/>
      </xdr:nvGrpSpPr>
      <xdr:grpSpPr>
        <a:xfrm>
          <a:off x="590212" y="4439557"/>
          <a:ext cx="5605006" cy="8508092"/>
          <a:chOff x="5174192" y="540809"/>
          <a:chExt cx="4437790" cy="6369300"/>
        </a:xfrm>
      </xdr:grpSpPr>
      <xdr:sp macro="" textlink="">
        <xdr:nvSpPr>
          <xdr:cNvPr id="90" name="ShpHUC">
            <a:extLst>
              <a:ext uri="{FF2B5EF4-FFF2-40B4-BE49-F238E27FC236}">
                <a16:creationId xmlns:a16="http://schemas.microsoft.com/office/drawing/2014/main" id="{D8989261-E8E0-C06D-0632-6C33F27BC23E}"/>
              </a:ext>
            </a:extLst>
          </xdr:cNvPr>
          <xdr:cNvSpPr/>
        </xdr:nvSpPr>
        <xdr:spPr>
          <a:xfrm>
            <a:off x="6688667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1" name="ShpAMA">
            <a:extLst>
              <a:ext uri="{FF2B5EF4-FFF2-40B4-BE49-F238E27FC236}">
                <a16:creationId xmlns:a16="http://schemas.microsoft.com/office/drawing/2014/main" id="{489F5EE3-28AD-E052-1F0C-CD84046204E3}"/>
              </a:ext>
            </a:extLst>
          </xdr:cNvPr>
          <xdr:cNvSpPr/>
        </xdr:nvSpPr>
        <xdr:spPr>
          <a:xfrm>
            <a:off x="6170632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92" name="ShpANC">
            <a:extLst>
              <a:ext uri="{FF2B5EF4-FFF2-40B4-BE49-F238E27FC236}">
                <a16:creationId xmlns:a16="http://schemas.microsoft.com/office/drawing/2014/main" id="{37519A52-F1E7-AB9B-08A5-42E57886E81F}"/>
              </a:ext>
            </a:extLst>
          </xdr:cNvPr>
          <xdr:cNvSpPr/>
        </xdr:nvSpPr>
        <xdr:spPr>
          <a:xfrm>
            <a:off x="6218171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3" name="ShpAPU">
            <a:extLst>
              <a:ext uri="{FF2B5EF4-FFF2-40B4-BE49-F238E27FC236}">
                <a16:creationId xmlns:a16="http://schemas.microsoft.com/office/drawing/2014/main" id="{43E1E9DB-D0E0-8DA5-610E-2B186FC48A1F}"/>
              </a:ext>
            </a:extLst>
          </xdr:cNvPr>
          <xdr:cNvSpPr/>
        </xdr:nvSpPr>
        <xdr:spPr>
          <a:xfrm>
            <a:off x="7867500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4" name="ShpARE">
            <a:extLst>
              <a:ext uri="{FF2B5EF4-FFF2-40B4-BE49-F238E27FC236}">
                <a16:creationId xmlns:a16="http://schemas.microsoft.com/office/drawing/2014/main" id="{9C0A96DB-FBEF-FFFF-BB5D-893D1B89B8DD}"/>
              </a:ext>
            </a:extLst>
          </xdr:cNvPr>
          <xdr:cNvSpPr/>
        </xdr:nvSpPr>
        <xdr:spPr>
          <a:xfrm>
            <a:off x="7456074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5" name="ShpAYA">
            <a:extLst>
              <a:ext uri="{FF2B5EF4-FFF2-40B4-BE49-F238E27FC236}">
                <a16:creationId xmlns:a16="http://schemas.microsoft.com/office/drawing/2014/main" id="{136C6B93-FC8F-E660-16E0-5260046225D3}"/>
              </a:ext>
            </a:extLst>
          </xdr:cNvPr>
          <xdr:cNvSpPr/>
        </xdr:nvSpPr>
        <xdr:spPr>
          <a:xfrm>
            <a:off x="7436369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6" name="ShpCAJ">
            <a:extLst>
              <a:ext uri="{FF2B5EF4-FFF2-40B4-BE49-F238E27FC236}">
                <a16:creationId xmlns:a16="http://schemas.microsoft.com/office/drawing/2014/main" id="{842CA867-4BCC-E14B-7CE4-7BDDD7E79CF5}"/>
              </a:ext>
            </a:extLst>
          </xdr:cNvPr>
          <xdr:cNvSpPr/>
        </xdr:nvSpPr>
        <xdr:spPr>
          <a:xfrm>
            <a:off x="5945196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7" name="ShpCAL">
            <a:extLst>
              <a:ext uri="{FF2B5EF4-FFF2-40B4-BE49-F238E27FC236}">
                <a16:creationId xmlns:a16="http://schemas.microsoft.com/office/drawing/2014/main" id="{A4204C41-73A8-88DD-645F-ECEF7F21C443}"/>
              </a:ext>
            </a:extLst>
          </xdr:cNvPr>
          <xdr:cNvSpPr/>
        </xdr:nvSpPr>
        <xdr:spPr>
          <a:xfrm>
            <a:off x="6729986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8" name="ShpCUZ">
            <a:extLst>
              <a:ext uri="{FF2B5EF4-FFF2-40B4-BE49-F238E27FC236}">
                <a16:creationId xmlns:a16="http://schemas.microsoft.com/office/drawing/2014/main" id="{13EACDC0-3B91-58AC-A52A-3696B55B55BA}"/>
              </a:ext>
            </a:extLst>
          </xdr:cNvPr>
          <xdr:cNvSpPr/>
        </xdr:nvSpPr>
        <xdr:spPr>
          <a:xfrm>
            <a:off x="7847825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9" name="ShpHUV">
            <a:extLst>
              <a:ext uri="{FF2B5EF4-FFF2-40B4-BE49-F238E27FC236}">
                <a16:creationId xmlns:a16="http://schemas.microsoft.com/office/drawing/2014/main" id="{8F7F30A8-0103-52DE-74DA-1B9702A83BB0}"/>
              </a:ext>
            </a:extLst>
          </xdr:cNvPr>
          <xdr:cNvSpPr/>
        </xdr:nvSpPr>
        <xdr:spPr>
          <a:xfrm>
            <a:off x="7211563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0" name="ShpICA">
            <a:extLst>
              <a:ext uri="{FF2B5EF4-FFF2-40B4-BE49-F238E27FC236}">
                <a16:creationId xmlns:a16="http://schemas.microsoft.com/office/drawing/2014/main" id="{C4C917D6-39AF-1101-97FE-3D525EDAF022}"/>
              </a:ext>
            </a:extLst>
          </xdr:cNvPr>
          <xdr:cNvSpPr/>
        </xdr:nvSpPr>
        <xdr:spPr>
          <a:xfrm>
            <a:off x="6995967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1" name="ShpJUN">
            <a:extLst>
              <a:ext uri="{FF2B5EF4-FFF2-40B4-BE49-F238E27FC236}">
                <a16:creationId xmlns:a16="http://schemas.microsoft.com/office/drawing/2014/main" id="{A8212DC1-C648-2929-D18C-2279952C6D88}"/>
              </a:ext>
            </a:extLst>
          </xdr:cNvPr>
          <xdr:cNvSpPr/>
        </xdr:nvSpPr>
        <xdr:spPr>
          <a:xfrm>
            <a:off x="6967212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2" name="ShpLAL">
            <a:extLst>
              <a:ext uri="{FF2B5EF4-FFF2-40B4-BE49-F238E27FC236}">
                <a16:creationId xmlns:a16="http://schemas.microsoft.com/office/drawing/2014/main" id="{0CF6EF5C-F71B-C495-4844-E70B72C8B627}"/>
              </a:ext>
            </a:extLst>
          </xdr:cNvPr>
          <xdr:cNvSpPr/>
        </xdr:nvSpPr>
        <xdr:spPr>
          <a:xfrm>
            <a:off x="5855873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3" name="ShpLAM">
            <a:extLst>
              <a:ext uri="{FF2B5EF4-FFF2-40B4-BE49-F238E27FC236}">
                <a16:creationId xmlns:a16="http://schemas.microsoft.com/office/drawing/2014/main" id="{C2D5C1B2-E805-B95F-C717-2D24BE38CC40}"/>
              </a:ext>
            </a:extLst>
          </xdr:cNvPr>
          <xdr:cNvSpPr/>
        </xdr:nvSpPr>
        <xdr:spPr>
          <a:xfrm>
            <a:off x="5540259" y="2442934"/>
            <a:ext cx="514569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4" name="ShpLIM">
            <a:extLst>
              <a:ext uri="{FF2B5EF4-FFF2-40B4-BE49-F238E27FC236}">
                <a16:creationId xmlns:a16="http://schemas.microsoft.com/office/drawing/2014/main" id="{E745CFAB-8730-8852-154E-E59FDC9BF523}"/>
              </a:ext>
            </a:extLst>
          </xdr:cNvPr>
          <xdr:cNvSpPr/>
        </xdr:nvSpPr>
        <xdr:spPr>
          <a:xfrm>
            <a:off x="6481388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5" name="ShpLOR">
            <a:extLst>
              <a:ext uri="{FF2B5EF4-FFF2-40B4-BE49-F238E27FC236}">
                <a16:creationId xmlns:a16="http://schemas.microsoft.com/office/drawing/2014/main" id="{27D073B9-CB8B-2CC7-6D6F-A5D9D948E34A}"/>
              </a:ext>
            </a:extLst>
          </xdr:cNvPr>
          <xdr:cNvSpPr/>
        </xdr:nvSpPr>
        <xdr:spPr>
          <a:xfrm>
            <a:off x="6508492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6" name="ShpMAD">
            <a:extLst>
              <a:ext uri="{FF2B5EF4-FFF2-40B4-BE49-F238E27FC236}">
                <a16:creationId xmlns:a16="http://schemas.microsoft.com/office/drawing/2014/main" id="{4485BDCA-FDFD-DCAC-6DDC-C1732A72471B}"/>
              </a:ext>
            </a:extLst>
          </xdr:cNvPr>
          <xdr:cNvSpPr/>
        </xdr:nvSpPr>
        <xdr:spPr>
          <a:xfrm>
            <a:off x="8365127" y="3966537"/>
            <a:ext cx="1246855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7" name="ShpMOQ">
            <a:extLst>
              <a:ext uri="{FF2B5EF4-FFF2-40B4-BE49-F238E27FC236}">
                <a16:creationId xmlns:a16="http://schemas.microsoft.com/office/drawing/2014/main" id="{5913E6B7-B516-8DE8-BC24-99B9C6967837}"/>
              </a:ext>
            </a:extLst>
          </xdr:cNvPr>
          <xdr:cNvSpPr/>
        </xdr:nvSpPr>
        <xdr:spPr>
          <a:xfrm>
            <a:off x="8642634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8" name="ShpPAS">
            <a:extLst>
              <a:ext uri="{FF2B5EF4-FFF2-40B4-BE49-F238E27FC236}">
                <a16:creationId xmlns:a16="http://schemas.microsoft.com/office/drawing/2014/main" id="{D2F01BC0-8AF7-6890-082B-C6F219845362}"/>
              </a:ext>
            </a:extLst>
          </xdr:cNvPr>
          <xdr:cNvSpPr/>
        </xdr:nvSpPr>
        <xdr:spPr>
          <a:xfrm>
            <a:off x="6886124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9" name="ShpPIU">
            <a:extLst>
              <a:ext uri="{FF2B5EF4-FFF2-40B4-BE49-F238E27FC236}">
                <a16:creationId xmlns:a16="http://schemas.microsoft.com/office/drawing/2014/main" id="{971D2047-360D-CC6A-0E68-033B499B3EC3}"/>
              </a:ext>
            </a:extLst>
          </xdr:cNvPr>
          <xdr:cNvSpPr/>
        </xdr:nvSpPr>
        <xdr:spPr>
          <a:xfrm>
            <a:off x="5267536" y="1934997"/>
            <a:ext cx="727092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0" name="ShpPUN">
            <a:extLst>
              <a:ext uri="{FF2B5EF4-FFF2-40B4-BE49-F238E27FC236}">
                <a16:creationId xmlns:a16="http://schemas.microsoft.com/office/drawing/2014/main" id="{4F65879F-B6FA-1285-77D1-F50CBA7FACF3}"/>
              </a:ext>
            </a:extLst>
          </xdr:cNvPr>
          <xdr:cNvSpPr/>
        </xdr:nvSpPr>
        <xdr:spPr>
          <a:xfrm>
            <a:off x="8771258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1" name="ShpSAN">
            <a:extLst>
              <a:ext uri="{FF2B5EF4-FFF2-40B4-BE49-F238E27FC236}">
                <a16:creationId xmlns:a16="http://schemas.microsoft.com/office/drawing/2014/main" id="{03217C26-566B-E4FA-2B04-85936A097833}"/>
              </a:ext>
            </a:extLst>
          </xdr:cNvPr>
          <xdr:cNvSpPr/>
        </xdr:nvSpPr>
        <xdr:spPr>
          <a:xfrm>
            <a:off x="6505124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2" name="ShpTAC">
            <a:extLst>
              <a:ext uri="{FF2B5EF4-FFF2-40B4-BE49-F238E27FC236}">
                <a16:creationId xmlns:a16="http://schemas.microsoft.com/office/drawing/2014/main" id="{BCA1FE8C-E834-5F15-65B7-4698BE0C4864}"/>
              </a:ext>
            </a:extLst>
          </xdr:cNvPr>
          <xdr:cNvSpPr/>
        </xdr:nvSpPr>
        <xdr:spPr>
          <a:xfrm>
            <a:off x="8737784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3" name="ShpTUM">
            <a:extLst>
              <a:ext uri="{FF2B5EF4-FFF2-40B4-BE49-F238E27FC236}">
                <a16:creationId xmlns:a16="http://schemas.microsoft.com/office/drawing/2014/main" id="{FE5AEE0F-03D7-D723-3685-C4ED1E7536C5}"/>
              </a:ext>
            </a:extLst>
          </xdr:cNvPr>
          <xdr:cNvSpPr/>
        </xdr:nvSpPr>
        <xdr:spPr>
          <a:xfrm>
            <a:off x="536974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4" name="ShpUCA">
            <a:extLst>
              <a:ext uri="{FF2B5EF4-FFF2-40B4-BE49-F238E27FC236}">
                <a16:creationId xmlns:a16="http://schemas.microsoft.com/office/drawing/2014/main" id="{F20D659F-8437-5EE3-F5C1-8860D44E01C5}"/>
              </a:ext>
            </a:extLst>
          </xdr:cNvPr>
          <xdr:cNvSpPr/>
        </xdr:nvSpPr>
        <xdr:spPr>
          <a:xfrm>
            <a:off x="7145204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5" name="SimAMA">
            <a:extLst>
              <a:ext uri="{FF2B5EF4-FFF2-40B4-BE49-F238E27FC236}">
                <a16:creationId xmlns:a16="http://schemas.microsoft.com/office/drawing/2014/main" id="{E9C12530-525F-9161-7D9B-0DD228E276B9}"/>
              </a:ext>
            </a:extLst>
          </xdr:cNvPr>
          <xdr:cNvSpPr/>
        </xdr:nvSpPr>
        <xdr:spPr>
          <a:xfrm>
            <a:off x="6048568" y="170972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901</a:t>
            </a:r>
          </a:p>
        </xdr:txBody>
      </xdr:sp>
      <xdr:sp macro="" textlink="">
        <xdr:nvSpPr>
          <xdr:cNvPr id="116" name="SimANC">
            <a:extLst>
              <a:ext uri="{FF2B5EF4-FFF2-40B4-BE49-F238E27FC236}">
                <a16:creationId xmlns:a16="http://schemas.microsoft.com/office/drawing/2014/main" id="{AEB1B56E-1E48-579D-9B89-0D6B8D4AAE50}"/>
              </a:ext>
            </a:extLst>
          </xdr:cNvPr>
          <xdr:cNvSpPr/>
        </xdr:nvSpPr>
        <xdr:spPr>
          <a:xfrm>
            <a:off x="6070784" y="3485131"/>
            <a:ext cx="92268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656</a:t>
            </a:r>
          </a:p>
        </xdr:txBody>
      </xdr:sp>
      <xdr:sp macro="" textlink="">
        <xdr:nvSpPr>
          <xdr:cNvPr id="117" name="SimAPU">
            <a:extLst>
              <a:ext uri="{FF2B5EF4-FFF2-40B4-BE49-F238E27FC236}">
                <a16:creationId xmlns:a16="http://schemas.microsoft.com/office/drawing/2014/main" id="{599C085E-7C3D-7BDD-1F54-D3E1B90A5655}"/>
              </a:ext>
            </a:extLst>
          </xdr:cNvPr>
          <xdr:cNvSpPr/>
        </xdr:nvSpPr>
        <xdr:spPr>
          <a:xfrm>
            <a:off x="7817415" y="5087207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608</a:t>
            </a:r>
          </a:p>
        </xdr:txBody>
      </xdr:sp>
      <xdr:sp macro="" textlink="">
        <xdr:nvSpPr>
          <xdr:cNvPr id="118" name="SimARE">
            <a:extLst>
              <a:ext uri="{FF2B5EF4-FFF2-40B4-BE49-F238E27FC236}">
                <a16:creationId xmlns:a16="http://schemas.microsoft.com/office/drawing/2014/main" id="{26BB346F-45E4-D59B-192C-8F8B0A56835A}"/>
              </a:ext>
            </a:extLst>
          </xdr:cNvPr>
          <xdr:cNvSpPr/>
        </xdr:nvSpPr>
        <xdr:spPr>
          <a:xfrm>
            <a:off x="8004359" y="5819900"/>
            <a:ext cx="81412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 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844</a:t>
            </a:r>
          </a:p>
        </xdr:txBody>
      </xdr:sp>
      <xdr:sp macro="" textlink="">
        <xdr:nvSpPr>
          <xdr:cNvPr id="119" name="SimAYA">
            <a:extLst>
              <a:ext uri="{FF2B5EF4-FFF2-40B4-BE49-F238E27FC236}">
                <a16:creationId xmlns:a16="http://schemas.microsoft.com/office/drawing/2014/main" id="{15A54437-5A42-D562-2696-6F36E446CD01}"/>
              </a:ext>
            </a:extLst>
          </xdr:cNvPr>
          <xdr:cNvSpPr/>
        </xdr:nvSpPr>
        <xdr:spPr>
          <a:xfrm>
            <a:off x="7451422" y="5228294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  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294</a:t>
            </a:r>
          </a:p>
        </xdr:txBody>
      </xdr:sp>
      <xdr:sp macro="" textlink="">
        <xdr:nvSpPr>
          <xdr:cNvPr id="120" name="SimCAJ">
            <a:extLst>
              <a:ext uri="{FF2B5EF4-FFF2-40B4-BE49-F238E27FC236}">
                <a16:creationId xmlns:a16="http://schemas.microsoft.com/office/drawing/2014/main" id="{00F48DE5-C2D7-4639-26B9-AB6410D1EF2E}"/>
              </a:ext>
            </a:extLst>
          </xdr:cNvPr>
          <xdr:cNvSpPr/>
        </xdr:nvSpPr>
        <xdr:spPr>
          <a:xfrm>
            <a:off x="5804352" y="2492484"/>
            <a:ext cx="79983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150</a:t>
            </a:r>
          </a:p>
        </xdr:txBody>
      </xdr:sp>
      <xdr:sp macro="" textlink="">
        <xdr:nvSpPr>
          <xdr:cNvPr id="121" name="SimCAL">
            <a:extLst>
              <a:ext uri="{FF2B5EF4-FFF2-40B4-BE49-F238E27FC236}">
                <a16:creationId xmlns:a16="http://schemas.microsoft.com/office/drawing/2014/main" id="{8BE60B06-CDEE-4EDC-173F-373AC94E734A}"/>
              </a:ext>
            </a:extLst>
          </xdr:cNvPr>
          <xdr:cNvSpPr/>
        </xdr:nvSpPr>
        <xdr:spPr>
          <a:xfrm>
            <a:off x="6194950" y="4440796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080</a:t>
            </a:r>
          </a:p>
        </xdr:txBody>
      </xdr:sp>
      <xdr:sp macro="" textlink="">
        <xdr:nvSpPr>
          <xdr:cNvPr id="122" name="SimCUZ">
            <a:extLst>
              <a:ext uri="{FF2B5EF4-FFF2-40B4-BE49-F238E27FC236}">
                <a16:creationId xmlns:a16="http://schemas.microsoft.com/office/drawing/2014/main" id="{0713D387-4799-75F2-983E-4B2BC5A19350}"/>
              </a:ext>
            </a:extLst>
          </xdr:cNvPr>
          <xdr:cNvSpPr/>
        </xdr:nvSpPr>
        <xdr:spPr>
          <a:xfrm>
            <a:off x="7947233" y="4775608"/>
            <a:ext cx="87627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461</a:t>
            </a:r>
          </a:p>
        </xdr:txBody>
      </xdr:sp>
      <xdr:sp macro="" textlink="">
        <xdr:nvSpPr>
          <xdr:cNvPr id="123" name="SimHUV">
            <a:extLst>
              <a:ext uri="{FF2B5EF4-FFF2-40B4-BE49-F238E27FC236}">
                <a16:creationId xmlns:a16="http://schemas.microsoft.com/office/drawing/2014/main" id="{A3E49036-89BF-299C-FCA7-74519A5DB16B}"/>
              </a:ext>
            </a:extLst>
          </xdr:cNvPr>
          <xdr:cNvSpPr/>
        </xdr:nvSpPr>
        <xdr:spPr>
          <a:xfrm>
            <a:off x="6994709" y="4695950"/>
            <a:ext cx="88246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797</a:t>
            </a:r>
          </a:p>
        </xdr:txBody>
      </xdr:sp>
      <xdr:sp macro="" textlink="">
        <xdr:nvSpPr>
          <xdr:cNvPr id="124" name="SimHUC">
            <a:extLst>
              <a:ext uri="{FF2B5EF4-FFF2-40B4-BE49-F238E27FC236}">
                <a16:creationId xmlns:a16="http://schemas.microsoft.com/office/drawing/2014/main" id="{17098270-D116-4A26-00D9-108C920D871D}"/>
              </a:ext>
            </a:extLst>
          </xdr:cNvPr>
          <xdr:cNvSpPr/>
        </xdr:nvSpPr>
        <xdr:spPr>
          <a:xfrm>
            <a:off x="6700853" y="3580295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099</a:t>
            </a:r>
          </a:p>
        </xdr:txBody>
      </xdr:sp>
      <xdr:sp macro="" textlink="">
        <xdr:nvSpPr>
          <xdr:cNvPr id="125" name="SimICA">
            <a:extLst>
              <a:ext uri="{FF2B5EF4-FFF2-40B4-BE49-F238E27FC236}">
                <a16:creationId xmlns:a16="http://schemas.microsoft.com/office/drawing/2014/main" id="{A89F02C0-450E-1798-7A2B-BEFACA6B6776}"/>
              </a:ext>
            </a:extLst>
          </xdr:cNvPr>
          <xdr:cNvSpPr/>
        </xdr:nvSpPr>
        <xdr:spPr>
          <a:xfrm>
            <a:off x="6864647" y="518788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245</a:t>
            </a:r>
          </a:p>
        </xdr:txBody>
      </xdr:sp>
      <xdr:sp macro="" textlink="">
        <xdr:nvSpPr>
          <xdr:cNvPr id="126" name="SimJUN">
            <a:extLst>
              <a:ext uri="{FF2B5EF4-FFF2-40B4-BE49-F238E27FC236}">
                <a16:creationId xmlns:a16="http://schemas.microsoft.com/office/drawing/2014/main" id="{C5110D34-3333-B8E6-778C-15B23989FCEA}"/>
              </a:ext>
            </a:extLst>
          </xdr:cNvPr>
          <xdr:cNvSpPr/>
        </xdr:nvSpPr>
        <xdr:spPr>
          <a:xfrm>
            <a:off x="6982382" y="4202330"/>
            <a:ext cx="93625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091</a:t>
            </a:r>
          </a:p>
        </xdr:txBody>
      </xdr:sp>
      <xdr:sp macro="" textlink="">
        <xdr:nvSpPr>
          <xdr:cNvPr id="127" name="SimLAL">
            <a:extLst>
              <a:ext uri="{FF2B5EF4-FFF2-40B4-BE49-F238E27FC236}">
                <a16:creationId xmlns:a16="http://schemas.microsoft.com/office/drawing/2014/main" id="{5C2D49DC-5E8C-6E71-8693-10E076D6171F}"/>
              </a:ext>
            </a:extLst>
          </xdr:cNvPr>
          <xdr:cNvSpPr/>
        </xdr:nvSpPr>
        <xdr:spPr>
          <a:xfrm>
            <a:off x="5823134" y="3026055"/>
            <a:ext cx="88494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554</a:t>
            </a:r>
          </a:p>
        </xdr:txBody>
      </xdr:sp>
      <xdr:sp macro="" textlink="">
        <xdr:nvSpPr>
          <xdr:cNvPr id="128" name="SimLAM">
            <a:extLst>
              <a:ext uri="{FF2B5EF4-FFF2-40B4-BE49-F238E27FC236}">
                <a16:creationId xmlns:a16="http://schemas.microsoft.com/office/drawing/2014/main" id="{F6439D06-1AA1-3E1F-77C5-DBC897B107AB}"/>
              </a:ext>
            </a:extLst>
          </xdr:cNvPr>
          <xdr:cNvSpPr/>
        </xdr:nvSpPr>
        <xdr:spPr>
          <a:xfrm>
            <a:off x="5174192" y="2584494"/>
            <a:ext cx="916323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037</a:t>
            </a:r>
          </a:p>
        </xdr:txBody>
      </xdr:sp>
      <xdr:sp macro="" textlink="">
        <xdr:nvSpPr>
          <xdr:cNvPr id="129" name="SimLIM">
            <a:extLst>
              <a:ext uri="{FF2B5EF4-FFF2-40B4-BE49-F238E27FC236}">
                <a16:creationId xmlns:a16="http://schemas.microsoft.com/office/drawing/2014/main" id="{F3987C46-A7BD-5CFD-BC93-049E51E20CE6}"/>
              </a:ext>
            </a:extLst>
          </xdr:cNvPr>
          <xdr:cNvSpPr/>
        </xdr:nvSpPr>
        <xdr:spPr>
          <a:xfrm>
            <a:off x="6416534" y="4070345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6</a:t>
            </a:r>
            <a:r>
              <a:rPr lang="es-ES" sz="1000" b="1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710</a:t>
            </a:r>
          </a:p>
        </xdr:txBody>
      </xdr:sp>
      <xdr:sp macro="" textlink="">
        <xdr:nvSpPr>
          <xdr:cNvPr id="130" name="SimLOR">
            <a:extLst>
              <a:ext uri="{FF2B5EF4-FFF2-40B4-BE49-F238E27FC236}">
                <a16:creationId xmlns:a16="http://schemas.microsoft.com/office/drawing/2014/main" id="{2D4D7981-EDB6-E804-AA0A-5CA20BCD1D9C}"/>
              </a:ext>
            </a:extLst>
          </xdr:cNvPr>
          <xdr:cNvSpPr/>
        </xdr:nvSpPr>
        <xdr:spPr>
          <a:xfrm>
            <a:off x="7172322" y="1517962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915</a:t>
            </a:r>
          </a:p>
        </xdr:txBody>
      </xdr:sp>
      <xdr:sp macro="" textlink="">
        <xdr:nvSpPr>
          <xdr:cNvPr id="131" name="SimMAD">
            <a:extLst>
              <a:ext uri="{FF2B5EF4-FFF2-40B4-BE49-F238E27FC236}">
                <a16:creationId xmlns:a16="http://schemas.microsoft.com/office/drawing/2014/main" id="{1901439D-5F7A-9A31-0F8C-10038E21BD95}"/>
              </a:ext>
            </a:extLst>
          </xdr:cNvPr>
          <xdr:cNvSpPr/>
        </xdr:nvSpPr>
        <xdr:spPr>
          <a:xfrm>
            <a:off x="8488332" y="4355754"/>
            <a:ext cx="94104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168</a:t>
            </a:r>
          </a:p>
        </xdr:txBody>
      </xdr:sp>
      <xdr:sp macro="" textlink="">
        <xdr:nvSpPr>
          <xdr:cNvPr id="132" name="SimMOQ">
            <a:extLst>
              <a:ext uri="{FF2B5EF4-FFF2-40B4-BE49-F238E27FC236}">
                <a16:creationId xmlns:a16="http://schemas.microsoft.com/office/drawing/2014/main" id="{D33A1FA0-1F01-6852-9E68-BECBAF161AB7}"/>
              </a:ext>
            </a:extLst>
          </xdr:cNvPr>
          <xdr:cNvSpPr/>
        </xdr:nvSpPr>
        <xdr:spPr>
          <a:xfrm>
            <a:off x="8472058" y="6081655"/>
            <a:ext cx="70750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247</a:t>
            </a:r>
          </a:p>
        </xdr:txBody>
      </xdr:sp>
      <xdr:sp macro="" textlink="">
        <xdr:nvSpPr>
          <xdr:cNvPr id="133" name="SimPAS">
            <a:extLst>
              <a:ext uri="{FF2B5EF4-FFF2-40B4-BE49-F238E27FC236}">
                <a16:creationId xmlns:a16="http://schemas.microsoft.com/office/drawing/2014/main" id="{56C41270-89AE-6E31-F01A-D2DC73891372}"/>
              </a:ext>
            </a:extLst>
          </xdr:cNvPr>
          <xdr:cNvSpPr/>
        </xdr:nvSpPr>
        <xdr:spPr>
          <a:xfrm>
            <a:off x="7012638" y="3803962"/>
            <a:ext cx="77264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553</a:t>
            </a:r>
          </a:p>
        </xdr:txBody>
      </xdr:sp>
      <xdr:sp macro="" textlink="">
        <xdr:nvSpPr>
          <xdr:cNvPr id="134" name="SimPIU">
            <a:extLst>
              <a:ext uri="{FF2B5EF4-FFF2-40B4-BE49-F238E27FC236}">
                <a16:creationId xmlns:a16="http://schemas.microsoft.com/office/drawing/2014/main" id="{8B211C4E-E1F2-5CE5-A915-EAC1C37C9952}"/>
              </a:ext>
            </a:extLst>
          </xdr:cNvPr>
          <xdr:cNvSpPr/>
        </xdr:nvSpPr>
        <xdr:spPr>
          <a:xfrm>
            <a:off x="5265202" y="1994846"/>
            <a:ext cx="722924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237</a:t>
            </a:r>
          </a:p>
        </xdr:txBody>
      </xdr:sp>
      <xdr:sp macro="" textlink="">
        <xdr:nvSpPr>
          <xdr:cNvPr id="135" name="SimPUN">
            <a:extLst>
              <a:ext uri="{FF2B5EF4-FFF2-40B4-BE49-F238E27FC236}">
                <a16:creationId xmlns:a16="http://schemas.microsoft.com/office/drawing/2014/main" id="{4B74CF01-2F07-08F8-E10D-099832C6EE65}"/>
              </a:ext>
            </a:extLst>
          </xdr:cNvPr>
          <xdr:cNvSpPr/>
        </xdr:nvSpPr>
        <xdr:spPr>
          <a:xfrm>
            <a:off x="8628331" y="5430349"/>
            <a:ext cx="98202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062</a:t>
            </a:r>
          </a:p>
        </xdr:txBody>
      </xdr:sp>
      <xdr:sp macro="" textlink="">
        <xdr:nvSpPr>
          <xdr:cNvPr id="136" name="SimSAN">
            <a:extLst>
              <a:ext uri="{FF2B5EF4-FFF2-40B4-BE49-F238E27FC236}">
                <a16:creationId xmlns:a16="http://schemas.microsoft.com/office/drawing/2014/main" id="{6DC9A306-2CB2-2235-261E-D455DA5FAD0C}"/>
              </a:ext>
            </a:extLst>
          </xdr:cNvPr>
          <xdr:cNvSpPr/>
        </xdr:nvSpPr>
        <xdr:spPr>
          <a:xfrm>
            <a:off x="6478702" y="2746706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979</a:t>
            </a:r>
          </a:p>
        </xdr:txBody>
      </xdr:sp>
      <xdr:sp macro="" textlink="">
        <xdr:nvSpPr>
          <xdr:cNvPr id="137" name="SimTUM">
            <a:extLst>
              <a:ext uri="{FF2B5EF4-FFF2-40B4-BE49-F238E27FC236}">
                <a16:creationId xmlns:a16="http://schemas.microsoft.com/office/drawing/2014/main" id="{ECE0E309-4368-0EBE-9B5C-777B9ED87C9F}"/>
              </a:ext>
            </a:extLst>
          </xdr:cNvPr>
          <xdr:cNvSpPr/>
        </xdr:nvSpPr>
        <xdr:spPr>
          <a:xfrm>
            <a:off x="5189660" y="1482322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512</a:t>
            </a:r>
          </a:p>
        </xdr:txBody>
      </xdr:sp>
      <xdr:sp macro="" textlink="">
        <xdr:nvSpPr>
          <xdr:cNvPr id="138" name="SimUCA">
            <a:extLst>
              <a:ext uri="{FF2B5EF4-FFF2-40B4-BE49-F238E27FC236}">
                <a16:creationId xmlns:a16="http://schemas.microsoft.com/office/drawing/2014/main" id="{88480539-0C29-40BB-A111-6157D3C6CDEC}"/>
              </a:ext>
            </a:extLst>
          </xdr:cNvPr>
          <xdr:cNvSpPr/>
        </xdr:nvSpPr>
        <xdr:spPr>
          <a:xfrm>
            <a:off x="7563821" y="3632853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255</a:t>
            </a:r>
          </a:p>
        </xdr:txBody>
      </xdr:sp>
      <xdr:sp macro="" textlink="">
        <xdr:nvSpPr>
          <xdr:cNvPr id="139" name="SimTAC">
            <a:extLst>
              <a:ext uri="{FF2B5EF4-FFF2-40B4-BE49-F238E27FC236}">
                <a16:creationId xmlns:a16="http://schemas.microsoft.com/office/drawing/2014/main" id="{12B96572-8642-4205-67A0-EE670AE6A1EF}"/>
              </a:ext>
            </a:extLst>
          </xdr:cNvPr>
          <xdr:cNvSpPr/>
        </xdr:nvSpPr>
        <xdr:spPr>
          <a:xfrm>
            <a:off x="8679392" y="6370109"/>
            <a:ext cx="72317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682</a:t>
            </a:r>
          </a:p>
        </xdr:txBody>
      </xdr:sp>
    </xdr:grpSp>
    <xdr:clientData/>
  </xdr:twoCellAnchor>
  <xdr:twoCellAnchor>
    <xdr:from>
      <xdr:col>11</xdr:col>
      <xdr:colOff>0</xdr:colOff>
      <xdr:row>211</xdr:row>
      <xdr:rowOff>178594</xdr:rowOff>
    </xdr:from>
    <xdr:to>
      <xdr:col>16</xdr:col>
      <xdr:colOff>333375</xdr:colOff>
      <xdr:row>234</xdr:row>
      <xdr:rowOff>95251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F323AB72-37D0-4CF5-9A21-04361DF86CE0}"/>
            </a:ext>
          </a:extLst>
        </xdr:cNvPr>
        <xdr:cNvGrpSpPr/>
      </xdr:nvGrpSpPr>
      <xdr:grpSpPr>
        <a:xfrm>
          <a:off x="9026071" y="59290290"/>
          <a:ext cx="4982483" cy="6414068"/>
          <a:chOff x="5050367" y="540809"/>
          <a:chExt cx="4569514" cy="6331200"/>
        </a:xfrm>
      </xdr:grpSpPr>
      <xdr:sp macro="" textlink="">
        <xdr:nvSpPr>
          <xdr:cNvPr id="141" name="ShpHUC">
            <a:extLst>
              <a:ext uri="{FF2B5EF4-FFF2-40B4-BE49-F238E27FC236}">
                <a16:creationId xmlns:a16="http://schemas.microsoft.com/office/drawing/2014/main" id="{F015FEB3-A787-F67A-71E2-2FFFE8B75E6C}"/>
              </a:ext>
            </a:extLst>
          </xdr:cNvPr>
          <xdr:cNvSpPr/>
        </xdr:nvSpPr>
        <xdr:spPr>
          <a:xfrm>
            <a:off x="6688667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2" name="ShpAMA">
            <a:extLst>
              <a:ext uri="{FF2B5EF4-FFF2-40B4-BE49-F238E27FC236}">
                <a16:creationId xmlns:a16="http://schemas.microsoft.com/office/drawing/2014/main" id="{D8DCD661-F85B-AA94-218C-216307A6BAA7}"/>
              </a:ext>
            </a:extLst>
          </xdr:cNvPr>
          <xdr:cNvSpPr/>
        </xdr:nvSpPr>
        <xdr:spPr>
          <a:xfrm>
            <a:off x="6170632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43" name="ShpANC">
            <a:extLst>
              <a:ext uri="{FF2B5EF4-FFF2-40B4-BE49-F238E27FC236}">
                <a16:creationId xmlns:a16="http://schemas.microsoft.com/office/drawing/2014/main" id="{F9CA61E8-A819-8924-222B-874F585FBB3C}"/>
              </a:ext>
            </a:extLst>
          </xdr:cNvPr>
          <xdr:cNvSpPr/>
        </xdr:nvSpPr>
        <xdr:spPr>
          <a:xfrm>
            <a:off x="6218171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4" name="ShpAPU">
            <a:extLst>
              <a:ext uri="{FF2B5EF4-FFF2-40B4-BE49-F238E27FC236}">
                <a16:creationId xmlns:a16="http://schemas.microsoft.com/office/drawing/2014/main" id="{737E7BB6-392A-7921-A3B5-E8E2D782B6A4}"/>
              </a:ext>
            </a:extLst>
          </xdr:cNvPr>
          <xdr:cNvSpPr/>
        </xdr:nvSpPr>
        <xdr:spPr>
          <a:xfrm>
            <a:off x="7867500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5" name="ShpARE">
            <a:extLst>
              <a:ext uri="{FF2B5EF4-FFF2-40B4-BE49-F238E27FC236}">
                <a16:creationId xmlns:a16="http://schemas.microsoft.com/office/drawing/2014/main" id="{FF855D33-673F-10A7-9EFB-B5D6EDD8CCDD}"/>
              </a:ext>
            </a:extLst>
          </xdr:cNvPr>
          <xdr:cNvSpPr/>
        </xdr:nvSpPr>
        <xdr:spPr>
          <a:xfrm>
            <a:off x="7456074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6" name="ShpAYA">
            <a:extLst>
              <a:ext uri="{FF2B5EF4-FFF2-40B4-BE49-F238E27FC236}">
                <a16:creationId xmlns:a16="http://schemas.microsoft.com/office/drawing/2014/main" id="{E54A67F8-D9C5-117E-9642-7D6DF49FBD0E}"/>
              </a:ext>
            </a:extLst>
          </xdr:cNvPr>
          <xdr:cNvSpPr/>
        </xdr:nvSpPr>
        <xdr:spPr>
          <a:xfrm>
            <a:off x="7436369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7" name="ShpCAJ">
            <a:extLst>
              <a:ext uri="{FF2B5EF4-FFF2-40B4-BE49-F238E27FC236}">
                <a16:creationId xmlns:a16="http://schemas.microsoft.com/office/drawing/2014/main" id="{5FB8F9AE-507D-81B9-B216-66B9223FD07F}"/>
              </a:ext>
            </a:extLst>
          </xdr:cNvPr>
          <xdr:cNvSpPr/>
        </xdr:nvSpPr>
        <xdr:spPr>
          <a:xfrm>
            <a:off x="5945196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8" name="ShpCAL">
            <a:extLst>
              <a:ext uri="{FF2B5EF4-FFF2-40B4-BE49-F238E27FC236}">
                <a16:creationId xmlns:a16="http://schemas.microsoft.com/office/drawing/2014/main" id="{B96E6981-724F-3C48-9BA8-9DB78B7BDCC9}"/>
              </a:ext>
            </a:extLst>
          </xdr:cNvPr>
          <xdr:cNvSpPr/>
        </xdr:nvSpPr>
        <xdr:spPr>
          <a:xfrm>
            <a:off x="6729986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9" name="ShpCUZ">
            <a:extLst>
              <a:ext uri="{FF2B5EF4-FFF2-40B4-BE49-F238E27FC236}">
                <a16:creationId xmlns:a16="http://schemas.microsoft.com/office/drawing/2014/main" id="{6CC7C6BB-A7D1-E838-A187-CA3FB6A8C34D}"/>
              </a:ext>
            </a:extLst>
          </xdr:cNvPr>
          <xdr:cNvSpPr/>
        </xdr:nvSpPr>
        <xdr:spPr>
          <a:xfrm>
            <a:off x="7847825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0" name="ShpHUV">
            <a:extLst>
              <a:ext uri="{FF2B5EF4-FFF2-40B4-BE49-F238E27FC236}">
                <a16:creationId xmlns:a16="http://schemas.microsoft.com/office/drawing/2014/main" id="{261376BE-6E27-3D88-9E3B-410E37B93099}"/>
              </a:ext>
            </a:extLst>
          </xdr:cNvPr>
          <xdr:cNvSpPr/>
        </xdr:nvSpPr>
        <xdr:spPr>
          <a:xfrm>
            <a:off x="7211563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1" name="ShpICA">
            <a:extLst>
              <a:ext uri="{FF2B5EF4-FFF2-40B4-BE49-F238E27FC236}">
                <a16:creationId xmlns:a16="http://schemas.microsoft.com/office/drawing/2014/main" id="{E0119972-6218-6606-FB90-E673982A51CB}"/>
              </a:ext>
            </a:extLst>
          </xdr:cNvPr>
          <xdr:cNvSpPr/>
        </xdr:nvSpPr>
        <xdr:spPr>
          <a:xfrm>
            <a:off x="6995967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2" name="ShpJUN">
            <a:extLst>
              <a:ext uri="{FF2B5EF4-FFF2-40B4-BE49-F238E27FC236}">
                <a16:creationId xmlns:a16="http://schemas.microsoft.com/office/drawing/2014/main" id="{3F2FC322-650D-AFCB-EE52-E7B07CA8C3C4}"/>
              </a:ext>
            </a:extLst>
          </xdr:cNvPr>
          <xdr:cNvSpPr/>
        </xdr:nvSpPr>
        <xdr:spPr>
          <a:xfrm>
            <a:off x="6967212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3" name="ShpLAL">
            <a:extLst>
              <a:ext uri="{FF2B5EF4-FFF2-40B4-BE49-F238E27FC236}">
                <a16:creationId xmlns:a16="http://schemas.microsoft.com/office/drawing/2014/main" id="{E903A73F-998A-BEF4-1EE3-F5AAF30BE7FC}"/>
              </a:ext>
            </a:extLst>
          </xdr:cNvPr>
          <xdr:cNvSpPr/>
        </xdr:nvSpPr>
        <xdr:spPr>
          <a:xfrm>
            <a:off x="5855873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4" name="ShpLAM">
            <a:extLst>
              <a:ext uri="{FF2B5EF4-FFF2-40B4-BE49-F238E27FC236}">
                <a16:creationId xmlns:a16="http://schemas.microsoft.com/office/drawing/2014/main" id="{F17C18D5-C809-3E1F-EE33-C4FF112525A3}"/>
              </a:ext>
            </a:extLst>
          </xdr:cNvPr>
          <xdr:cNvSpPr/>
        </xdr:nvSpPr>
        <xdr:spPr>
          <a:xfrm>
            <a:off x="5540259" y="2442934"/>
            <a:ext cx="514569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5" name="ShpLIM">
            <a:extLst>
              <a:ext uri="{FF2B5EF4-FFF2-40B4-BE49-F238E27FC236}">
                <a16:creationId xmlns:a16="http://schemas.microsoft.com/office/drawing/2014/main" id="{2CA2691D-A8A6-DFED-9829-8DDCD95756B8}"/>
              </a:ext>
            </a:extLst>
          </xdr:cNvPr>
          <xdr:cNvSpPr/>
        </xdr:nvSpPr>
        <xdr:spPr>
          <a:xfrm>
            <a:off x="6481388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6" name="ShpLOR">
            <a:extLst>
              <a:ext uri="{FF2B5EF4-FFF2-40B4-BE49-F238E27FC236}">
                <a16:creationId xmlns:a16="http://schemas.microsoft.com/office/drawing/2014/main" id="{B2DF4B94-B0BC-AC37-48AE-6E6245831AAE}"/>
              </a:ext>
            </a:extLst>
          </xdr:cNvPr>
          <xdr:cNvSpPr/>
        </xdr:nvSpPr>
        <xdr:spPr>
          <a:xfrm>
            <a:off x="6508492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7" name="ShpMAD">
            <a:extLst>
              <a:ext uri="{FF2B5EF4-FFF2-40B4-BE49-F238E27FC236}">
                <a16:creationId xmlns:a16="http://schemas.microsoft.com/office/drawing/2014/main" id="{80482D6E-1C7B-8FD7-1204-7FAEC07C3CF5}"/>
              </a:ext>
            </a:extLst>
          </xdr:cNvPr>
          <xdr:cNvSpPr/>
        </xdr:nvSpPr>
        <xdr:spPr>
          <a:xfrm>
            <a:off x="8365127" y="3966537"/>
            <a:ext cx="1246855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8" name="ShpMOQ">
            <a:extLst>
              <a:ext uri="{FF2B5EF4-FFF2-40B4-BE49-F238E27FC236}">
                <a16:creationId xmlns:a16="http://schemas.microsoft.com/office/drawing/2014/main" id="{9DFE383F-27CF-573B-E131-17A084BB2999}"/>
              </a:ext>
            </a:extLst>
          </xdr:cNvPr>
          <xdr:cNvSpPr/>
        </xdr:nvSpPr>
        <xdr:spPr>
          <a:xfrm>
            <a:off x="8642634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9" name="ShpPAS">
            <a:extLst>
              <a:ext uri="{FF2B5EF4-FFF2-40B4-BE49-F238E27FC236}">
                <a16:creationId xmlns:a16="http://schemas.microsoft.com/office/drawing/2014/main" id="{04A5BDE4-1CF1-FF93-83AD-B00EE473AAAA}"/>
              </a:ext>
            </a:extLst>
          </xdr:cNvPr>
          <xdr:cNvSpPr/>
        </xdr:nvSpPr>
        <xdr:spPr>
          <a:xfrm>
            <a:off x="6886124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0" name="ShpPIU">
            <a:extLst>
              <a:ext uri="{FF2B5EF4-FFF2-40B4-BE49-F238E27FC236}">
                <a16:creationId xmlns:a16="http://schemas.microsoft.com/office/drawing/2014/main" id="{23019C37-CD31-39D7-01EB-87CCA1D677E9}"/>
              </a:ext>
            </a:extLst>
          </xdr:cNvPr>
          <xdr:cNvSpPr/>
        </xdr:nvSpPr>
        <xdr:spPr>
          <a:xfrm>
            <a:off x="5267536" y="1934997"/>
            <a:ext cx="727092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1" name="ShpPUN">
            <a:extLst>
              <a:ext uri="{FF2B5EF4-FFF2-40B4-BE49-F238E27FC236}">
                <a16:creationId xmlns:a16="http://schemas.microsoft.com/office/drawing/2014/main" id="{FE57F167-E0AC-08CF-1A2B-AAD63573BE03}"/>
              </a:ext>
            </a:extLst>
          </xdr:cNvPr>
          <xdr:cNvSpPr/>
        </xdr:nvSpPr>
        <xdr:spPr>
          <a:xfrm>
            <a:off x="8771258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2" name="ShpSAN">
            <a:extLst>
              <a:ext uri="{FF2B5EF4-FFF2-40B4-BE49-F238E27FC236}">
                <a16:creationId xmlns:a16="http://schemas.microsoft.com/office/drawing/2014/main" id="{0DBD3C0D-E129-77BB-B319-59604D1FE6DB}"/>
              </a:ext>
            </a:extLst>
          </xdr:cNvPr>
          <xdr:cNvSpPr/>
        </xdr:nvSpPr>
        <xdr:spPr>
          <a:xfrm>
            <a:off x="6505124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3" name="ShpTAC">
            <a:extLst>
              <a:ext uri="{FF2B5EF4-FFF2-40B4-BE49-F238E27FC236}">
                <a16:creationId xmlns:a16="http://schemas.microsoft.com/office/drawing/2014/main" id="{5A39A81D-FA40-193C-615B-AC34E4796DC8}"/>
              </a:ext>
            </a:extLst>
          </xdr:cNvPr>
          <xdr:cNvSpPr/>
        </xdr:nvSpPr>
        <xdr:spPr>
          <a:xfrm>
            <a:off x="8737784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4" name="ShpTUM">
            <a:extLst>
              <a:ext uri="{FF2B5EF4-FFF2-40B4-BE49-F238E27FC236}">
                <a16:creationId xmlns:a16="http://schemas.microsoft.com/office/drawing/2014/main" id="{40E19751-5339-D8D3-8BFF-E196CF6A8438}"/>
              </a:ext>
            </a:extLst>
          </xdr:cNvPr>
          <xdr:cNvSpPr/>
        </xdr:nvSpPr>
        <xdr:spPr>
          <a:xfrm>
            <a:off x="536974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5" name="ShpUCA">
            <a:extLst>
              <a:ext uri="{FF2B5EF4-FFF2-40B4-BE49-F238E27FC236}">
                <a16:creationId xmlns:a16="http://schemas.microsoft.com/office/drawing/2014/main" id="{C4E1AF10-BE55-2B76-01CD-016F09483546}"/>
              </a:ext>
            </a:extLst>
          </xdr:cNvPr>
          <xdr:cNvSpPr/>
        </xdr:nvSpPr>
        <xdr:spPr>
          <a:xfrm>
            <a:off x="7145204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6" name="SimAMA">
            <a:extLst>
              <a:ext uri="{FF2B5EF4-FFF2-40B4-BE49-F238E27FC236}">
                <a16:creationId xmlns:a16="http://schemas.microsoft.com/office/drawing/2014/main" id="{3808DC5F-E0A9-B7A6-7E1C-9D139687069A}"/>
              </a:ext>
            </a:extLst>
          </xdr:cNvPr>
          <xdr:cNvSpPr/>
        </xdr:nvSpPr>
        <xdr:spPr>
          <a:xfrm>
            <a:off x="6025139" y="193832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35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004</a:t>
            </a:r>
          </a:p>
        </xdr:txBody>
      </xdr:sp>
      <xdr:sp macro="" textlink="">
        <xdr:nvSpPr>
          <xdr:cNvPr id="167" name="SimANC">
            <a:extLst>
              <a:ext uri="{FF2B5EF4-FFF2-40B4-BE49-F238E27FC236}">
                <a16:creationId xmlns:a16="http://schemas.microsoft.com/office/drawing/2014/main" id="{58DCD627-3C94-DB2E-C33F-AECC6FE68288}"/>
              </a:ext>
            </a:extLst>
          </xdr:cNvPr>
          <xdr:cNvSpPr/>
        </xdr:nvSpPr>
        <xdr:spPr>
          <a:xfrm>
            <a:off x="6070784" y="3485131"/>
            <a:ext cx="92268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846</a:t>
            </a:r>
          </a:p>
        </xdr:txBody>
      </xdr:sp>
      <xdr:sp macro="" textlink="">
        <xdr:nvSpPr>
          <xdr:cNvPr id="168" name="SimAPU">
            <a:extLst>
              <a:ext uri="{FF2B5EF4-FFF2-40B4-BE49-F238E27FC236}">
                <a16:creationId xmlns:a16="http://schemas.microsoft.com/office/drawing/2014/main" id="{04568D5D-0AD7-51BE-0EF6-D680F50C7F1E}"/>
              </a:ext>
            </a:extLst>
          </xdr:cNvPr>
          <xdr:cNvSpPr/>
        </xdr:nvSpPr>
        <xdr:spPr>
          <a:xfrm>
            <a:off x="7836465" y="5096732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553</a:t>
            </a:r>
          </a:p>
        </xdr:txBody>
      </xdr:sp>
      <xdr:sp macro="" textlink="">
        <xdr:nvSpPr>
          <xdr:cNvPr id="169" name="SimARE">
            <a:extLst>
              <a:ext uri="{FF2B5EF4-FFF2-40B4-BE49-F238E27FC236}">
                <a16:creationId xmlns:a16="http://schemas.microsoft.com/office/drawing/2014/main" id="{7D6FF4F6-9694-9ADA-D704-8578DC3624BF}"/>
              </a:ext>
            </a:extLst>
          </xdr:cNvPr>
          <xdr:cNvSpPr/>
        </xdr:nvSpPr>
        <xdr:spPr>
          <a:xfrm>
            <a:off x="8013884" y="5781800"/>
            <a:ext cx="81412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48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007</a:t>
            </a:r>
          </a:p>
        </xdr:txBody>
      </xdr:sp>
      <xdr:sp macro="" textlink="">
        <xdr:nvSpPr>
          <xdr:cNvPr id="170" name="SimAYA">
            <a:extLst>
              <a:ext uri="{FF2B5EF4-FFF2-40B4-BE49-F238E27FC236}">
                <a16:creationId xmlns:a16="http://schemas.microsoft.com/office/drawing/2014/main" id="{6160DF88-49FD-17F8-FFD7-3050C876AD6A}"/>
              </a:ext>
            </a:extLst>
          </xdr:cNvPr>
          <xdr:cNvSpPr/>
        </xdr:nvSpPr>
        <xdr:spPr>
          <a:xfrm>
            <a:off x="7374029" y="5231032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 39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064</a:t>
            </a:r>
          </a:p>
        </xdr:txBody>
      </xdr:sp>
      <xdr:sp macro="" textlink="">
        <xdr:nvSpPr>
          <xdr:cNvPr id="171" name="SimCAJ">
            <a:extLst>
              <a:ext uri="{FF2B5EF4-FFF2-40B4-BE49-F238E27FC236}">
                <a16:creationId xmlns:a16="http://schemas.microsoft.com/office/drawing/2014/main" id="{2BA315D2-6652-B9BD-AB3B-22D05347F01D}"/>
              </a:ext>
            </a:extLst>
          </xdr:cNvPr>
          <xdr:cNvSpPr/>
        </xdr:nvSpPr>
        <xdr:spPr>
          <a:xfrm>
            <a:off x="5823402" y="2521059"/>
            <a:ext cx="79983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263</a:t>
            </a:r>
          </a:p>
        </xdr:txBody>
      </xdr:sp>
      <xdr:sp macro="" textlink="">
        <xdr:nvSpPr>
          <xdr:cNvPr id="172" name="SimCAL">
            <a:extLst>
              <a:ext uri="{FF2B5EF4-FFF2-40B4-BE49-F238E27FC236}">
                <a16:creationId xmlns:a16="http://schemas.microsoft.com/office/drawing/2014/main" id="{A9DDF513-33C9-5F62-27BF-9317FA4D9F32}"/>
              </a:ext>
            </a:extLst>
          </xdr:cNvPr>
          <xdr:cNvSpPr/>
        </xdr:nvSpPr>
        <xdr:spPr>
          <a:xfrm>
            <a:off x="6194950" y="4440796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431</a:t>
            </a:r>
          </a:p>
        </xdr:txBody>
      </xdr:sp>
      <xdr:sp macro="" textlink="">
        <xdr:nvSpPr>
          <xdr:cNvPr id="173" name="SimCUZ">
            <a:extLst>
              <a:ext uri="{FF2B5EF4-FFF2-40B4-BE49-F238E27FC236}">
                <a16:creationId xmlns:a16="http://schemas.microsoft.com/office/drawing/2014/main" id="{ED488C8C-DAFB-5A44-4BB1-31A9CEFDEB0A}"/>
              </a:ext>
            </a:extLst>
          </xdr:cNvPr>
          <xdr:cNvSpPr/>
        </xdr:nvSpPr>
        <xdr:spPr>
          <a:xfrm>
            <a:off x="7909133" y="4747033"/>
            <a:ext cx="87627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76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254</a:t>
            </a:r>
          </a:p>
        </xdr:txBody>
      </xdr:sp>
      <xdr:sp macro="" textlink="">
        <xdr:nvSpPr>
          <xdr:cNvPr id="174" name="SimHUV">
            <a:extLst>
              <a:ext uri="{FF2B5EF4-FFF2-40B4-BE49-F238E27FC236}">
                <a16:creationId xmlns:a16="http://schemas.microsoft.com/office/drawing/2014/main" id="{9C048F7F-EC62-E34C-BFEB-1B19C1ACF954}"/>
              </a:ext>
            </a:extLst>
          </xdr:cNvPr>
          <xdr:cNvSpPr/>
        </xdr:nvSpPr>
        <xdr:spPr>
          <a:xfrm>
            <a:off x="6966134" y="4734050"/>
            <a:ext cx="90151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755</a:t>
            </a:r>
          </a:p>
        </xdr:txBody>
      </xdr:sp>
      <xdr:sp macro="" textlink="">
        <xdr:nvSpPr>
          <xdr:cNvPr id="175" name="SimHUC">
            <a:extLst>
              <a:ext uri="{FF2B5EF4-FFF2-40B4-BE49-F238E27FC236}">
                <a16:creationId xmlns:a16="http://schemas.microsoft.com/office/drawing/2014/main" id="{93C93692-B147-38AB-A8FF-1EC7CD54971D}"/>
              </a:ext>
            </a:extLst>
          </xdr:cNvPr>
          <xdr:cNvSpPr/>
        </xdr:nvSpPr>
        <xdr:spPr>
          <a:xfrm>
            <a:off x="6738557" y="3522670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234</a:t>
            </a:r>
          </a:p>
        </xdr:txBody>
      </xdr:sp>
      <xdr:sp macro="" textlink="">
        <xdr:nvSpPr>
          <xdr:cNvPr id="176" name="SimICA">
            <a:extLst>
              <a:ext uri="{FF2B5EF4-FFF2-40B4-BE49-F238E27FC236}">
                <a16:creationId xmlns:a16="http://schemas.microsoft.com/office/drawing/2014/main" id="{A074372B-FC63-C2CE-1ADF-F97FC6B694C2}"/>
              </a:ext>
            </a:extLst>
          </xdr:cNvPr>
          <xdr:cNvSpPr/>
        </xdr:nvSpPr>
        <xdr:spPr>
          <a:xfrm>
            <a:off x="6874172" y="5159313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482</a:t>
            </a:r>
          </a:p>
        </xdr:txBody>
      </xdr:sp>
      <xdr:sp macro="" textlink="">
        <xdr:nvSpPr>
          <xdr:cNvPr id="177" name="SimJUN">
            <a:extLst>
              <a:ext uri="{FF2B5EF4-FFF2-40B4-BE49-F238E27FC236}">
                <a16:creationId xmlns:a16="http://schemas.microsoft.com/office/drawing/2014/main" id="{CF424096-C192-5716-6248-006C0D3DAE21}"/>
              </a:ext>
            </a:extLst>
          </xdr:cNvPr>
          <xdr:cNvSpPr/>
        </xdr:nvSpPr>
        <xdr:spPr>
          <a:xfrm>
            <a:off x="6972857" y="4211855"/>
            <a:ext cx="93625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755</a:t>
            </a:r>
          </a:p>
        </xdr:txBody>
      </xdr:sp>
      <xdr:sp macro="" textlink="">
        <xdr:nvSpPr>
          <xdr:cNvPr id="178" name="SimLAL">
            <a:extLst>
              <a:ext uri="{FF2B5EF4-FFF2-40B4-BE49-F238E27FC236}">
                <a16:creationId xmlns:a16="http://schemas.microsoft.com/office/drawing/2014/main" id="{0BF5603E-2FE7-571C-3EC1-94B3DDA9A202}"/>
              </a:ext>
            </a:extLst>
          </xdr:cNvPr>
          <xdr:cNvSpPr/>
        </xdr:nvSpPr>
        <xdr:spPr>
          <a:xfrm>
            <a:off x="5804084" y="3026055"/>
            <a:ext cx="88494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589</a:t>
            </a:r>
          </a:p>
        </xdr:txBody>
      </xdr:sp>
      <xdr:sp macro="" textlink="">
        <xdr:nvSpPr>
          <xdr:cNvPr id="179" name="SimLAM">
            <a:extLst>
              <a:ext uri="{FF2B5EF4-FFF2-40B4-BE49-F238E27FC236}">
                <a16:creationId xmlns:a16="http://schemas.microsoft.com/office/drawing/2014/main" id="{21176845-6093-A0FD-DDBA-D00184303AA4}"/>
              </a:ext>
            </a:extLst>
          </xdr:cNvPr>
          <xdr:cNvSpPr/>
        </xdr:nvSpPr>
        <xdr:spPr>
          <a:xfrm>
            <a:off x="5050367" y="2527344"/>
            <a:ext cx="916323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184</a:t>
            </a:r>
          </a:p>
        </xdr:txBody>
      </xdr:sp>
      <xdr:sp macro="" textlink="">
        <xdr:nvSpPr>
          <xdr:cNvPr id="180" name="SimLIM">
            <a:extLst>
              <a:ext uri="{FF2B5EF4-FFF2-40B4-BE49-F238E27FC236}">
                <a16:creationId xmlns:a16="http://schemas.microsoft.com/office/drawing/2014/main" id="{E2F78879-AB25-E87E-C541-078B394D7528}"/>
              </a:ext>
            </a:extLst>
          </xdr:cNvPr>
          <xdr:cNvSpPr/>
        </xdr:nvSpPr>
        <xdr:spPr>
          <a:xfrm>
            <a:off x="6426059" y="4070345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197</a:t>
            </a:r>
            <a:r>
              <a:rPr lang="es-ES" sz="1000" b="1" baseline="0">
                <a:solidFill>
                  <a:schemeClr val="bg1"/>
                </a:solidFill>
                <a:latin typeface="Arial Narrow" panose="020B0606020202030204" pitchFamily="34" charset="0"/>
              </a:rPr>
              <a:t> 814</a:t>
            </a:r>
            <a:endParaRPr lang="es-ES" sz="1000" b="1">
              <a:solidFill>
                <a:schemeClr val="bg1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181" name="SimLOR">
            <a:extLst>
              <a:ext uri="{FF2B5EF4-FFF2-40B4-BE49-F238E27FC236}">
                <a16:creationId xmlns:a16="http://schemas.microsoft.com/office/drawing/2014/main" id="{83B644E5-541E-6F47-27D2-688D2EAAE7CD}"/>
              </a:ext>
            </a:extLst>
          </xdr:cNvPr>
          <xdr:cNvSpPr/>
        </xdr:nvSpPr>
        <xdr:spPr>
          <a:xfrm>
            <a:off x="7115172" y="1717987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26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903</a:t>
            </a:r>
          </a:p>
        </xdr:txBody>
      </xdr:sp>
      <xdr:sp macro="" textlink="">
        <xdr:nvSpPr>
          <xdr:cNvPr id="182" name="SimMAD">
            <a:extLst>
              <a:ext uri="{FF2B5EF4-FFF2-40B4-BE49-F238E27FC236}">
                <a16:creationId xmlns:a16="http://schemas.microsoft.com/office/drawing/2014/main" id="{4FE0487D-4E9B-4B2E-3607-A501915B896E}"/>
              </a:ext>
            </a:extLst>
          </xdr:cNvPr>
          <xdr:cNvSpPr/>
        </xdr:nvSpPr>
        <xdr:spPr>
          <a:xfrm>
            <a:off x="8497857" y="4346229"/>
            <a:ext cx="94104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025</a:t>
            </a:r>
          </a:p>
        </xdr:txBody>
      </xdr:sp>
      <xdr:sp macro="" textlink="">
        <xdr:nvSpPr>
          <xdr:cNvPr id="183" name="SimMOQ">
            <a:extLst>
              <a:ext uri="{FF2B5EF4-FFF2-40B4-BE49-F238E27FC236}">
                <a16:creationId xmlns:a16="http://schemas.microsoft.com/office/drawing/2014/main" id="{AA29DA3E-6FF1-9B29-594A-02EBCED7546F}"/>
              </a:ext>
            </a:extLst>
          </xdr:cNvPr>
          <xdr:cNvSpPr/>
        </xdr:nvSpPr>
        <xdr:spPr>
          <a:xfrm>
            <a:off x="8462533" y="6043555"/>
            <a:ext cx="70750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890</a:t>
            </a:r>
          </a:p>
        </xdr:txBody>
      </xdr:sp>
      <xdr:sp macro="" textlink="">
        <xdr:nvSpPr>
          <xdr:cNvPr id="184" name="SimPAS">
            <a:extLst>
              <a:ext uri="{FF2B5EF4-FFF2-40B4-BE49-F238E27FC236}">
                <a16:creationId xmlns:a16="http://schemas.microsoft.com/office/drawing/2014/main" id="{D0E66F0B-CBB5-9933-36E6-E9201E773CAC}"/>
              </a:ext>
            </a:extLst>
          </xdr:cNvPr>
          <xdr:cNvSpPr/>
        </xdr:nvSpPr>
        <xdr:spPr>
          <a:xfrm>
            <a:off x="6955488" y="3823012"/>
            <a:ext cx="77264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558</a:t>
            </a:r>
          </a:p>
        </xdr:txBody>
      </xdr:sp>
      <xdr:sp macro="" textlink="">
        <xdr:nvSpPr>
          <xdr:cNvPr id="185" name="SimPIU">
            <a:extLst>
              <a:ext uri="{FF2B5EF4-FFF2-40B4-BE49-F238E27FC236}">
                <a16:creationId xmlns:a16="http://schemas.microsoft.com/office/drawing/2014/main" id="{457E4B99-979E-2FE5-DC29-EE87F1738C5A}"/>
              </a:ext>
            </a:extLst>
          </xdr:cNvPr>
          <xdr:cNvSpPr/>
        </xdr:nvSpPr>
        <xdr:spPr>
          <a:xfrm>
            <a:off x="5255677" y="2023421"/>
            <a:ext cx="722924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150</a:t>
            </a:r>
          </a:p>
        </xdr:txBody>
      </xdr:sp>
      <xdr:sp macro="" textlink="">
        <xdr:nvSpPr>
          <xdr:cNvPr id="186" name="SimPUN">
            <a:extLst>
              <a:ext uri="{FF2B5EF4-FFF2-40B4-BE49-F238E27FC236}">
                <a16:creationId xmlns:a16="http://schemas.microsoft.com/office/drawing/2014/main" id="{5E30ABA3-FFBD-2FCA-9CB4-B53439588357}"/>
              </a:ext>
            </a:extLst>
          </xdr:cNvPr>
          <xdr:cNvSpPr/>
        </xdr:nvSpPr>
        <xdr:spPr>
          <a:xfrm>
            <a:off x="8637856" y="5439874"/>
            <a:ext cx="98202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950</a:t>
            </a:r>
          </a:p>
        </xdr:txBody>
      </xdr:sp>
      <xdr:sp macro="" textlink="">
        <xdr:nvSpPr>
          <xdr:cNvPr id="187" name="SimSAN">
            <a:extLst>
              <a:ext uri="{FF2B5EF4-FFF2-40B4-BE49-F238E27FC236}">
                <a16:creationId xmlns:a16="http://schemas.microsoft.com/office/drawing/2014/main" id="{FC83978D-6964-2450-C48E-247BA71D66A4}"/>
              </a:ext>
            </a:extLst>
          </xdr:cNvPr>
          <xdr:cNvSpPr/>
        </xdr:nvSpPr>
        <xdr:spPr>
          <a:xfrm>
            <a:off x="6478702" y="2685031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562</a:t>
            </a:r>
          </a:p>
        </xdr:txBody>
      </xdr:sp>
      <xdr:sp macro="" textlink="">
        <xdr:nvSpPr>
          <xdr:cNvPr id="188" name="SimTUM">
            <a:extLst>
              <a:ext uri="{FF2B5EF4-FFF2-40B4-BE49-F238E27FC236}">
                <a16:creationId xmlns:a16="http://schemas.microsoft.com/office/drawing/2014/main" id="{A1F5709A-6416-5779-81F4-4A67A8018F47}"/>
              </a:ext>
            </a:extLst>
          </xdr:cNvPr>
          <xdr:cNvSpPr/>
        </xdr:nvSpPr>
        <xdr:spPr>
          <a:xfrm>
            <a:off x="5122985" y="1472797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937</a:t>
            </a:r>
          </a:p>
        </xdr:txBody>
      </xdr:sp>
      <xdr:sp macro="" textlink="">
        <xdr:nvSpPr>
          <xdr:cNvPr id="189" name="SimUCA">
            <a:extLst>
              <a:ext uri="{FF2B5EF4-FFF2-40B4-BE49-F238E27FC236}">
                <a16:creationId xmlns:a16="http://schemas.microsoft.com/office/drawing/2014/main" id="{B7D96244-A93C-6046-FA76-9FF5561F166F}"/>
              </a:ext>
            </a:extLst>
          </xdr:cNvPr>
          <xdr:cNvSpPr/>
        </xdr:nvSpPr>
        <xdr:spPr>
          <a:xfrm>
            <a:off x="7582871" y="364237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740</a:t>
            </a:r>
          </a:p>
        </xdr:txBody>
      </xdr:sp>
      <xdr:sp macro="" textlink="">
        <xdr:nvSpPr>
          <xdr:cNvPr id="190" name="SimTAC">
            <a:extLst>
              <a:ext uri="{FF2B5EF4-FFF2-40B4-BE49-F238E27FC236}">
                <a16:creationId xmlns:a16="http://schemas.microsoft.com/office/drawing/2014/main" id="{8E3A72A6-5D28-F7C0-2887-06967ACDD8C2}"/>
              </a:ext>
            </a:extLst>
          </xdr:cNvPr>
          <xdr:cNvSpPr/>
        </xdr:nvSpPr>
        <xdr:spPr>
          <a:xfrm>
            <a:off x="8669867" y="6332009"/>
            <a:ext cx="72317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744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>
        <row r="20">
          <cell r="J20" t="str">
            <v>Enero</v>
          </cell>
          <cell r="K20">
            <v>3001</v>
          </cell>
        </row>
        <row r="21">
          <cell r="J21" t="str">
            <v>Febrero</v>
          </cell>
          <cell r="K21">
            <v>3286</v>
          </cell>
        </row>
        <row r="22">
          <cell r="J22" t="str">
            <v>Marzo</v>
          </cell>
          <cell r="K22">
            <v>4692</v>
          </cell>
        </row>
        <row r="23">
          <cell r="J23" t="str">
            <v>Abril</v>
          </cell>
          <cell r="K23">
            <v>4360</v>
          </cell>
        </row>
        <row r="24">
          <cell r="J24" t="str">
            <v>Mayo</v>
          </cell>
          <cell r="K24">
            <v>4762</v>
          </cell>
        </row>
        <row r="25">
          <cell r="J25" t="str">
            <v>Junio</v>
          </cell>
          <cell r="K25">
            <v>4665</v>
          </cell>
        </row>
        <row r="26">
          <cell r="J26" t="str">
            <v>Julio</v>
          </cell>
          <cell r="K26">
            <v>4094</v>
          </cell>
        </row>
        <row r="27">
          <cell r="J27" t="str">
            <v>Agosto</v>
          </cell>
          <cell r="K27">
            <v>4277</v>
          </cell>
        </row>
        <row r="115">
          <cell r="N115" t="str">
            <v>d</v>
          </cell>
        </row>
        <row r="116">
          <cell r="M116" t="str">
            <v>Madre De Dios</v>
          </cell>
          <cell r="N116">
            <v>168</v>
          </cell>
        </row>
        <row r="117">
          <cell r="M117" t="str">
            <v>Moquegua</v>
          </cell>
          <cell r="N117">
            <v>247</v>
          </cell>
        </row>
        <row r="118">
          <cell r="M118" t="str">
            <v>Ucayali</v>
          </cell>
          <cell r="N118">
            <v>255</v>
          </cell>
        </row>
        <row r="119">
          <cell r="M119" t="str">
            <v>Tumbes</v>
          </cell>
          <cell r="N119">
            <v>512</v>
          </cell>
        </row>
        <row r="120">
          <cell r="M120" t="str">
            <v>Pasco</v>
          </cell>
          <cell r="N120">
            <v>553</v>
          </cell>
        </row>
        <row r="121">
          <cell r="M121" t="str">
            <v>Apurimac</v>
          </cell>
          <cell r="N121">
            <v>608</v>
          </cell>
        </row>
        <row r="122">
          <cell r="M122" t="str">
            <v>Tacna</v>
          </cell>
          <cell r="N122">
            <v>682</v>
          </cell>
        </row>
        <row r="123">
          <cell r="M123" t="str">
            <v>Huancavelica</v>
          </cell>
          <cell r="N123">
            <v>797</v>
          </cell>
        </row>
        <row r="124">
          <cell r="M124" t="str">
            <v>Amazonas</v>
          </cell>
          <cell r="N124">
            <v>901</v>
          </cell>
        </row>
        <row r="125">
          <cell r="M125" t="str">
            <v>Loreto</v>
          </cell>
          <cell r="N125">
            <v>915</v>
          </cell>
        </row>
        <row r="126">
          <cell r="M126" t="str">
            <v>Lambayeque</v>
          </cell>
          <cell r="N126">
            <v>1037</v>
          </cell>
        </row>
        <row r="127">
          <cell r="M127" t="str">
            <v>Puno</v>
          </cell>
          <cell r="N127">
            <v>1062</v>
          </cell>
        </row>
        <row r="128">
          <cell r="M128" t="str">
            <v>Callao</v>
          </cell>
          <cell r="N128">
            <v>1080</v>
          </cell>
        </row>
        <row r="129">
          <cell r="M129" t="str">
            <v>Huanuco</v>
          </cell>
          <cell r="N129">
            <v>1099</v>
          </cell>
        </row>
        <row r="130">
          <cell r="M130" t="str">
            <v>Cajamarca</v>
          </cell>
          <cell r="N130">
            <v>1150</v>
          </cell>
        </row>
        <row r="131">
          <cell r="M131" t="str">
            <v>Piura</v>
          </cell>
          <cell r="N131">
            <v>1237</v>
          </cell>
        </row>
        <row r="132">
          <cell r="M132" t="str">
            <v>Ica</v>
          </cell>
          <cell r="N132">
            <v>1245</v>
          </cell>
        </row>
        <row r="133">
          <cell r="M133" t="str">
            <v>Ayacucho</v>
          </cell>
          <cell r="N133">
            <v>1294</v>
          </cell>
        </row>
        <row r="134">
          <cell r="M134" t="str">
            <v>Lima Provincia</v>
          </cell>
          <cell r="N134">
            <v>1444</v>
          </cell>
        </row>
        <row r="135">
          <cell r="M135" t="str">
            <v>La Libertad</v>
          </cell>
          <cell r="N135">
            <v>1554</v>
          </cell>
        </row>
        <row r="136">
          <cell r="M136" t="str">
            <v>Ancash</v>
          </cell>
          <cell r="N136">
            <v>1656</v>
          </cell>
        </row>
        <row r="137">
          <cell r="M137" t="str">
            <v>Arequipa</v>
          </cell>
          <cell r="N137">
            <v>1844</v>
          </cell>
        </row>
        <row r="138">
          <cell r="M138" t="str">
            <v>San Martin</v>
          </cell>
          <cell r="N138">
            <v>1979</v>
          </cell>
        </row>
        <row r="139">
          <cell r="M139" t="str">
            <v>Junin</v>
          </cell>
          <cell r="N139">
            <v>2091</v>
          </cell>
        </row>
        <row r="140">
          <cell r="M140" t="str">
            <v>Cusco</v>
          </cell>
          <cell r="N140">
            <v>2461</v>
          </cell>
        </row>
        <row r="141">
          <cell r="M141" t="str">
            <v>Lima Metropolitana</v>
          </cell>
          <cell r="N141">
            <v>5266</v>
          </cell>
        </row>
        <row r="155">
          <cell r="D155" t="str">
            <v>Mujer</v>
          </cell>
          <cell r="E155" t="str">
            <v>Hombre</v>
          </cell>
        </row>
        <row r="164">
          <cell r="D164">
            <v>650984</v>
          </cell>
          <cell r="E164">
            <v>329710</v>
          </cell>
        </row>
        <row r="261">
          <cell r="P261" t="str">
            <v>Mujer</v>
          </cell>
          <cell r="Q261" t="str">
            <v>Hombre</v>
          </cell>
        </row>
        <row r="262">
          <cell r="L262" t="str">
            <v>Urbana</v>
          </cell>
          <cell r="P262">
            <v>541303</v>
          </cell>
          <cell r="Q262">
            <v>274850</v>
          </cell>
        </row>
        <row r="263">
          <cell r="L263" t="str">
            <v>Rural</v>
          </cell>
          <cell r="P263">
            <v>109681</v>
          </cell>
          <cell r="Q263">
            <v>54860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44EE-A820-458D-B999-FA86773E9B8B}">
  <sheetPr>
    <tabColor theme="1" tint="0.14999847407452621"/>
  </sheetPr>
  <dimension ref="A1:CJ374"/>
  <sheetViews>
    <sheetView showGridLines="0" tabSelected="1" view="pageBreakPreview" zoomScale="84" zoomScaleNormal="80" zoomScaleSheetLayoutView="84" workbookViewId="0">
      <selection activeCell="A400" sqref="A400"/>
    </sheetView>
  </sheetViews>
  <sheetFormatPr baseColWidth="10" defaultColWidth="11.42578125" defaultRowHeight="16.5" x14ac:dyDescent="0.3"/>
  <cols>
    <col min="1" max="1" width="1.5703125" style="2" customWidth="1"/>
    <col min="2" max="2" width="13.28515625" style="2" customWidth="1"/>
    <col min="3" max="3" width="11.28515625" style="2" customWidth="1"/>
    <col min="4" max="4" width="11.7109375" style="2" customWidth="1"/>
    <col min="5" max="5" width="13.5703125" style="2" customWidth="1"/>
    <col min="6" max="6" width="14.28515625" style="2" customWidth="1"/>
    <col min="7" max="7" width="15.28515625" style="2" customWidth="1"/>
    <col min="8" max="10" width="14.28515625" style="2" customWidth="1"/>
    <col min="11" max="11" width="11.5703125" style="2" customWidth="1"/>
    <col min="12" max="12" width="11.28515625" style="2" customWidth="1"/>
    <col min="13" max="14" width="15.42578125" style="2" customWidth="1"/>
    <col min="15" max="15" width="14.7109375" style="2" customWidth="1"/>
    <col min="16" max="16" width="12.7109375" style="2" customWidth="1"/>
    <col min="17" max="17" width="12.42578125" style="2" customWidth="1"/>
    <col min="18" max="18" width="11.140625" style="2" customWidth="1"/>
    <col min="19" max="19" width="2.28515625" style="2" customWidth="1"/>
    <col min="20" max="20" width="4.42578125" style="2" customWidth="1"/>
    <col min="21" max="22" width="13.28515625" style="2" customWidth="1"/>
    <col min="23" max="23" width="13" style="2" customWidth="1"/>
    <col min="24" max="24" width="13" style="5" customWidth="1"/>
    <col min="25" max="25" width="10.7109375" style="5" bestFit="1" customWidth="1"/>
    <col min="26" max="26" width="7.5703125" style="5" bestFit="1" customWidth="1"/>
    <col min="27" max="27" width="8.7109375" style="5" bestFit="1" customWidth="1"/>
    <col min="28" max="28" width="10.7109375" style="5" bestFit="1" customWidth="1"/>
    <col min="29" max="29" width="7.5703125" style="5" bestFit="1" customWidth="1"/>
    <col min="30" max="30" width="8.7109375" style="5" bestFit="1" customWidth="1"/>
    <col min="31" max="31" width="10.7109375" style="5" bestFit="1" customWidth="1"/>
    <col min="32" max="32" width="7.5703125" style="5" bestFit="1" customWidth="1"/>
    <col min="33" max="33" width="8.7109375" style="5" bestFit="1" customWidth="1"/>
    <col min="34" max="34" width="10.7109375" style="5" bestFit="1" customWidth="1"/>
    <col min="35" max="35" width="7.5703125" style="5" bestFit="1" customWidth="1"/>
    <col min="36" max="36" width="8.7109375" style="5" bestFit="1" customWidth="1"/>
    <col min="37" max="37" width="10.7109375" style="5" bestFit="1" customWidth="1"/>
    <col min="38" max="38" width="7.5703125" style="5" bestFit="1" customWidth="1"/>
    <col min="39" max="39" width="7" style="5" bestFit="1" customWidth="1"/>
    <col min="40" max="40" width="10.7109375" style="5" bestFit="1" customWidth="1"/>
    <col min="41" max="41" width="7.5703125" style="5" bestFit="1" customWidth="1"/>
    <col min="42" max="42" width="7" style="5" bestFit="1" customWidth="1"/>
    <col min="43" max="43" width="10.7109375" style="5" bestFit="1" customWidth="1"/>
    <col min="44" max="44" width="7.5703125" style="5" bestFit="1" customWidth="1"/>
    <col min="45" max="45" width="7" style="5" bestFit="1" customWidth="1"/>
    <col min="46" max="46" width="10.7109375" style="5" bestFit="1" customWidth="1"/>
    <col min="47" max="47" width="7.5703125" style="5" bestFit="1" customWidth="1"/>
    <col min="48" max="48" width="7" style="5" bestFit="1" customWidth="1"/>
    <col min="49" max="49" width="10.7109375" style="5" bestFit="1" customWidth="1"/>
    <col min="50" max="50" width="7.5703125" style="5" bestFit="1" customWidth="1"/>
    <col min="51" max="51" width="7" style="5" bestFit="1" customWidth="1"/>
    <col min="52" max="52" width="10.7109375" style="5" bestFit="1" customWidth="1"/>
    <col min="53" max="53" width="7.5703125" style="5" bestFit="1" customWidth="1"/>
    <col min="54" max="54" width="7" style="5" bestFit="1" customWidth="1"/>
    <col min="55" max="16384" width="11.42578125" style="2"/>
  </cols>
  <sheetData>
    <row r="1" spans="2:54" x14ac:dyDescent="0.3">
      <c r="B1" s="1"/>
      <c r="I1" s="3"/>
      <c r="L1" s="3"/>
      <c r="Q1" s="3"/>
      <c r="T1" s="3"/>
      <c r="V1" s="3"/>
      <c r="X1" s="4"/>
      <c r="AA1" s="4"/>
      <c r="AD1" s="4"/>
      <c r="AG1" s="4"/>
      <c r="AJ1" s="4"/>
    </row>
    <row r="3" spans="2:54" x14ac:dyDescent="0.3">
      <c r="M3" s="6"/>
    </row>
    <row r="4" spans="2:54" ht="40.5" customHeight="1" x14ac:dyDescent="0.3"/>
    <row r="5" spans="2:54" ht="12" customHeigh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spans="2:54" s="13" customFormat="1" ht="45" customHeight="1" x14ac:dyDescent="0.3"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  <c r="T6" s="10"/>
      <c r="U6" s="10"/>
      <c r="V6" s="10"/>
      <c r="W6" s="10"/>
      <c r="X6" s="11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2:54" ht="27.75" customHeight="1" x14ac:dyDescent="0.3">
      <c r="B7" s="14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8"/>
      <c r="T7" s="15"/>
      <c r="U7" s="15"/>
      <c r="V7" s="15"/>
      <c r="W7" s="15"/>
      <c r="X7" s="11"/>
    </row>
    <row r="8" spans="2:54" ht="11.25" customHeight="1" x14ac:dyDescent="0.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16"/>
      <c r="U8" s="16"/>
      <c r="V8" s="16"/>
      <c r="W8" s="16"/>
      <c r="X8" s="11"/>
    </row>
    <row r="9" spans="2:54" ht="23.25" customHeight="1" x14ac:dyDescent="0.3">
      <c r="B9" s="16" t="s">
        <v>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8"/>
      <c r="T9" s="16"/>
      <c r="U9" s="16"/>
      <c r="V9" s="16"/>
      <c r="W9" s="16"/>
      <c r="X9" s="11"/>
    </row>
    <row r="10" spans="2:54" ht="7.5" customHeight="1" x14ac:dyDescent="0.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7"/>
      <c r="R10" s="17"/>
      <c r="S10" s="8"/>
      <c r="T10" s="8"/>
      <c r="U10" s="8"/>
      <c r="V10" s="8"/>
      <c r="W10" s="8"/>
      <c r="X10" s="18"/>
    </row>
    <row r="11" spans="2:54" ht="7.5" customHeight="1" x14ac:dyDescent="0.3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7"/>
      <c r="R11" s="17"/>
      <c r="S11" s="8"/>
      <c r="T11" s="8"/>
      <c r="U11" s="8"/>
      <c r="V11" s="8"/>
      <c r="W11" s="8"/>
      <c r="X11" s="18"/>
    </row>
    <row r="12" spans="2:54" ht="7.5" customHeigh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7"/>
      <c r="R12" s="17"/>
      <c r="S12" s="8"/>
      <c r="T12" s="8"/>
      <c r="U12" s="8"/>
      <c r="V12" s="8"/>
      <c r="W12" s="8"/>
      <c r="X12" s="18"/>
    </row>
    <row r="13" spans="2:54" ht="18" customHeight="1" x14ac:dyDescent="0.3"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5" spans="2:54" ht="30" customHeight="1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</row>
    <row r="16" spans="2:54" ht="36.6" customHeight="1" x14ac:dyDescent="0.3">
      <c r="C16" s="21" t="s">
        <v>3</v>
      </c>
      <c r="D16" s="21"/>
      <c r="E16" s="21"/>
      <c r="F16" s="21"/>
      <c r="G16" s="21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0"/>
    </row>
    <row r="17" spans="2:24" ht="27" customHeight="1" x14ac:dyDescent="0.3">
      <c r="B17" s="22"/>
      <c r="C17" s="22"/>
      <c r="D17" s="22"/>
      <c r="E17" s="22"/>
      <c r="F17" s="22"/>
      <c r="G17" s="22"/>
      <c r="H17" s="22"/>
      <c r="L17" s="22"/>
      <c r="M17" s="22"/>
      <c r="R17" s="22"/>
      <c r="S17" s="22"/>
      <c r="T17" s="22"/>
      <c r="U17" s="22"/>
      <c r="V17" s="22"/>
      <c r="W17" s="22"/>
      <c r="X17" s="20"/>
    </row>
    <row r="18" spans="2:24" ht="21" customHeight="1" x14ac:dyDescent="0.3">
      <c r="E18" s="22"/>
      <c r="F18" s="22"/>
      <c r="G18" s="22"/>
      <c r="H18" s="22"/>
      <c r="J18" s="23" t="s">
        <v>4</v>
      </c>
      <c r="K18" s="24" t="s">
        <v>5</v>
      </c>
      <c r="L18" s="25"/>
      <c r="M18" s="22"/>
      <c r="R18" s="22"/>
      <c r="S18" s="22"/>
      <c r="T18" s="22"/>
      <c r="U18" s="22"/>
      <c r="V18" s="22"/>
      <c r="W18" s="22"/>
      <c r="X18" s="20"/>
    </row>
    <row r="19" spans="2:24" ht="21" customHeight="1" x14ac:dyDescent="0.3">
      <c r="E19" s="22"/>
      <c r="F19" s="22"/>
      <c r="G19" s="22"/>
      <c r="H19" s="22"/>
      <c r="J19" s="23"/>
      <c r="K19" s="24"/>
      <c r="L19" s="25"/>
      <c r="M19" s="22"/>
      <c r="R19" s="22"/>
      <c r="S19" s="22"/>
      <c r="T19" s="22"/>
      <c r="U19" s="22"/>
      <c r="V19" s="22"/>
      <c r="W19" s="22"/>
      <c r="X19" s="20"/>
    </row>
    <row r="20" spans="2:24" ht="21" customHeight="1" x14ac:dyDescent="0.3">
      <c r="E20" s="22"/>
      <c r="F20" s="22"/>
      <c r="G20" s="22"/>
      <c r="H20" s="22"/>
      <c r="J20" s="26" t="s">
        <v>6</v>
      </c>
      <c r="K20" s="27">
        <v>3001</v>
      </c>
      <c r="L20" s="27"/>
      <c r="M20" s="22"/>
      <c r="R20" s="22"/>
      <c r="S20" s="22"/>
      <c r="T20" s="22"/>
      <c r="U20" s="22"/>
      <c r="V20" s="22"/>
      <c r="W20" s="22"/>
      <c r="X20" s="20"/>
    </row>
    <row r="21" spans="2:24" ht="21" customHeight="1" x14ac:dyDescent="0.3">
      <c r="E21" s="22"/>
      <c r="F21" s="22"/>
      <c r="G21" s="22"/>
      <c r="H21" s="22"/>
      <c r="J21" s="28" t="s">
        <v>7</v>
      </c>
      <c r="K21" s="29">
        <v>3286</v>
      </c>
      <c r="L21" s="29"/>
      <c r="M21" s="22"/>
      <c r="R21" s="22"/>
      <c r="S21" s="22"/>
      <c r="T21" s="22"/>
      <c r="U21" s="22"/>
      <c r="V21" s="22"/>
      <c r="W21" s="22"/>
      <c r="X21" s="20"/>
    </row>
    <row r="22" spans="2:24" ht="21" customHeight="1" x14ac:dyDescent="0.3">
      <c r="E22" s="22"/>
      <c r="F22" s="22"/>
      <c r="G22" s="22"/>
      <c r="H22" s="22"/>
      <c r="J22" s="28" t="s">
        <v>8</v>
      </c>
      <c r="K22" s="29">
        <v>4692</v>
      </c>
      <c r="L22" s="29"/>
      <c r="M22" s="22"/>
      <c r="R22" s="22"/>
      <c r="S22" s="22"/>
      <c r="T22" s="22"/>
      <c r="U22" s="22"/>
      <c r="V22" s="22"/>
      <c r="W22" s="22"/>
      <c r="X22" s="20"/>
    </row>
    <row r="23" spans="2:24" ht="21" customHeight="1" x14ac:dyDescent="0.3">
      <c r="E23" s="22"/>
      <c r="F23" s="22"/>
      <c r="G23" s="22"/>
      <c r="H23" s="22"/>
      <c r="J23" s="28" t="s">
        <v>9</v>
      </c>
      <c r="K23" s="29">
        <v>4360</v>
      </c>
      <c r="L23" s="29"/>
      <c r="M23" s="22"/>
      <c r="R23" s="22"/>
      <c r="S23" s="22"/>
      <c r="T23" s="22"/>
      <c r="U23" s="22"/>
      <c r="V23" s="22"/>
      <c r="W23" s="22"/>
      <c r="X23" s="20"/>
    </row>
    <row r="24" spans="2:24" ht="21" customHeight="1" x14ac:dyDescent="0.3">
      <c r="E24" s="22"/>
      <c r="F24" s="22"/>
      <c r="G24" s="22"/>
      <c r="H24" s="22"/>
      <c r="J24" s="28" t="s">
        <v>10</v>
      </c>
      <c r="K24" s="29">
        <v>4762</v>
      </c>
      <c r="L24" s="29"/>
      <c r="M24" s="22"/>
      <c r="R24" s="22"/>
      <c r="S24" s="22"/>
      <c r="T24" s="22"/>
      <c r="U24" s="22"/>
      <c r="V24" s="22"/>
      <c r="W24" s="22"/>
      <c r="X24" s="20"/>
    </row>
    <row r="25" spans="2:24" ht="21" customHeight="1" x14ac:dyDescent="0.3">
      <c r="E25" s="22"/>
      <c r="F25" s="22"/>
      <c r="G25" s="22"/>
      <c r="H25" s="22"/>
      <c r="J25" s="28" t="s">
        <v>11</v>
      </c>
      <c r="K25" s="29">
        <v>4665</v>
      </c>
      <c r="L25" s="29"/>
      <c r="M25" s="22"/>
      <c r="R25" s="22"/>
      <c r="S25" s="22"/>
      <c r="T25" s="22"/>
      <c r="U25" s="22"/>
      <c r="V25" s="22"/>
      <c r="W25" s="22"/>
      <c r="X25" s="20"/>
    </row>
    <row r="26" spans="2:24" ht="21" customHeight="1" x14ac:dyDescent="0.3">
      <c r="E26" s="22"/>
      <c r="F26" s="22"/>
      <c r="G26" s="22"/>
      <c r="H26" s="22"/>
      <c r="J26" s="28" t="s">
        <v>12</v>
      </c>
      <c r="K26" s="29">
        <v>4094</v>
      </c>
      <c r="L26" s="29"/>
      <c r="M26" s="22"/>
      <c r="R26" s="22"/>
      <c r="S26" s="22"/>
      <c r="T26" s="22"/>
      <c r="U26" s="22"/>
      <c r="V26" s="22"/>
      <c r="W26" s="22"/>
      <c r="X26" s="20"/>
    </row>
    <row r="27" spans="2:24" ht="21" customHeight="1" thickBot="1" x14ac:dyDescent="0.35">
      <c r="E27" s="22"/>
      <c r="F27" s="22"/>
      <c r="G27" s="22"/>
      <c r="H27" s="22"/>
      <c r="J27" s="28" t="s">
        <v>13</v>
      </c>
      <c r="K27" s="29">
        <v>4277</v>
      </c>
      <c r="L27" s="29"/>
      <c r="M27" s="22"/>
      <c r="R27" s="22"/>
      <c r="S27" s="22"/>
      <c r="T27" s="22"/>
      <c r="U27" s="22"/>
      <c r="V27" s="22"/>
      <c r="W27" s="22"/>
      <c r="X27" s="20"/>
    </row>
    <row r="28" spans="2:24" ht="21" customHeight="1" x14ac:dyDescent="0.3">
      <c r="E28" s="22"/>
      <c r="F28" s="22"/>
      <c r="G28" s="22"/>
      <c r="H28" s="22"/>
      <c r="J28" s="30" t="s">
        <v>5</v>
      </c>
      <c r="K28" s="31">
        <f>SUM(K20:K27)</f>
        <v>33137</v>
      </c>
      <c r="L28" s="31"/>
      <c r="M28" s="22"/>
      <c r="R28" s="22"/>
      <c r="S28" s="22"/>
      <c r="T28" s="22"/>
      <c r="U28" s="22"/>
      <c r="V28" s="22"/>
      <c r="W28" s="22"/>
      <c r="X28" s="20"/>
    </row>
    <row r="29" spans="2:24" ht="21" customHeight="1" x14ac:dyDescent="0.3">
      <c r="E29" s="22"/>
      <c r="F29" s="22"/>
      <c r="G29" s="22"/>
      <c r="H29" s="22"/>
      <c r="M29" s="22"/>
      <c r="R29" s="22"/>
      <c r="S29" s="22"/>
      <c r="T29" s="22"/>
      <c r="U29" s="22"/>
      <c r="V29" s="22"/>
      <c r="W29" s="22"/>
      <c r="X29" s="20"/>
    </row>
    <row r="30" spans="2:24" ht="21" customHeight="1" x14ac:dyDescent="0.3">
      <c r="E30" s="22"/>
      <c r="F30" s="22"/>
      <c r="G30" s="22"/>
      <c r="H30" s="22"/>
      <c r="M30" s="22"/>
      <c r="R30" s="22"/>
      <c r="S30" s="22"/>
      <c r="T30" s="22"/>
      <c r="U30" s="22"/>
      <c r="V30" s="22"/>
      <c r="W30" s="22"/>
      <c r="X30" s="20"/>
    </row>
    <row r="31" spans="2:24" ht="21" customHeight="1" x14ac:dyDescent="0.3">
      <c r="E31" s="22"/>
      <c r="F31" s="22"/>
      <c r="G31" s="22"/>
      <c r="H31" s="22"/>
      <c r="M31" s="22"/>
      <c r="R31" s="22"/>
      <c r="S31" s="22"/>
      <c r="T31" s="22"/>
      <c r="U31" s="22"/>
      <c r="V31" s="22"/>
      <c r="W31" s="22"/>
      <c r="X31" s="20"/>
    </row>
    <row r="32" spans="2:24" ht="21" customHeight="1" x14ac:dyDescent="0.3">
      <c r="E32" s="22"/>
      <c r="F32" s="22"/>
      <c r="G32" s="22"/>
      <c r="H32" s="22"/>
      <c r="M32" s="22"/>
      <c r="R32" s="22"/>
      <c r="S32" s="22"/>
      <c r="T32" s="22"/>
      <c r="U32" s="22"/>
      <c r="V32" s="22"/>
      <c r="W32" s="22"/>
      <c r="X32" s="20"/>
    </row>
    <row r="33" spans="2:24" ht="21" customHeight="1" x14ac:dyDescent="0.3">
      <c r="E33" s="22"/>
      <c r="F33" s="22"/>
      <c r="G33" s="22"/>
      <c r="H33" s="22"/>
      <c r="I33" s="22"/>
      <c r="J33" s="22"/>
      <c r="K33" s="22"/>
      <c r="L33" s="22"/>
      <c r="M33" s="22"/>
      <c r="R33" s="22"/>
      <c r="S33" s="22"/>
      <c r="T33" s="22"/>
      <c r="U33" s="22"/>
      <c r="V33" s="22"/>
      <c r="W33" s="22"/>
      <c r="X33" s="20"/>
    </row>
    <row r="34" spans="2:24" ht="21" customHeight="1" x14ac:dyDescent="0.3">
      <c r="E34" s="22"/>
      <c r="F34" s="22"/>
      <c r="G34" s="22"/>
      <c r="H34" s="22"/>
      <c r="I34" s="22"/>
      <c r="J34" s="22"/>
      <c r="K34" s="22"/>
      <c r="L34" s="22"/>
      <c r="M34" s="22"/>
      <c r="R34" s="22"/>
      <c r="S34" s="22"/>
      <c r="T34" s="22"/>
      <c r="U34" s="22"/>
      <c r="V34" s="22"/>
      <c r="W34" s="22"/>
      <c r="X34" s="20"/>
    </row>
    <row r="35" spans="2:24" ht="21" customHeight="1" x14ac:dyDescent="0.3">
      <c r="E35" s="22"/>
      <c r="F35" s="22"/>
      <c r="G35" s="22"/>
      <c r="H35" s="22"/>
      <c r="I35" s="22"/>
      <c r="J35" s="22"/>
      <c r="K35" s="22"/>
      <c r="L35" s="22"/>
      <c r="M35" s="22"/>
      <c r="R35" s="22"/>
      <c r="S35" s="22"/>
      <c r="T35" s="22"/>
      <c r="U35" s="22"/>
      <c r="V35" s="22"/>
      <c r="W35" s="22"/>
      <c r="X35" s="20"/>
    </row>
    <row r="36" spans="2:24" ht="21" customHeight="1" x14ac:dyDescent="0.3">
      <c r="E36" s="22"/>
      <c r="F36" s="22"/>
      <c r="G36" s="22"/>
      <c r="H36" s="22"/>
      <c r="I36" s="22"/>
      <c r="J36" s="23" t="s">
        <v>4</v>
      </c>
      <c r="K36" s="32" t="s">
        <v>5</v>
      </c>
      <c r="L36" s="24" t="s">
        <v>14</v>
      </c>
      <c r="M36" s="23"/>
      <c r="N36" s="24" t="s">
        <v>15</v>
      </c>
      <c r="O36" s="23"/>
      <c r="P36" s="24" t="s">
        <v>16</v>
      </c>
      <c r="Q36" s="25"/>
      <c r="R36" s="22"/>
      <c r="S36" s="22"/>
      <c r="T36" s="22"/>
      <c r="U36" s="22"/>
      <c r="V36" s="22"/>
      <c r="W36" s="22"/>
      <c r="X36" s="20"/>
    </row>
    <row r="37" spans="2:24" ht="23.25" customHeight="1" x14ac:dyDescent="0.3">
      <c r="E37" s="22"/>
      <c r="F37" s="22"/>
      <c r="G37" s="22"/>
      <c r="H37" s="22"/>
      <c r="J37" s="23"/>
      <c r="K37" s="32"/>
      <c r="L37" s="24"/>
      <c r="M37" s="23"/>
      <c r="N37" s="24"/>
      <c r="O37" s="23"/>
      <c r="P37" s="24"/>
      <c r="Q37" s="25"/>
      <c r="T37" s="22"/>
      <c r="U37" s="22"/>
      <c r="V37" s="22"/>
      <c r="W37" s="22"/>
      <c r="X37" s="20"/>
    </row>
    <row r="38" spans="2:24" ht="21" customHeight="1" x14ac:dyDescent="0.3">
      <c r="E38" s="22"/>
      <c r="F38" s="22"/>
      <c r="G38" s="22"/>
      <c r="H38" s="22"/>
      <c r="J38" s="26" t="s">
        <v>6</v>
      </c>
      <c r="K38" s="33">
        <f t="shared" ref="K38:K45" si="0">SUM(L38:Q38)</f>
        <v>3001</v>
      </c>
      <c r="L38" s="34">
        <v>84</v>
      </c>
      <c r="M38" s="34"/>
      <c r="N38" s="34">
        <v>2598</v>
      </c>
      <c r="O38" s="34"/>
      <c r="P38" s="34">
        <v>319</v>
      </c>
      <c r="Q38" s="34"/>
      <c r="T38" s="22"/>
      <c r="U38" s="22"/>
      <c r="V38" s="22"/>
      <c r="W38" s="22"/>
      <c r="X38" s="20"/>
    </row>
    <row r="39" spans="2:24" ht="21" customHeight="1" x14ac:dyDescent="0.3">
      <c r="E39" s="22"/>
      <c r="F39" s="22"/>
      <c r="G39" s="22"/>
      <c r="H39" s="22"/>
      <c r="J39" s="28" t="s">
        <v>7</v>
      </c>
      <c r="K39" s="33">
        <f t="shared" si="0"/>
        <v>3286</v>
      </c>
      <c r="L39" s="35">
        <v>198</v>
      </c>
      <c r="M39" s="35"/>
      <c r="N39" s="35">
        <v>2678</v>
      </c>
      <c r="O39" s="35"/>
      <c r="P39" s="35">
        <v>410</v>
      </c>
      <c r="Q39" s="35"/>
      <c r="T39" s="22"/>
      <c r="U39" s="22"/>
      <c r="V39" s="22"/>
      <c r="W39" s="22"/>
      <c r="X39" s="20"/>
    </row>
    <row r="40" spans="2:24" ht="21" customHeight="1" x14ac:dyDescent="0.3">
      <c r="E40" s="22"/>
      <c r="F40" s="22"/>
      <c r="G40" s="22"/>
      <c r="H40" s="22"/>
      <c r="J40" s="28" t="s">
        <v>8</v>
      </c>
      <c r="K40" s="33">
        <f t="shared" si="0"/>
        <v>4692</v>
      </c>
      <c r="L40" s="35">
        <v>256</v>
      </c>
      <c r="M40" s="35"/>
      <c r="N40" s="35">
        <v>3946</v>
      </c>
      <c r="O40" s="35"/>
      <c r="P40" s="35">
        <v>490</v>
      </c>
      <c r="Q40" s="35"/>
      <c r="T40" s="22"/>
      <c r="U40" s="22"/>
      <c r="V40" s="22"/>
      <c r="W40" s="22"/>
      <c r="X40" s="20"/>
    </row>
    <row r="41" spans="2:24" ht="21" customHeight="1" x14ac:dyDescent="0.3">
      <c r="E41" s="22"/>
      <c r="F41" s="22"/>
      <c r="G41" s="22"/>
      <c r="H41" s="22"/>
      <c r="J41" s="28" t="s">
        <v>9</v>
      </c>
      <c r="K41" s="33">
        <f t="shared" si="0"/>
        <v>4360</v>
      </c>
      <c r="L41" s="35">
        <v>286</v>
      </c>
      <c r="M41" s="35"/>
      <c r="N41" s="35">
        <v>3635</v>
      </c>
      <c r="O41" s="35"/>
      <c r="P41" s="35">
        <v>439</v>
      </c>
      <c r="Q41" s="35"/>
      <c r="T41" s="22"/>
      <c r="U41" s="22"/>
      <c r="V41" s="22"/>
      <c r="W41" s="22"/>
      <c r="X41" s="20"/>
    </row>
    <row r="42" spans="2:24" ht="21" customHeight="1" x14ac:dyDescent="0.3">
      <c r="E42" s="22"/>
      <c r="F42" s="22"/>
      <c r="G42" s="22"/>
      <c r="H42" s="22"/>
      <c r="J42" s="28" t="s">
        <v>10</v>
      </c>
      <c r="K42" s="33">
        <f t="shared" si="0"/>
        <v>4762</v>
      </c>
      <c r="L42" s="35">
        <v>294</v>
      </c>
      <c r="M42" s="35"/>
      <c r="N42" s="35">
        <v>4048</v>
      </c>
      <c r="O42" s="35"/>
      <c r="P42" s="35">
        <v>420</v>
      </c>
      <c r="Q42" s="35"/>
      <c r="T42" s="22"/>
      <c r="U42" s="22"/>
      <c r="V42" s="22"/>
      <c r="W42" s="22"/>
      <c r="X42" s="20"/>
    </row>
    <row r="43" spans="2:24" ht="21" customHeight="1" x14ac:dyDescent="0.3">
      <c r="E43" s="22"/>
      <c r="F43" s="22"/>
      <c r="G43" s="22"/>
      <c r="H43" s="22"/>
      <c r="J43" s="28" t="s">
        <v>11</v>
      </c>
      <c r="K43" s="33">
        <f t="shared" si="0"/>
        <v>4665</v>
      </c>
      <c r="L43" s="35">
        <v>296</v>
      </c>
      <c r="M43" s="35"/>
      <c r="N43" s="35">
        <v>3926</v>
      </c>
      <c r="O43" s="35"/>
      <c r="P43" s="35">
        <v>443</v>
      </c>
      <c r="Q43" s="35"/>
      <c r="T43" s="22"/>
      <c r="U43" s="22"/>
      <c r="V43" s="22"/>
      <c r="W43" s="22"/>
      <c r="X43" s="20"/>
    </row>
    <row r="44" spans="2:24" ht="21" customHeight="1" x14ac:dyDescent="0.3">
      <c r="E44" s="22"/>
      <c r="F44" s="22"/>
      <c r="G44" s="22"/>
      <c r="H44" s="22"/>
      <c r="J44" s="28" t="s">
        <v>12</v>
      </c>
      <c r="K44" s="33">
        <f t="shared" si="0"/>
        <v>4094</v>
      </c>
      <c r="L44" s="35">
        <v>277</v>
      </c>
      <c r="M44" s="35"/>
      <c r="N44" s="35">
        <v>3425</v>
      </c>
      <c r="O44" s="35"/>
      <c r="P44" s="35">
        <v>392</v>
      </c>
      <c r="Q44" s="35"/>
      <c r="T44" s="22"/>
      <c r="U44" s="22"/>
      <c r="V44" s="22"/>
      <c r="W44" s="22"/>
      <c r="X44" s="20"/>
    </row>
    <row r="45" spans="2:24" ht="21" customHeight="1" thickBot="1" x14ac:dyDescent="0.35">
      <c r="E45" s="22"/>
      <c r="F45" s="22"/>
      <c r="G45" s="22"/>
      <c r="H45" s="22"/>
      <c r="J45" s="28" t="s">
        <v>13</v>
      </c>
      <c r="K45" s="33">
        <f t="shared" si="0"/>
        <v>4277</v>
      </c>
      <c r="L45" s="35">
        <v>287</v>
      </c>
      <c r="M45" s="35"/>
      <c r="N45" s="35">
        <v>3587</v>
      </c>
      <c r="O45" s="35"/>
      <c r="P45" s="35">
        <v>403</v>
      </c>
      <c r="Q45" s="35"/>
      <c r="T45" s="22"/>
      <c r="U45" s="22"/>
      <c r="V45" s="22"/>
      <c r="W45" s="22"/>
      <c r="X45" s="20"/>
    </row>
    <row r="46" spans="2:24" ht="21" customHeight="1" x14ac:dyDescent="0.3">
      <c r="E46" s="22"/>
      <c r="F46" s="22"/>
      <c r="G46" s="22"/>
      <c r="H46" s="22"/>
      <c r="J46" s="30" t="s">
        <v>5</v>
      </c>
      <c r="K46" s="36">
        <f>SUM(K34:K41)</f>
        <v>15339</v>
      </c>
      <c r="L46" s="31">
        <f>SUM(L34:M41)</f>
        <v>824</v>
      </c>
      <c r="M46" s="31"/>
      <c r="N46" s="31">
        <f t="shared" ref="N46" si="1">SUM(N34:O41)</f>
        <v>12857</v>
      </c>
      <c r="O46" s="31"/>
      <c r="P46" s="31">
        <f t="shared" ref="P46" si="2">SUM(P34:Q41)</f>
        <v>1658</v>
      </c>
      <c r="Q46" s="31"/>
      <c r="T46" s="22"/>
      <c r="U46" s="22"/>
      <c r="V46" s="22"/>
      <c r="W46" s="22"/>
      <c r="X46" s="20"/>
    </row>
    <row r="47" spans="2:24" ht="21" customHeight="1" x14ac:dyDescent="0.3">
      <c r="B47" s="37" t="s">
        <v>17</v>
      </c>
      <c r="C47" s="38" t="s">
        <v>18</v>
      </c>
      <c r="D47" s="39"/>
      <c r="E47" s="22"/>
      <c r="F47" s="22"/>
      <c r="G47" s="22"/>
      <c r="H47" s="22"/>
      <c r="T47" s="22"/>
      <c r="U47" s="22"/>
      <c r="V47" s="22"/>
      <c r="W47" s="22"/>
      <c r="X47" s="20"/>
    </row>
    <row r="48" spans="2:24" ht="21" customHeight="1" x14ac:dyDescent="0.3">
      <c r="B48" s="40"/>
      <c r="C48" s="41" t="s">
        <v>19</v>
      </c>
      <c r="D48" s="42"/>
      <c r="E48" s="22"/>
      <c r="F48" s="22"/>
      <c r="G48" s="22"/>
      <c r="H48" s="22"/>
      <c r="T48" s="22"/>
      <c r="U48" s="22"/>
      <c r="V48" s="22"/>
      <c r="W48" s="22"/>
      <c r="X48" s="20"/>
    </row>
    <row r="49" spans="2:24" ht="21" customHeight="1" x14ac:dyDescent="0.3">
      <c r="B49" s="43"/>
      <c r="C49" s="41" t="s">
        <v>20</v>
      </c>
      <c r="D49" s="42"/>
      <c r="E49" s="22"/>
      <c r="F49" s="22"/>
      <c r="G49" s="22"/>
      <c r="H49" s="22"/>
      <c r="T49" s="22"/>
      <c r="U49" s="22"/>
      <c r="V49" s="22"/>
      <c r="W49" s="22"/>
      <c r="X49" s="20"/>
    </row>
    <row r="50" spans="2:24" ht="25.15" customHeight="1" x14ac:dyDescent="0.3">
      <c r="B50" s="44"/>
      <c r="C50" s="41" t="s">
        <v>21</v>
      </c>
      <c r="D50" s="42"/>
      <c r="E50" s="22"/>
      <c r="F50" s="22"/>
      <c r="G50" s="22"/>
      <c r="H50" s="22"/>
      <c r="R50" s="22"/>
      <c r="S50" s="22"/>
      <c r="T50" s="22"/>
      <c r="U50" s="22"/>
      <c r="V50" s="22"/>
      <c r="W50" s="22"/>
      <c r="X50" s="20"/>
    </row>
    <row r="51" spans="2:24" ht="20.25" customHeight="1" x14ac:dyDescent="0.3">
      <c r="B51" s="45"/>
      <c r="C51" s="41" t="s">
        <v>22</v>
      </c>
      <c r="D51" s="42"/>
      <c r="E51" s="22"/>
      <c r="L51" s="22"/>
      <c r="M51" s="22"/>
      <c r="R51" s="22"/>
      <c r="S51" s="22"/>
      <c r="T51" s="22"/>
      <c r="U51" s="22"/>
      <c r="V51" s="22"/>
      <c r="W51" s="22"/>
      <c r="X51" s="20"/>
    </row>
    <row r="52" spans="2:24" ht="30" customHeight="1" x14ac:dyDescent="0.3">
      <c r="B52" s="46"/>
      <c r="C52" s="41" t="s">
        <v>23</v>
      </c>
      <c r="D52" s="42"/>
      <c r="E52" s="22"/>
      <c r="L52" s="22"/>
      <c r="M52" s="22"/>
      <c r="R52" s="22"/>
      <c r="S52" s="22"/>
      <c r="T52" s="22"/>
      <c r="U52" s="22"/>
      <c r="V52" s="22"/>
      <c r="W52" s="22"/>
      <c r="X52" s="20"/>
    </row>
    <row r="53" spans="2:24" ht="30" customHeight="1" x14ac:dyDescent="0.3">
      <c r="B53" s="47"/>
      <c r="C53" s="41" t="s">
        <v>24</v>
      </c>
      <c r="D53" s="42"/>
      <c r="J53" s="48"/>
      <c r="K53" s="48"/>
      <c r="L53" s="48"/>
      <c r="M53" s="48"/>
      <c r="N53" s="48"/>
      <c r="O53" s="48"/>
      <c r="P53" s="48"/>
      <c r="Q53" s="48"/>
      <c r="R53" s="48"/>
      <c r="S53" s="22"/>
      <c r="T53" s="22"/>
      <c r="U53" s="22"/>
      <c r="V53" s="22"/>
      <c r="W53" s="22"/>
      <c r="X53" s="20"/>
    </row>
    <row r="54" spans="2:24" ht="28.5" customHeight="1" x14ac:dyDescent="0.3">
      <c r="P54" s="48"/>
      <c r="U54" s="22"/>
      <c r="V54" s="22"/>
      <c r="W54" s="22"/>
      <c r="X54" s="20"/>
    </row>
    <row r="55" spans="2:24" ht="28.5" customHeight="1" x14ac:dyDescent="0.3">
      <c r="L55" s="25" t="s">
        <v>25</v>
      </c>
      <c r="M55" s="23"/>
      <c r="N55" s="49" t="s">
        <v>5</v>
      </c>
      <c r="O55" s="50" t="s">
        <v>26</v>
      </c>
      <c r="P55" s="48"/>
      <c r="U55" s="22"/>
      <c r="V55" s="22"/>
      <c r="W55" s="22"/>
      <c r="X55" s="20"/>
    </row>
    <row r="56" spans="2:24" ht="18.600000000000001" customHeight="1" x14ac:dyDescent="0.3">
      <c r="L56" s="51" t="s">
        <v>27</v>
      </c>
      <c r="M56" s="51"/>
      <c r="N56" s="52">
        <v>5404</v>
      </c>
      <c r="O56" s="53">
        <f>N56/$N$59</f>
        <v>0.16308054440655462</v>
      </c>
      <c r="P56" s="48"/>
      <c r="U56" s="22"/>
      <c r="V56" s="22"/>
      <c r="W56" s="22"/>
      <c r="X56" s="20"/>
    </row>
    <row r="57" spans="2:24" ht="18.600000000000001" customHeight="1" x14ac:dyDescent="0.3">
      <c r="L57" s="54" t="s">
        <v>28</v>
      </c>
      <c r="M57" s="54"/>
      <c r="N57" s="55">
        <v>24846</v>
      </c>
      <c r="O57" s="56">
        <f>N57/$N$59</f>
        <v>0.74979630020822641</v>
      </c>
      <c r="P57" s="48"/>
      <c r="U57" s="22"/>
      <c r="V57" s="22"/>
      <c r="W57" s="22"/>
      <c r="X57" s="20"/>
    </row>
    <row r="58" spans="2:24" ht="18.600000000000001" customHeight="1" thickBot="1" x14ac:dyDescent="0.35">
      <c r="J58" s="48"/>
      <c r="K58" s="48"/>
      <c r="L58" s="51" t="s">
        <v>29</v>
      </c>
      <c r="M58" s="51"/>
      <c r="N58" s="52">
        <v>2887</v>
      </c>
      <c r="O58" s="53">
        <f>N58/$N$59</f>
        <v>8.7123155385218934E-2</v>
      </c>
      <c r="P58" s="48"/>
      <c r="Q58" s="48"/>
      <c r="R58" s="48"/>
      <c r="S58" s="22"/>
      <c r="T58" s="22"/>
      <c r="U58" s="22"/>
      <c r="V58" s="22"/>
      <c r="W58" s="22"/>
      <c r="X58" s="20"/>
    </row>
    <row r="59" spans="2:24" ht="19.899999999999999" customHeight="1" x14ac:dyDescent="0.3">
      <c r="B59" s="57" t="s">
        <v>30</v>
      </c>
      <c r="C59" s="57"/>
      <c r="D59" s="57"/>
      <c r="E59" s="57"/>
      <c r="F59" s="57"/>
      <c r="G59" s="49" t="s">
        <v>5</v>
      </c>
      <c r="H59" s="50" t="s">
        <v>31</v>
      </c>
      <c r="L59" s="30" t="s">
        <v>5</v>
      </c>
      <c r="M59" s="36"/>
      <c r="N59" s="36">
        <f>SUM(N56:N58)</f>
        <v>33137</v>
      </c>
      <c r="O59" s="58">
        <f>SUM(O56:O58)</f>
        <v>1</v>
      </c>
      <c r="S59" s="22"/>
      <c r="T59" s="22"/>
      <c r="U59" s="22"/>
      <c r="V59" s="22"/>
      <c r="W59" s="22"/>
      <c r="X59" s="20"/>
    </row>
    <row r="60" spans="2:24" ht="28.5" customHeight="1" x14ac:dyDescent="0.3">
      <c r="B60" s="54" t="s">
        <v>32</v>
      </c>
      <c r="C60" s="54"/>
      <c r="D60" s="54"/>
      <c r="E60" s="54"/>
      <c r="F60" s="54"/>
      <c r="G60" s="55">
        <v>5404</v>
      </c>
      <c r="H60" s="56">
        <f t="shared" ref="H60:H68" si="3">G60/$G$69</f>
        <v>5.4360181468851534E-2</v>
      </c>
      <c r="S60" s="22"/>
      <c r="T60" s="22"/>
      <c r="U60" s="22"/>
      <c r="V60" s="22"/>
      <c r="W60" s="22"/>
      <c r="X60" s="20"/>
    </row>
    <row r="61" spans="2:24" ht="28.5" customHeight="1" x14ac:dyDescent="0.3">
      <c r="B61" s="54" t="s">
        <v>33</v>
      </c>
      <c r="C61" s="54"/>
      <c r="D61" s="54"/>
      <c r="E61" s="54"/>
      <c r="F61" s="54"/>
      <c r="G61" s="55">
        <v>24846</v>
      </c>
      <c r="H61" s="56">
        <f t="shared" si="3"/>
        <v>0.24993210006940883</v>
      </c>
      <c r="S61" s="22"/>
      <c r="T61" s="22"/>
      <c r="U61" s="22"/>
      <c r="V61" s="22"/>
      <c r="W61" s="22"/>
      <c r="X61" s="20"/>
    </row>
    <row r="62" spans="2:24" ht="28.5" customHeight="1" x14ac:dyDescent="0.3">
      <c r="B62" s="54" t="s">
        <v>34</v>
      </c>
      <c r="C62" s="54"/>
      <c r="D62" s="54"/>
      <c r="E62" s="54"/>
      <c r="F62" s="54"/>
      <c r="G62" s="55">
        <v>2887</v>
      </c>
      <c r="H62" s="56">
        <f t="shared" si="3"/>
        <v>2.9041051795072981E-2</v>
      </c>
      <c r="S62" s="22"/>
      <c r="T62" s="22"/>
      <c r="U62" s="22"/>
      <c r="V62" s="22"/>
      <c r="W62" s="22"/>
      <c r="X62" s="20"/>
    </row>
    <row r="63" spans="2:24" ht="28.5" customHeight="1" x14ac:dyDescent="0.3">
      <c r="B63" s="54" t="s">
        <v>35</v>
      </c>
      <c r="C63" s="54"/>
      <c r="D63" s="54"/>
      <c r="E63" s="54"/>
      <c r="F63" s="54"/>
      <c r="G63" s="55">
        <v>5404</v>
      </c>
      <c r="H63" s="56">
        <f t="shared" si="3"/>
        <v>5.4360181468851534E-2</v>
      </c>
      <c r="J63" s="25" t="s">
        <v>36</v>
      </c>
      <c r="K63" s="23"/>
      <c r="L63" s="59" t="s">
        <v>5</v>
      </c>
      <c r="M63" s="60" t="s">
        <v>31</v>
      </c>
      <c r="N63" s="48"/>
      <c r="O63" s="25" t="s">
        <v>37</v>
      </c>
      <c r="P63" s="23"/>
      <c r="Q63" s="59" t="s">
        <v>5</v>
      </c>
      <c r="R63" s="60" t="s">
        <v>31</v>
      </c>
      <c r="U63" s="22"/>
      <c r="V63" s="22"/>
      <c r="W63" s="22"/>
      <c r="X63" s="20"/>
    </row>
    <row r="64" spans="2:24" ht="28.5" customHeight="1" x14ac:dyDescent="0.3">
      <c r="B64" s="54" t="s">
        <v>38</v>
      </c>
      <c r="C64" s="54"/>
      <c r="D64" s="54"/>
      <c r="E64" s="54"/>
      <c r="F64" s="54"/>
      <c r="G64" s="55">
        <v>24846</v>
      </c>
      <c r="H64" s="56">
        <f t="shared" si="3"/>
        <v>0.24993210006940883</v>
      </c>
      <c r="J64" s="25"/>
      <c r="K64" s="23"/>
      <c r="L64" s="59"/>
      <c r="M64" s="60"/>
      <c r="N64" s="48"/>
      <c r="O64" s="25"/>
      <c r="P64" s="23"/>
      <c r="Q64" s="59"/>
      <c r="R64" s="60"/>
      <c r="U64" s="22"/>
      <c r="V64" s="22"/>
      <c r="W64" s="22"/>
      <c r="X64" s="20"/>
    </row>
    <row r="65" spans="2:24" ht="28.5" customHeight="1" x14ac:dyDescent="0.3">
      <c r="B65" s="54" t="s">
        <v>39</v>
      </c>
      <c r="C65" s="54"/>
      <c r="D65" s="54"/>
      <c r="E65" s="54"/>
      <c r="F65" s="54"/>
      <c r="G65" s="55">
        <v>2887</v>
      </c>
      <c r="H65" s="56">
        <f t="shared" si="3"/>
        <v>2.9041051795072981E-2</v>
      </c>
      <c r="J65" s="54" t="s">
        <v>40</v>
      </c>
      <c r="K65" s="54"/>
      <c r="L65" s="55">
        <v>399</v>
      </c>
      <c r="M65" s="56">
        <f t="shared" ref="M65:M80" si="4">L65/$L$81</f>
        <v>1.6058922965467279E-2</v>
      </c>
      <c r="N65" s="48"/>
      <c r="O65" s="54" t="s">
        <v>40</v>
      </c>
      <c r="P65" s="54"/>
      <c r="Q65" s="55">
        <v>62</v>
      </c>
      <c r="R65" s="56">
        <f t="shared" ref="R65:R80" si="5">Q65/$Q$81</f>
        <v>2.1475580187045377E-2</v>
      </c>
      <c r="U65" s="22"/>
      <c r="V65" s="22"/>
      <c r="W65" s="22"/>
      <c r="X65" s="20"/>
    </row>
    <row r="66" spans="2:24" ht="28.5" customHeight="1" x14ac:dyDescent="0.3">
      <c r="B66" s="54" t="s">
        <v>41</v>
      </c>
      <c r="C66" s="54"/>
      <c r="D66" s="54"/>
      <c r="E66" s="54"/>
      <c r="F66" s="54"/>
      <c r="G66" s="55">
        <v>5404</v>
      </c>
      <c r="H66" s="56">
        <f t="shared" si="3"/>
        <v>5.4360181468851534E-2</v>
      </c>
      <c r="J66" s="61" t="s">
        <v>42</v>
      </c>
      <c r="K66" s="61"/>
      <c r="L66" s="55">
        <v>2539</v>
      </c>
      <c r="M66" s="56">
        <f t="shared" si="4"/>
        <v>0.10218948724140707</v>
      </c>
      <c r="N66" s="48"/>
      <c r="O66" s="61" t="s">
        <v>42</v>
      </c>
      <c r="P66" s="61"/>
      <c r="Q66" s="55">
        <v>342</v>
      </c>
      <c r="R66" s="56">
        <f t="shared" si="5"/>
        <v>0.11846207135434707</v>
      </c>
      <c r="U66" s="22"/>
      <c r="V66" s="22"/>
      <c r="W66" s="22"/>
      <c r="X66" s="20"/>
    </row>
    <row r="67" spans="2:24" ht="23.25" customHeight="1" x14ac:dyDescent="0.3">
      <c r="B67" s="54" t="s">
        <v>43</v>
      </c>
      <c r="C67" s="54"/>
      <c r="D67" s="54"/>
      <c r="E67" s="54"/>
      <c r="F67" s="54"/>
      <c r="G67" s="55">
        <v>24846</v>
      </c>
      <c r="H67" s="56">
        <f t="shared" si="3"/>
        <v>0.24993210006940883</v>
      </c>
      <c r="J67" s="54" t="s">
        <v>44</v>
      </c>
      <c r="K67" s="54"/>
      <c r="L67" s="55">
        <v>3764</v>
      </c>
      <c r="M67" s="56">
        <f t="shared" si="4"/>
        <v>0.15149319810029782</v>
      </c>
      <c r="N67" s="48"/>
      <c r="O67" s="54" t="s">
        <v>44</v>
      </c>
      <c r="P67" s="54"/>
      <c r="Q67" s="55">
        <v>332</v>
      </c>
      <c r="R67" s="56">
        <f t="shared" si="5"/>
        <v>0.11499826809837201</v>
      </c>
      <c r="U67" s="22"/>
      <c r="V67" s="22"/>
      <c r="W67" s="22"/>
      <c r="X67" s="20"/>
    </row>
    <row r="68" spans="2:24" ht="30" customHeight="1" thickBot="1" x14ac:dyDescent="0.35">
      <c r="B68" s="54" t="s">
        <v>45</v>
      </c>
      <c r="C68" s="54"/>
      <c r="D68" s="54"/>
      <c r="E68" s="54"/>
      <c r="F68" s="54"/>
      <c r="G68" s="55">
        <v>2887</v>
      </c>
      <c r="H68" s="56">
        <f t="shared" si="3"/>
        <v>2.9041051795072981E-2</v>
      </c>
      <c r="I68" s="48"/>
      <c r="J68" s="54" t="s">
        <v>46</v>
      </c>
      <c r="K68" s="54"/>
      <c r="L68" s="55">
        <v>828</v>
      </c>
      <c r="M68" s="56">
        <f t="shared" si="4"/>
        <v>3.3325283747886986E-2</v>
      </c>
      <c r="N68" s="48"/>
      <c r="O68" s="54" t="s">
        <v>46</v>
      </c>
      <c r="P68" s="54"/>
      <c r="Q68" s="55">
        <v>62</v>
      </c>
      <c r="R68" s="56">
        <f t="shared" si="5"/>
        <v>2.1475580187045377E-2</v>
      </c>
      <c r="U68" s="22"/>
      <c r="V68" s="22"/>
      <c r="W68" s="22"/>
      <c r="X68" s="20"/>
    </row>
    <row r="69" spans="2:24" ht="30" customHeight="1" x14ac:dyDescent="0.3">
      <c r="B69" s="30" t="s">
        <v>5</v>
      </c>
      <c r="C69" s="62"/>
      <c r="D69" s="62"/>
      <c r="E69" s="62"/>
      <c r="F69" s="62"/>
      <c r="G69" s="36">
        <f>SUM(G60:G68)</f>
        <v>99411</v>
      </c>
      <c r="H69" s="58">
        <f>SUM(H60:H68)</f>
        <v>1</v>
      </c>
      <c r="I69" s="48"/>
      <c r="J69" s="54" t="s">
        <v>47</v>
      </c>
      <c r="K69" s="54"/>
      <c r="L69" s="55">
        <v>7077</v>
      </c>
      <c r="M69" s="56">
        <f t="shared" si="4"/>
        <v>0.28483458101907749</v>
      </c>
      <c r="N69" s="48"/>
      <c r="O69" s="54" t="s">
        <v>47</v>
      </c>
      <c r="P69" s="54"/>
      <c r="Q69" s="55">
        <v>736</v>
      </c>
      <c r="R69" s="56">
        <f t="shared" si="5"/>
        <v>0.25493591963976447</v>
      </c>
      <c r="U69" s="22"/>
      <c r="V69" s="22"/>
      <c r="W69" s="22"/>
      <c r="X69" s="20"/>
    </row>
    <row r="70" spans="2:24" ht="30" customHeight="1" x14ac:dyDescent="0.3">
      <c r="I70" s="48"/>
      <c r="J70" s="54" t="s">
        <v>48</v>
      </c>
      <c r="K70" s="54"/>
      <c r="L70" s="55">
        <v>403</v>
      </c>
      <c r="M70" s="56">
        <f t="shared" si="4"/>
        <v>1.6219914674394268E-2</v>
      </c>
      <c r="N70" s="48"/>
      <c r="O70" s="54" t="s">
        <v>48</v>
      </c>
      <c r="P70" s="54"/>
      <c r="Q70" s="55">
        <v>35</v>
      </c>
      <c r="R70" s="56">
        <f t="shared" si="5"/>
        <v>1.2123311395912712E-2</v>
      </c>
      <c r="U70" s="22"/>
      <c r="V70" s="22"/>
      <c r="W70" s="22"/>
      <c r="X70" s="20"/>
    </row>
    <row r="71" spans="2:24" ht="30" customHeight="1" x14ac:dyDescent="0.3">
      <c r="I71" s="48"/>
      <c r="J71" s="54" t="s">
        <v>49</v>
      </c>
      <c r="K71" s="54"/>
      <c r="L71" s="55">
        <v>77</v>
      </c>
      <c r="M71" s="56">
        <f t="shared" si="4"/>
        <v>3.0990903968445625E-3</v>
      </c>
      <c r="N71" s="48"/>
      <c r="O71" s="54" t="s">
        <v>49</v>
      </c>
      <c r="P71" s="54"/>
      <c r="Q71" s="55">
        <v>17</v>
      </c>
      <c r="R71" s="56">
        <f t="shared" si="5"/>
        <v>5.888465535157603E-3</v>
      </c>
      <c r="U71" s="22"/>
      <c r="V71" s="22"/>
      <c r="W71" s="22"/>
      <c r="X71" s="20"/>
    </row>
    <row r="72" spans="2:24" ht="30" customHeight="1" x14ac:dyDescent="0.3">
      <c r="I72" s="48"/>
      <c r="J72" s="54" t="s">
        <v>50</v>
      </c>
      <c r="K72" s="54"/>
      <c r="L72" s="55">
        <v>638</v>
      </c>
      <c r="M72" s="56">
        <f t="shared" si="4"/>
        <v>2.5678177573854946E-2</v>
      </c>
      <c r="N72" s="48"/>
      <c r="O72" s="54" t="s">
        <v>50</v>
      </c>
      <c r="P72" s="54"/>
      <c r="Q72" s="55">
        <v>54</v>
      </c>
      <c r="R72" s="56">
        <f t="shared" si="5"/>
        <v>1.8704537582265326E-2</v>
      </c>
      <c r="U72" s="22"/>
      <c r="V72" s="22"/>
      <c r="W72" s="22"/>
      <c r="X72" s="20"/>
    </row>
    <row r="73" spans="2:24" ht="30" customHeight="1" x14ac:dyDescent="0.3">
      <c r="I73" s="48"/>
      <c r="J73" s="54" t="s">
        <v>51</v>
      </c>
      <c r="K73" s="54"/>
      <c r="L73" s="55">
        <v>1725</v>
      </c>
      <c r="M73" s="56">
        <f t="shared" si="4"/>
        <v>6.9427674474764556E-2</v>
      </c>
      <c r="N73" s="48"/>
      <c r="O73" s="54" t="s">
        <v>51</v>
      </c>
      <c r="P73" s="54"/>
      <c r="Q73" s="55">
        <v>293</v>
      </c>
      <c r="R73" s="56">
        <f t="shared" si="5"/>
        <v>0.10148943540006927</v>
      </c>
      <c r="U73" s="22"/>
      <c r="V73" s="22"/>
      <c r="W73" s="22"/>
      <c r="X73" s="20"/>
    </row>
    <row r="74" spans="2:24" ht="30" customHeight="1" x14ac:dyDescent="0.3">
      <c r="I74" s="48"/>
      <c r="J74" s="54" t="s">
        <v>52</v>
      </c>
      <c r="K74" s="54"/>
      <c r="L74" s="55">
        <v>259</v>
      </c>
      <c r="M74" s="56">
        <f t="shared" si="4"/>
        <v>1.0424213153022619E-2</v>
      </c>
      <c r="N74" s="48"/>
      <c r="O74" s="54" t="s">
        <v>52</v>
      </c>
      <c r="P74" s="54"/>
      <c r="Q74" s="55">
        <v>34</v>
      </c>
      <c r="R74" s="56">
        <f t="shared" si="5"/>
        <v>1.1776931070315206E-2</v>
      </c>
      <c r="U74" s="22"/>
      <c r="V74" s="22"/>
      <c r="W74" s="22"/>
      <c r="X74" s="20"/>
    </row>
    <row r="75" spans="2:24" ht="30" customHeight="1" x14ac:dyDescent="0.3">
      <c r="I75" s="48"/>
      <c r="J75" s="54" t="s">
        <v>53</v>
      </c>
      <c r="K75" s="54"/>
      <c r="L75" s="55">
        <v>8</v>
      </c>
      <c r="M75" s="56">
        <f t="shared" si="4"/>
        <v>3.219834178539805E-4</v>
      </c>
      <c r="N75" s="48"/>
      <c r="O75" s="54" t="s">
        <v>53</v>
      </c>
      <c r="P75" s="54"/>
      <c r="Q75" s="55">
        <v>1</v>
      </c>
      <c r="R75" s="56">
        <f t="shared" si="5"/>
        <v>3.4638032559750607E-4</v>
      </c>
      <c r="U75" s="22"/>
      <c r="V75" s="22"/>
      <c r="W75" s="22"/>
      <c r="X75" s="20"/>
    </row>
    <row r="76" spans="2:24" ht="30" customHeight="1" x14ac:dyDescent="0.3">
      <c r="I76" s="48"/>
      <c r="J76" s="54" t="s">
        <v>54</v>
      </c>
      <c r="K76" s="54"/>
      <c r="L76" s="55">
        <v>424</v>
      </c>
      <c r="M76" s="56">
        <f t="shared" si="4"/>
        <v>1.7065121146260968E-2</v>
      </c>
      <c r="N76" s="48"/>
      <c r="O76" s="54" t="s">
        <v>54</v>
      </c>
      <c r="P76" s="54"/>
      <c r="Q76" s="55">
        <v>23</v>
      </c>
      <c r="R76" s="56">
        <f t="shared" si="5"/>
        <v>7.9667474887426398E-3</v>
      </c>
      <c r="U76" s="22"/>
      <c r="V76" s="22"/>
      <c r="W76" s="22"/>
      <c r="X76" s="20"/>
    </row>
    <row r="77" spans="2:24" ht="30" customHeight="1" x14ac:dyDescent="0.3">
      <c r="I77" s="48"/>
      <c r="J77" s="54" t="s">
        <v>55</v>
      </c>
      <c r="K77" s="54"/>
      <c r="L77" s="55">
        <v>244</v>
      </c>
      <c r="M77" s="56">
        <f t="shared" si="4"/>
        <v>9.8204942445464065E-3</v>
      </c>
      <c r="N77" s="48"/>
      <c r="O77" s="54" t="s">
        <v>55</v>
      </c>
      <c r="P77" s="54"/>
      <c r="Q77" s="55">
        <v>19</v>
      </c>
      <c r="R77" s="56">
        <f t="shared" si="5"/>
        <v>6.5812261863526155E-3</v>
      </c>
      <c r="U77" s="22"/>
      <c r="V77" s="22"/>
      <c r="W77" s="22"/>
      <c r="X77" s="20"/>
    </row>
    <row r="78" spans="2:24" ht="30" customHeight="1" x14ac:dyDescent="0.3">
      <c r="I78" s="48"/>
      <c r="J78" s="54" t="s">
        <v>56</v>
      </c>
      <c r="K78" s="54"/>
      <c r="L78" s="55">
        <v>238</v>
      </c>
      <c r="M78" s="56">
        <f t="shared" si="4"/>
        <v>9.5790066811559209E-3</v>
      </c>
      <c r="N78" s="48"/>
      <c r="O78" s="54" t="s">
        <v>56</v>
      </c>
      <c r="P78" s="54"/>
      <c r="Q78" s="55">
        <v>35</v>
      </c>
      <c r="R78" s="56">
        <f t="shared" si="5"/>
        <v>1.2123311395912712E-2</v>
      </c>
      <c r="U78" s="22"/>
      <c r="V78" s="22"/>
      <c r="W78" s="22"/>
      <c r="X78" s="20"/>
    </row>
    <row r="79" spans="2:24" ht="30" customHeight="1" x14ac:dyDescent="0.3">
      <c r="I79" s="48"/>
      <c r="J79" s="63" t="s">
        <v>57</v>
      </c>
      <c r="K79" s="63"/>
      <c r="L79" s="55">
        <v>236</v>
      </c>
      <c r="M79" s="56">
        <f t="shared" si="4"/>
        <v>9.4985108266924245E-3</v>
      </c>
      <c r="N79" s="48"/>
      <c r="O79" s="63" t="s">
        <v>57</v>
      </c>
      <c r="P79" s="63"/>
      <c r="Q79" s="55">
        <v>27</v>
      </c>
      <c r="R79" s="56">
        <f t="shared" si="5"/>
        <v>9.3522687911326632E-3</v>
      </c>
      <c r="U79" s="22"/>
      <c r="V79" s="22"/>
      <c r="W79" s="22"/>
      <c r="X79" s="20"/>
    </row>
    <row r="80" spans="2:24" ht="29.25" customHeight="1" thickBot="1" x14ac:dyDescent="0.35">
      <c r="B80" s="48"/>
      <c r="H80" s="48"/>
      <c r="I80" s="48"/>
      <c r="J80" s="54" t="s">
        <v>58</v>
      </c>
      <c r="K80" s="54"/>
      <c r="L80" s="55">
        <v>5987</v>
      </c>
      <c r="M80" s="56">
        <f t="shared" si="4"/>
        <v>0.24096434033647268</v>
      </c>
      <c r="N80" s="48"/>
      <c r="O80" s="54" t="s">
        <v>58</v>
      </c>
      <c r="P80" s="54"/>
      <c r="Q80" s="55">
        <v>815</v>
      </c>
      <c r="R80" s="56">
        <f t="shared" si="5"/>
        <v>0.28229996536196744</v>
      </c>
      <c r="S80" s="22"/>
      <c r="U80" s="22"/>
      <c r="V80" s="22"/>
      <c r="W80" s="22"/>
      <c r="X80" s="20"/>
    </row>
    <row r="81" spans="2:24" ht="29.25" customHeight="1" x14ac:dyDescent="0.3">
      <c r="B81" s="48"/>
      <c r="H81" s="48"/>
      <c r="I81" s="48"/>
      <c r="J81" s="30" t="s">
        <v>5</v>
      </c>
      <c r="K81" s="36"/>
      <c r="L81" s="36">
        <f>SUM(L65:L80)</f>
        <v>24846</v>
      </c>
      <c r="M81" s="58">
        <f>SUM(M65:M80)</f>
        <v>1.0000000000000002</v>
      </c>
      <c r="N81" s="48"/>
      <c r="O81" s="30" t="s">
        <v>5</v>
      </c>
      <c r="P81" s="36"/>
      <c r="Q81" s="36">
        <f>SUM(Q65:Q80)</f>
        <v>2887</v>
      </c>
      <c r="R81" s="58">
        <f>SUM(R65:R80)</f>
        <v>1</v>
      </c>
      <c r="S81" s="22"/>
      <c r="X81" s="20"/>
    </row>
    <row r="82" spans="2:24" ht="29.25" customHeight="1" x14ac:dyDescent="0.3">
      <c r="B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22"/>
      <c r="X82" s="20"/>
    </row>
    <row r="83" spans="2:24" ht="29.25" customHeight="1" x14ac:dyDescent="0.3">
      <c r="B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22"/>
      <c r="X83" s="20"/>
    </row>
    <row r="84" spans="2:24" ht="29.25" customHeight="1" x14ac:dyDescent="0.3">
      <c r="B84" s="23" t="s">
        <v>59</v>
      </c>
      <c r="C84" s="64" t="s">
        <v>5</v>
      </c>
      <c r="D84" s="24" t="s">
        <v>14</v>
      </c>
      <c r="E84" s="23"/>
      <c r="F84" s="24" t="s">
        <v>15</v>
      </c>
      <c r="G84" s="23"/>
      <c r="H84" s="24" t="s">
        <v>16</v>
      </c>
      <c r="I84" s="25"/>
      <c r="R84" s="48"/>
      <c r="S84" s="22"/>
      <c r="X84" s="20"/>
    </row>
    <row r="85" spans="2:24" ht="29.25" customHeight="1" x14ac:dyDescent="0.3">
      <c r="B85" s="23"/>
      <c r="C85" s="64"/>
      <c r="D85" s="24"/>
      <c r="E85" s="23"/>
      <c r="F85" s="24"/>
      <c r="G85" s="23"/>
      <c r="H85" s="24"/>
      <c r="I85" s="25"/>
      <c r="R85" s="48"/>
      <c r="S85" s="22"/>
      <c r="X85" s="20"/>
    </row>
    <row r="86" spans="2:24" ht="26.45" customHeight="1" x14ac:dyDescent="0.3">
      <c r="B86" s="28" t="s">
        <v>60</v>
      </c>
      <c r="C86" s="33">
        <f t="shared" ref="C86:C111" si="6">SUM(D86:I86)</f>
        <v>901</v>
      </c>
      <c r="D86" s="34">
        <v>1</v>
      </c>
      <c r="E86" s="34"/>
      <c r="F86" s="34">
        <v>795</v>
      </c>
      <c r="G86" s="34"/>
      <c r="H86" s="34">
        <v>105</v>
      </c>
      <c r="I86" s="34"/>
      <c r="R86" s="48"/>
      <c r="S86" s="22"/>
      <c r="X86" s="20"/>
    </row>
    <row r="87" spans="2:24" ht="26.45" customHeight="1" x14ac:dyDescent="0.3">
      <c r="B87" s="28" t="s">
        <v>61</v>
      </c>
      <c r="C87" s="33">
        <f t="shared" si="6"/>
        <v>1656</v>
      </c>
      <c r="D87" s="35">
        <v>1</v>
      </c>
      <c r="E87" s="35"/>
      <c r="F87" s="35">
        <v>1441</v>
      </c>
      <c r="G87" s="35"/>
      <c r="H87" s="35">
        <v>214</v>
      </c>
      <c r="I87" s="35"/>
      <c r="R87" s="48"/>
      <c r="S87" s="22"/>
      <c r="X87" s="20"/>
    </row>
    <row r="88" spans="2:24" ht="26.45" customHeight="1" x14ac:dyDescent="0.3">
      <c r="B88" s="28" t="s">
        <v>62</v>
      </c>
      <c r="C88" s="33">
        <f t="shared" si="6"/>
        <v>608</v>
      </c>
      <c r="D88" s="35">
        <v>0</v>
      </c>
      <c r="E88" s="35"/>
      <c r="F88" s="35">
        <v>530</v>
      </c>
      <c r="G88" s="35"/>
      <c r="H88" s="35">
        <v>78</v>
      </c>
      <c r="I88" s="35"/>
      <c r="K88" s="25" t="s">
        <v>4</v>
      </c>
      <c r="L88" s="23"/>
      <c r="M88" s="49">
        <v>2025</v>
      </c>
      <c r="N88" s="49">
        <v>2026</v>
      </c>
      <c r="O88" s="50" t="s">
        <v>63</v>
      </c>
      <c r="R88" s="48"/>
      <c r="S88" s="22"/>
      <c r="X88" s="20"/>
    </row>
    <row r="89" spans="2:24" ht="26.45" customHeight="1" x14ac:dyDescent="0.3">
      <c r="B89" s="28" t="s">
        <v>64</v>
      </c>
      <c r="C89" s="33">
        <f t="shared" si="6"/>
        <v>1844</v>
      </c>
      <c r="D89" s="35">
        <v>1</v>
      </c>
      <c r="E89" s="35"/>
      <c r="F89" s="35">
        <v>1582</v>
      </c>
      <c r="G89" s="35"/>
      <c r="H89" s="35">
        <v>261</v>
      </c>
      <c r="I89" s="35"/>
      <c r="K89" s="63" t="s">
        <v>6</v>
      </c>
      <c r="L89" s="63"/>
      <c r="M89" s="65">
        <v>5428</v>
      </c>
      <c r="N89" s="65">
        <v>3001</v>
      </c>
      <c r="O89" s="66">
        <f>N89/M89-1</f>
        <v>-0.44712601326455415</v>
      </c>
      <c r="R89" s="48"/>
      <c r="S89" s="22"/>
      <c r="X89" s="20"/>
    </row>
    <row r="90" spans="2:24" ht="26.45" customHeight="1" x14ac:dyDescent="0.3">
      <c r="B90" s="28" t="s">
        <v>65</v>
      </c>
      <c r="C90" s="33">
        <f t="shared" si="6"/>
        <v>1294</v>
      </c>
      <c r="D90" s="35">
        <v>0</v>
      </c>
      <c r="E90" s="35"/>
      <c r="F90" s="35">
        <v>1124</v>
      </c>
      <c r="G90" s="35"/>
      <c r="H90" s="35">
        <v>170</v>
      </c>
      <c r="I90" s="35"/>
      <c r="K90" s="63" t="s">
        <v>7</v>
      </c>
      <c r="L90" s="63"/>
      <c r="M90" s="65">
        <v>6838</v>
      </c>
      <c r="N90" s="65">
        <v>3286</v>
      </c>
      <c r="O90" s="66">
        <f>N90/M90-1</f>
        <v>-0.51945013161743203</v>
      </c>
      <c r="R90" s="48"/>
      <c r="S90" s="22"/>
      <c r="X90" s="20"/>
    </row>
    <row r="91" spans="2:24" ht="26.45" customHeight="1" x14ac:dyDescent="0.3">
      <c r="B91" s="28" t="s">
        <v>66</v>
      </c>
      <c r="C91" s="33">
        <f t="shared" si="6"/>
        <v>1150</v>
      </c>
      <c r="D91" s="35">
        <v>0</v>
      </c>
      <c r="E91" s="35"/>
      <c r="F91" s="35">
        <v>1024</v>
      </c>
      <c r="G91" s="35"/>
      <c r="H91" s="35">
        <v>126</v>
      </c>
      <c r="I91" s="35"/>
      <c r="K91" s="63" t="s">
        <v>8</v>
      </c>
      <c r="L91" s="63"/>
      <c r="M91" s="65">
        <v>9194</v>
      </c>
      <c r="N91" s="65">
        <v>4692</v>
      </c>
      <c r="O91" s="66">
        <f>N91/M91-1</f>
        <v>-0.48966717424407225</v>
      </c>
      <c r="R91" s="48"/>
      <c r="S91" s="22"/>
      <c r="X91" s="20"/>
    </row>
    <row r="92" spans="2:24" ht="26.45" customHeight="1" x14ac:dyDescent="0.3">
      <c r="B92" s="28" t="s">
        <v>67</v>
      </c>
      <c r="C92" s="33">
        <f t="shared" si="6"/>
        <v>1080</v>
      </c>
      <c r="D92" s="35">
        <v>18</v>
      </c>
      <c r="E92" s="35"/>
      <c r="F92" s="35">
        <v>1049</v>
      </c>
      <c r="G92" s="35"/>
      <c r="H92" s="35">
        <v>13</v>
      </c>
      <c r="I92" s="35"/>
      <c r="K92" s="63" t="s">
        <v>9</v>
      </c>
      <c r="L92" s="63"/>
      <c r="M92" s="65">
        <v>9092</v>
      </c>
      <c r="N92" s="65">
        <v>4360</v>
      </c>
      <c r="O92" s="66">
        <f>N92/M92-1</f>
        <v>-0.52045754509458864</v>
      </c>
      <c r="R92" s="48"/>
      <c r="S92" s="22"/>
      <c r="X92" s="20"/>
    </row>
    <row r="93" spans="2:24" ht="26.45" customHeight="1" x14ac:dyDescent="0.3">
      <c r="B93" s="28" t="s">
        <v>68</v>
      </c>
      <c r="C93" s="33">
        <f t="shared" si="6"/>
        <v>2461</v>
      </c>
      <c r="D93" s="35">
        <v>20</v>
      </c>
      <c r="E93" s="35"/>
      <c r="F93" s="35">
        <v>2119</v>
      </c>
      <c r="G93" s="35"/>
      <c r="H93" s="35">
        <v>322</v>
      </c>
      <c r="I93" s="35"/>
      <c r="K93" s="63" t="s">
        <v>10</v>
      </c>
      <c r="L93" s="63"/>
      <c r="M93" s="65">
        <v>10499</v>
      </c>
      <c r="N93" s="65">
        <v>4762</v>
      </c>
      <c r="O93" s="66">
        <f t="shared" ref="O93:O96" si="7">N93/M93-1</f>
        <v>-0.54643299361843978</v>
      </c>
      <c r="R93" s="48"/>
      <c r="S93" s="22"/>
      <c r="X93" s="20"/>
    </row>
    <row r="94" spans="2:24" ht="26.45" customHeight="1" x14ac:dyDescent="0.3">
      <c r="B94" s="28" t="s">
        <v>69</v>
      </c>
      <c r="C94" s="33">
        <f t="shared" si="6"/>
        <v>797</v>
      </c>
      <c r="D94" s="35">
        <v>0</v>
      </c>
      <c r="E94" s="35"/>
      <c r="F94" s="35">
        <v>592</v>
      </c>
      <c r="G94" s="35"/>
      <c r="H94" s="35">
        <v>205</v>
      </c>
      <c r="I94" s="35"/>
      <c r="K94" s="63" t="s">
        <v>11</v>
      </c>
      <c r="L94" s="63"/>
      <c r="M94" s="65">
        <v>10639</v>
      </c>
      <c r="N94" s="65">
        <v>4665</v>
      </c>
      <c r="O94" s="66">
        <f t="shared" si="7"/>
        <v>-0.56151893974997646</v>
      </c>
      <c r="R94" s="48"/>
      <c r="S94" s="22"/>
      <c r="X94" s="20"/>
    </row>
    <row r="95" spans="2:24" ht="26.45" customHeight="1" x14ac:dyDescent="0.3">
      <c r="B95" s="28" t="s">
        <v>70</v>
      </c>
      <c r="C95" s="33">
        <f t="shared" si="6"/>
        <v>1099</v>
      </c>
      <c r="D95" s="35">
        <v>168</v>
      </c>
      <c r="E95" s="35"/>
      <c r="F95" s="35">
        <v>833</v>
      </c>
      <c r="G95" s="35"/>
      <c r="H95" s="35">
        <v>98</v>
      </c>
      <c r="I95" s="35"/>
      <c r="K95" s="63" t="s">
        <v>12</v>
      </c>
      <c r="L95" s="63"/>
      <c r="M95" s="65">
        <v>10666</v>
      </c>
      <c r="N95" s="65">
        <v>4094</v>
      </c>
      <c r="O95" s="66">
        <f t="shared" si="7"/>
        <v>-0.61616351021938875</v>
      </c>
      <c r="R95" s="48"/>
      <c r="S95" s="22"/>
      <c r="X95" s="20"/>
    </row>
    <row r="96" spans="2:24" ht="26.45" customHeight="1" thickBot="1" x14ac:dyDescent="0.35">
      <c r="B96" s="28" t="s">
        <v>71</v>
      </c>
      <c r="C96" s="33">
        <f t="shared" si="6"/>
        <v>1245</v>
      </c>
      <c r="D96" s="35">
        <v>96</v>
      </c>
      <c r="E96" s="35"/>
      <c r="F96" s="35">
        <v>1095</v>
      </c>
      <c r="G96" s="35"/>
      <c r="H96" s="35">
        <v>54</v>
      </c>
      <c r="I96" s="35"/>
      <c r="K96" s="63" t="s">
        <v>13</v>
      </c>
      <c r="L96" s="63"/>
      <c r="M96" s="65">
        <v>10927</v>
      </c>
      <c r="N96" s="65">
        <v>4277</v>
      </c>
      <c r="O96" s="66">
        <f t="shared" si="7"/>
        <v>-0.6085842408712363</v>
      </c>
      <c r="R96" s="48"/>
      <c r="S96" s="22"/>
      <c r="X96" s="20"/>
    </row>
    <row r="97" spans="2:24" ht="26.45" customHeight="1" x14ac:dyDescent="0.3">
      <c r="B97" s="28" t="s">
        <v>72</v>
      </c>
      <c r="C97" s="33">
        <f t="shared" si="6"/>
        <v>2091</v>
      </c>
      <c r="D97" s="35">
        <v>10</v>
      </c>
      <c r="E97" s="35"/>
      <c r="F97" s="35">
        <v>1574</v>
      </c>
      <c r="G97" s="35"/>
      <c r="H97" s="35">
        <v>507</v>
      </c>
      <c r="I97" s="35"/>
      <c r="K97" s="30" t="s">
        <v>5</v>
      </c>
      <c r="L97" s="62"/>
      <c r="M97" s="36">
        <f>SUM(M89:M96)</f>
        <v>73283</v>
      </c>
      <c r="N97" s="36">
        <f>SUM(N89:N96)</f>
        <v>33137</v>
      </c>
      <c r="O97" s="58">
        <f>N97/M97-1</f>
        <v>-0.54782145927432002</v>
      </c>
      <c r="R97" s="48"/>
      <c r="S97" s="22"/>
      <c r="X97" s="20"/>
    </row>
    <row r="98" spans="2:24" ht="26.45" customHeight="1" x14ac:dyDescent="0.3">
      <c r="B98" s="28" t="s">
        <v>73</v>
      </c>
      <c r="C98" s="33">
        <f t="shared" si="6"/>
        <v>1554</v>
      </c>
      <c r="D98" s="35">
        <v>160</v>
      </c>
      <c r="E98" s="35"/>
      <c r="F98" s="35">
        <v>1314</v>
      </c>
      <c r="G98" s="35"/>
      <c r="H98" s="35">
        <v>80</v>
      </c>
      <c r="I98" s="35"/>
      <c r="R98" s="48"/>
      <c r="S98" s="22"/>
      <c r="X98" s="20"/>
    </row>
    <row r="99" spans="2:24" ht="26.45" customHeight="1" x14ac:dyDescent="0.3">
      <c r="B99" s="28" t="s">
        <v>74</v>
      </c>
      <c r="C99" s="33">
        <f t="shared" si="6"/>
        <v>1037</v>
      </c>
      <c r="D99" s="35">
        <v>82</v>
      </c>
      <c r="E99" s="35"/>
      <c r="F99" s="35">
        <v>887</v>
      </c>
      <c r="G99" s="35"/>
      <c r="H99" s="35">
        <v>68</v>
      </c>
      <c r="I99" s="35"/>
      <c r="R99" s="48"/>
      <c r="S99" s="22"/>
      <c r="X99" s="20"/>
    </row>
    <row r="100" spans="2:24" ht="26.45" customHeight="1" x14ac:dyDescent="0.3">
      <c r="B100" s="28" t="s">
        <v>75</v>
      </c>
      <c r="C100" s="33">
        <f t="shared" si="6"/>
        <v>5266</v>
      </c>
      <c r="D100" s="35">
        <v>743</v>
      </c>
      <c r="E100" s="35"/>
      <c r="F100" s="35">
        <v>4203</v>
      </c>
      <c r="G100" s="35"/>
      <c r="H100" s="35">
        <v>320</v>
      </c>
      <c r="I100" s="35"/>
      <c r="R100" s="48"/>
      <c r="S100" s="22"/>
      <c r="X100" s="20"/>
    </row>
    <row r="101" spans="2:24" ht="26.45" customHeight="1" x14ac:dyDescent="0.3">
      <c r="B101" s="28" t="s">
        <v>76</v>
      </c>
      <c r="C101" s="33">
        <f t="shared" si="6"/>
        <v>1444</v>
      </c>
      <c r="D101" s="35">
        <v>147</v>
      </c>
      <c r="E101" s="35"/>
      <c r="F101" s="35">
        <v>1174</v>
      </c>
      <c r="G101" s="35"/>
      <c r="H101" s="35">
        <v>123</v>
      </c>
      <c r="I101" s="35"/>
      <c r="R101" s="48"/>
      <c r="S101" s="22"/>
      <c r="X101" s="20"/>
    </row>
    <row r="102" spans="2:24" ht="26.45" customHeight="1" x14ac:dyDescent="0.3">
      <c r="B102" s="28" t="s">
        <v>77</v>
      </c>
      <c r="C102" s="33">
        <f t="shared" si="6"/>
        <v>915</v>
      </c>
      <c r="D102" s="35">
        <v>206</v>
      </c>
      <c r="E102" s="35"/>
      <c r="F102" s="35">
        <v>664</v>
      </c>
      <c r="G102" s="35"/>
      <c r="H102" s="35">
        <v>45</v>
      </c>
      <c r="I102" s="35"/>
      <c r="R102" s="48"/>
      <c r="S102" s="22"/>
      <c r="X102" s="20"/>
    </row>
    <row r="103" spans="2:24" ht="26.45" customHeight="1" x14ac:dyDescent="0.3">
      <c r="B103" s="28" t="s">
        <v>78</v>
      </c>
      <c r="C103" s="33">
        <f t="shared" si="6"/>
        <v>168</v>
      </c>
      <c r="D103" s="35">
        <v>0</v>
      </c>
      <c r="E103" s="35"/>
      <c r="F103" s="35">
        <v>166</v>
      </c>
      <c r="G103" s="35"/>
      <c r="H103" s="35">
        <v>2</v>
      </c>
      <c r="I103" s="35"/>
      <c r="R103" s="48"/>
      <c r="S103" s="22"/>
      <c r="X103" s="20"/>
    </row>
    <row r="104" spans="2:24" ht="26.45" customHeight="1" x14ac:dyDescent="0.3">
      <c r="B104" s="28" t="s">
        <v>79</v>
      </c>
      <c r="C104" s="33">
        <f t="shared" si="6"/>
        <v>247</v>
      </c>
      <c r="D104" s="35">
        <v>0</v>
      </c>
      <c r="E104" s="35"/>
      <c r="F104" s="35">
        <v>240</v>
      </c>
      <c r="G104" s="35"/>
      <c r="H104" s="35">
        <v>7</v>
      </c>
      <c r="I104" s="35"/>
      <c r="R104" s="48"/>
      <c r="S104" s="22"/>
      <c r="X104" s="20"/>
    </row>
    <row r="105" spans="2:24" ht="26.45" customHeight="1" x14ac:dyDescent="0.3">
      <c r="B105" s="28" t="s">
        <v>80</v>
      </c>
      <c r="C105" s="33">
        <f t="shared" si="6"/>
        <v>553</v>
      </c>
      <c r="D105" s="35">
        <v>102</v>
      </c>
      <c r="E105" s="35"/>
      <c r="F105" s="35">
        <v>431</v>
      </c>
      <c r="G105" s="35"/>
      <c r="H105" s="35">
        <v>20</v>
      </c>
      <c r="I105" s="35"/>
      <c r="R105" s="48"/>
      <c r="S105" s="22"/>
      <c r="X105" s="20"/>
    </row>
    <row r="106" spans="2:24" ht="26.45" customHeight="1" x14ac:dyDescent="0.3">
      <c r="B106" s="28" t="s">
        <v>81</v>
      </c>
      <c r="C106" s="33">
        <f t="shared" si="6"/>
        <v>1237</v>
      </c>
      <c r="D106" s="35">
        <v>5</v>
      </c>
      <c r="E106" s="35"/>
      <c r="F106" s="35">
        <v>1085</v>
      </c>
      <c r="G106" s="35"/>
      <c r="H106" s="35">
        <v>147</v>
      </c>
      <c r="I106" s="35"/>
      <c r="R106" s="48"/>
      <c r="S106" s="22"/>
      <c r="X106" s="20"/>
    </row>
    <row r="107" spans="2:24" ht="26.45" customHeight="1" x14ac:dyDescent="0.3">
      <c r="B107" s="28" t="s">
        <v>82</v>
      </c>
      <c r="C107" s="33">
        <f t="shared" si="6"/>
        <v>1062</v>
      </c>
      <c r="D107" s="35">
        <v>0</v>
      </c>
      <c r="E107" s="35"/>
      <c r="F107" s="35">
        <v>975</v>
      </c>
      <c r="G107" s="35"/>
      <c r="H107" s="35">
        <v>87</v>
      </c>
      <c r="I107" s="35"/>
      <c r="R107" s="48"/>
      <c r="S107" s="22"/>
      <c r="X107" s="20"/>
    </row>
    <row r="108" spans="2:24" ht="26.45" customHeight="1" x14ac:dyDescent="0.3">
      <c r="B108" s="28" t="s">
        <v>83</v>
      </c>
      <c r="C108" s="33">
        <f t="shared" si="6"/>
        <v>1979</v>
      </c>
      <c r="D108" s="35">
        <v>149</v>
      </c>
      <c r="E108" s="35"/>
      <c r="F108" s="35">
        <v>1730</v>
      </c>
      <c r="G108" s="35"/>
      <c r="H108" s="35">
        <v>100</v>
      </c>
      <c r="I108" s="35"/>
      <c r="R108" s="48"/>
      <c r="S108" s="22"/>
      <c r="X108" s="20"/>
    </row>
    <row r="109" spans="2:24" ht="26.45" customHeight="1" x14ac:dyDescent="0.3">
      <c r="B109" s="28" t="s">
        <v>84</v>
      </c>
      <c r="C109" s="33">
        <f t="shared" si="6"/>
        <v>682</v>
      </c>
      <c r="D109" s="35">
        <v>13</v>
      </c>
      <c r="E109" s="35"/>
      <c r="F109" s="35">
        <v>540</v>
      </c>
      <c r="G109" s="35"/>
      <c r="H109" s="35">
        <v>129</v>
      </c>
      <c r="I109" s="35"/>
      <c r="R109" s="48"/>
      <c r="S109" s="22"/>
      <c r="X109" s="20"/>
    </row>
    <row r="110" spans="2:24" ht="26.45" customHeight="1" x14ac:dyDescent="0.3">
      <c r="B110" s="28" t="s">
        <v>85</v>
      </c>
      <c r="C110" s="33">
        <f t="shared" si="6"/>
        <v>512</v>
      </c>
      <c r="D110" s="35">
        <v>56</v>
      </c>
      <c r="E110" s="35"/>
      <c r="F110" s="35">
        <v>437</v>
      </c>
      <c r="G110" s="35"/>
      <c r="H110" s="35">
        <v>19</v>
      </c>
      <c r="I110" s="35"/>
      <c r="R110" s="48"/>
      <c r="S110" s="22"/>
      <c r="X110" s="20"/>
    </row>
    <row r="111" spans="2:24" ht="26.45" customHeight="1" thickBot="1" x14ac:dyDescent="0.35">
      <c r="B111" s="28" t="s">
        <v>86</v>
      </c>
      <c r="C111" s="33">
        <f t="shared" si="6"/>
        <v>255</v>
      </c>
      <c r="D111" s="67">
        <v>0</v>
      </c>
      <c r="E111" s="67"/>
      <c r="F111" s="67">
        <v>239</v>
      </c>
      <c r="G111" s="67"/>
      <c r="H111" s="67">
        <v>16</v>
      </c>
      <c r="I111" s="67"/>
      <c r="R111" s="48"/>
      <c r="S111" s="22"/>
      <c r="X111" s="20"/>
    </row>
    <row r="112" spans="2:24" ht="29.25" customHeight="1" x14ac:dyDescent="0.3">
      <c r="B112" s="30" t="s">
        <v>5</v>
      </c>
      <c r="C112" s="36">
        <f>SUM(C86:C111)</f>
        <v>33137</v>
      </c>
      <c r="D112" s="31">
        <f>SUM(D86:E111)</f>
        <v>1978</v>
      </c>
      <c r="E112" s="31"/>
      <c r="F112" s="31">
        <f t="shared" ref="F112" si="8">SUM(F86:G111)</f>
        <v>27843</v>
      </c>
      <c r="G112" s="31"/>
      <c r="H112" s="31">
        <f t="shared" ref="H112" si="9">SUM(H86:I111)</f>
        <v>3316</v>
      </c>
      <c r="I112" s="31"/>
      <c r="J112" s="22"/>
      <c r="K112" s="22"/>
      <c r="L112" s="22"/>
      <c r="M112" s="22"/>
      <c r="N112" s="22"/>
      <c r="O112" s="22"/>
      <c r="P112" s="22"/>
      <c r="Q112" s="22"/>
      <c r="R112" s="48"/>
      <c r="S112" s="22"/>
      <c r="X112" s="20"/>
    </row>
    <row r="113" spans="2:24" ht="29.25" customHeight="1" x14ac:dyDescent="0.3">
      <c r="B113" s="68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48"/>
      <c r="S113" s="22"/>
      <c r="X113" s="20"/>
    </row>
    <row r="114" spans="2:24" ht="18.75" customHeight="1" x14ac:dyDescent="0.3"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22"/>
      <c r="T114" s="22"/>
      <c r="X114" s="20"/>
    </row>
    <row r="115" spans="2:24" ht="30" customHeight="1" x14ac:dyDescent="0.3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 t="s">
        <v>87</v>
      </c>
      <c r="N115" s="22" t="s">
        <v>87</v>
      </c>
      <c r="O115" s="22"/>
      <c r="P115" s="22"/>
      <c r="Q115" s="22"/>
      <c r="R115" s="22"/>
      <c r="S115" s="22"/>
      <c r="T115" s="22"/>
      <c r="X115" s="20"/>
    </row>
    <row r="116" spans="2:24" ht="64.5" customHeight="1" x14ac:dyDescent="0.3">
      <c r="B116" s="69" t="s">
        <v>59</v>
      </c>
      <c r="C116" s="70"/>
      <c r="D116" s="71" t="s">
        <v>88</v>
      </c>
      <c r="E116" s="72">
        <v>2022</v>
      </c>
      <c r="F116" s="71">
        <v>2023</v>
      </c>
      <c r="G116" s="71">
        <v>2024</v>
      </c>
      <c r="H116" s="71">
        <v>2025</v>
      </c>
      <c r="I116" s="71" t="s">
        <v>89</v>
      </c>
      <c r="K116" s="22"/>
      <c r="M116" s="73" t="s">
        <v>78</v>
      </c>
      <c r="N116" s="74">
        <v>168</v>
      </c>
      <c r="O116" s="22"/>
      <c r="P116" s="22"/>
      <c r="Q116" s="22"/>
      <c r="R116" s="22"/>
      <c r="S116" s="22"/>
      <c r="T116" s="22"/>
      <c r="X116" s="20"/>
    </row>
    <row r="117" spans="2:24" ht="18" customHeight="1" x14ac:dyDescent="0.3">
      <c r="B117" s="75" t="s">
        <v>60</v>
      </c>
      <c r="C117" s="75"/>
      <c r="D117" s="76">
        <f>SUM(E117:I117)</f>
        <v>9808</v>
      </c>
      <c r="E117" s="77">
        <v>2440</v>
      </c>
      <c r="F117" s="77">
        <v>1928</v>
      </c>
      <c r="G117" s="78">
        <v>1865</v>
      </c>
      <c r="H117" s="78">
        <v>2674</v>
      </c>
      <c r="I117" s="77">
        <v>901</v>
      </c>
      <c r="K117" s="22"/>
      <c r="M117" s="73" t="s">
        <v>79</v>
      </c>
      <c r="N117" s="74">
        <v>247</v>
      </c>
      <c r="O117" s="22"/>
      <c r="P117" s="22"/>
      <c r="Q117" s="22"/>
      <c r="R117" s="22"/>
      <c r="S117" s="22"/>
      <c r="T117" s="22"/>
      <c r="X117" s="20"/>
    </row>
    <row r="118" spans="2:24" ht="18" customHeight="1" x14ac:dyDescent="0.3">
      <c r="B118" s="75" t="s">
        <v>61</v>
      </c>
      <c r="C118" s="75"/>
      <c r="D118" s="76">
        <f t="shared" ref="D118:D142" si="10">SUM(E118:I118)</f>
        <v>21225</v>
      </c>
      <c r="E118" s="77">
        <v>5012</v>
      </c>
      <c r="F118" s="77">
        <v>4719</v>
      </c>
      <c r="G118" s="77">
        <v>4881</v>
      </c>
      <c r="H118" s="77">
        <v>4957</v>
      </c>
      <c r="I118" s="77">
        <v>1656</v>
      </c>
      <c r="K118" s="22"/>
      <c r="M118" s="73" t="s">
        <v>86</v>
      </c>
      <c r="N118" s="74">
        <v>255</v>
      </c>
      <c r="O118" s="22"/>
      <c r="P118" s="22"/>
      <c r="Q118" s="22"/>
      <c r="R118" s="22"/>
      <c r="S118" s="22"/>
      <c r="T118" s="22"/>
      <c r="X118" s="20"/>
    </row>
    <row r="119" spans="2:24" ht="18" customHeight="1" x14ac:dyDescent="0.3">
      <c r="B119" s="75" t="s">
        <v>62</v>
      </c>
      <c r="C119" s="75"/>
      <c r="D119" s="76">
        <f t="shared" si="10"/>
        <v>15566</v>
      </c>
      <c r="E119" s="77">
        <v>3882</v>
      </c>
      <c r="F119" s="77">
        <v>3423</v>
      </c>
      <c r="G119" s="77">
        <v>3581</v>
      </c>
      <c r="H119" s="77">
        <v>4072</v>
      </c>
      <c r="I119" s="77">
        <v>608</v>
      </c>
      <c r="K119" s="22"/>
      <c r="M119" s="73" t="s">
        <v>85</v>
      </c>
      <c r="N119" s="74">
        <v>512</v>
      </c>
      <c r="O119" s="22"/>
      <c r="P119" s="22"/>
      <c r="Q119" s="22"/>
      <c r="R119" s="22"/>
      <c r="S119" s="22"/>
      <c r="T119" s="22"/>
      <c r="X119" s="20"/>
    </row>
    <row r="120" spans="2:24" ht="18" customHeight="1" x14ac:dyDescent="0.3">
      <c r="B120" s="75" t="s">
        <v>64</v>
      </c>
      <c r="C120" s="75"/>
      <c r="D120" s="76">
        <f t="shared" si="10"/>
        <v>30799</v>
      </c>
      <c r="E120" s="77">
        <v>7818</v>
      </c>
      <c r="F120" s="77">
        <v>6805</v>
      </c>
      <c r="G120" s="77">
        <v>6935</v>
      </c>
      <c r="H120" s="77">
        <v>7397</v>
      </c>
      <c r="I120" s="77">
        <v>1844</v>
      </c>
      <c r="K120" s="22"/>
      <c r="M120" s="73" t="s">
        <v>80</v>
      </c>
      <c r="N120" s="74">
        <v>553</v>
      </c>
      <c r="O120" s="22"/>
      <c r="P120" s="22"/>
      <c r="Q120" s="22"/>
      <c r="R120" s="22"/>
      <c r="S120" s="22"/>
      <c r="T120" s="22"/>
      <c r="X120" s="20"/>
    </row>
    <row r="121" spans="2:24" ht="18" customHeight="1" x14ac:dyDescent="0.3">
      <c r="B121" s="75" t="s">
        <v>65</v>
      </c>
      <c r="C121" s="75"/>
      <c r="D121" s="76">
        <f t="shared" si="10"/>
        <v>18614</v>
      </c>
      <c r="E121" s="77">
        <v>4156</v>
      </c>
      <c r="F121" s="77">
        <v>3878</v>
      </c>
      <c r="G121" s="77">
        <v>4515</v>
      </c>
      <c r="H121" s="77">
        <v>4771</v>
      </c>
      <c r="I121" s="77">
        <v>1294</v>
      </c>
      <c r="K121" s="22"/>
      <c r="M121" s="73" t="s">
        <v>62</v>
      </c>
      <c r="N121" s="74">
        <v>608</v>
      </c>
      <c r="O121" s="22"/>
      <c r="P121" s="22"/>
      <c r="Q121" s="22"/>
      <c r="R121" s="22"/>
      <c r="S121" s="22"/>
      <c r="T121" s="22"/>
      <c r="X121" s="20"/>
    </row>
    <row r="122" spans="2:24" ht="18" customHeight="1" x14ac:dyDescent="0.3">
      <c r="B122" s="75" t="s">
        <v>66</v>
      </c>
      <c r="C122" s="75"/>
      <c r="D122" s="76">
        <f t="shared" si="10"/>
        <v>16395</v>
      </c>
      <c r="E122" s="77">
        <v>4319</v>
      </c>
      <c r="F122" s="77">
        <v>3479</v>
      </c>
      <c r="G122" s="77">
        <v>3663</v>
      </c>
      <c r="H122" s="77">
        <v>3784</v>
      </c>
      <c r="I122" s="77">
        <v>1150</v>
      </c>
      <c r="K122" s="22"/>
      <c r="M122" s="73" t="s">
        <v>84</v>
      </c>
      <c r="N122" s="74">
        <v>682</v>
      </c>
      <c r="O122" s="22"/>
      <c r="P122" s="22"/>
      <c r="Q122" s="22"/>
      <c r="R122" s="22"/>
      <c r="S122" s="22"/>
      <c r="T122" s="22"/>
      <c r="X122" s="20"/>
    </row>
    <row r="123" spans="2:24" ht="18" customHeight="1" x14ac:dyDescent="0.3">
      <c r="B123" s="75" t="s">
        <v>67</v>
      </c>
      <c r="C123" s="75"/>
      <c r="D123" s="76">
        <f t="shared" si="10"/>
        <v>16718</v>
      </c>
      <c r="E123" s="77">
        <v>3971</v>
      </c>
      <c r="F123" s="77">
        <v>3625</v>
      </c>
      <c r="G123" s="77">
        <v>3889</v>
      </c>
      <c r="H123" s="77">
        <v>4153</v>
      </c>
      <c r="I123" s="77">
        <v>1080</v>
      </c>
      <c r="K123" s="22"/>
      <c r="M123" s="73" t="s">
        <v>69</v>
      </c>
      <c r="N123" s="74">
        <v>797</v>
      </c>
      <c r="O123" s="22"/>
      <c r="P123" s="22"/>
      <c r="Q123" s="22"/>
      <c r="R123" s="22"/>
      <c r="S123" s="22"/>
      <c r="T123" s="22"/>
      <c r="X123" s="20"/>
    </row>
    <row r="124" spans="2:24" ht="18" customHeight="1" x14ac:dyDescent="0.3">
      <c r="B124" s="75" t="s">
        <v>68</v>
      </c>
      <c r="C124" s="75"/>
      <c r="D124" s="76">
        <f t="shared" si="10"/>
        <v>34283</v>
      </c>
      <c r="E124" s="77">
        <v>7639</v>
      </c>
      <c r="F124" s="77">
        <v>7929</v>
      </c>
      <c r="G124" s="77">
        <v>8058</v>
      </c>
      <c r="H124" s="77">
        <v>8196</v>
      </c>
      <c r="I124" s="77">
        <v>2461</v>
      </c>
      <c r="K124" s="22"/>
      <c r="M124" s="73" t="s">
        <v>60</v>
      </c>
      <c r="N124" s="74">
        <v>901</v>
      </c>
      <c r="O124" s="22"/>
      <c r="P124" s="22"/>
      <c r="Q124" s="22"/>
      <c r="R124" s="22"/>
      <c r="S124" s="22"/>
      <c r="T124" s="22"/>
      <c r="X124" s="20"/>
    </row>
    <row r="125" spans="2:24" ht="18" customHeight="1" x14ac:dyDescent="0.3">
      <c r="B125" s="75" t="s">
        <v>69</v>
      </c>
      <c r="C125" s="75"/>
      <c r="D125" s="76">
        <f t="shared" si="10"/>
        <v>9029</v>
      </c>
      <c r="E125" s="77">
        <v>2075</v>
      </c>
      <c r="F125" s="77">
        <v>2066</v>
      </c>
      <c r="G125" s="77">
        <v>2140</v>
      </c>
      <c r="H125" s="77">
        <v>1951</v>
      </c>
      <c r="I125" s="77">
        <v>797</v>
      </c>
      <c r="K125" s="22"/>
      <c r="M125" s="73" t="s">
        <v>77</v>
      </c>
      <c r="N125" s="74">
        <v>915</v>
      </c>
      <c r="O125" s="22"/>
      <c r="P125" s="22"/>
      <c r="Q125" s="22"/>
      <c r="R125" s="22"/>
      <c r="S125" s="22"/>
      <c r="T125" s="22"/>
      <c r="X125" s="20"/>
    </row>
    <row r="126" spans="2:24" ht="18" customHeight="1" x14ac:dyDescent="0.3">
      <c r="B126" s="75" t="s">
        <v>70</v>
      </c>
      <c r="C126" s="75"/>
      <c r="D126" s="76">
        <f t="shared" si="10"/>
        <v>12792</v>
      </c>
      <c r="E126" s="77">
        <v>3095</v>
      </c>
      <c r="F126" s="77">
        <v>2800</v>
      </c>
      <c r="G126" s="77">
        <v>3017</v>
      </c>
      <c r="H126" s="77">
        <v>2781</v>
      </c>
      <c r="I126" s="77">
        <v>1099</v>
      </c>
      <c r="K126" s="22"/>
      <c r="M126" s="73" t="s">
        <v>74</v>
      </c>
      <c r="N126" s="74">
        <v>1037</v>
      </c>
      <c r="O126" s="22"/>
      <c r="P126" s="22"/>
      <c r="Q126" s="22"/>
      <c r="R126" s="22"/>
      <c r="S126" s="22"/>
      <c r="T126" s="22"/>
      <c r="X126" s="20"/>
    </row>
    <row r="127" spans="2:24" ht="18" customHeight="1" x14ac:dyDescent="0.3">
      <c r="B127" s="75" t="s">
        <v>71</v>
      </c>
      <c r="C127" s="75"/>
      <c r="D127" s="76">
        <f t="shared" si="10"/>
        <v>19354</v>
      </c>
      <c r="E127" s="77">
        <v>4952</v>
      </c>
      <c r="F127" s="77">
        <v>4434</v>
      </c>
      <c r="G127" s="77">
        <v>4459</v>
      </c>
      <c r="H127" s="77">
        <v>4264</v>
      </c>
      <c r="I127" s="77">
        <v>1245</v>
      </c>
      <c r="K127" s="22"/>
      <c r="M127" s="73" t="s">
        <v>82</v>
      </c>
      <c r="N127" s="74">
        <v>1062</v>
      </c>
      <c r="O127" s="22"/>
      <c r="P127" s="22"/>
      <c r="Q127" s="22"/>
      <c r="R127" s="22"/>
      <c r="S127" s="22"/>
      <c r="T127" s="22"/>
      <c r="X127" s="20"/>
    </row>
    <row r="128" spans="2:24" ht="18" customHeight="1" x14ac:dyDescent="0.3">
      <c r="B128" s="75" t="s">
        <v>72</v>
      </c>
      <c r="C128" s="75"/>
      <c r="D128" s="76">
        <f t="shared" si="10"/>
        <v>42260</v>
      </c>
      <c r="E128" s="77">
        <v>9079</v>
      </c>
      <c r="F128" s="77">
        <v>9810</v>
      </c>
      <c r="G128" s="77">
        <v>9974</v>
      </c>
      <c r="H128" s="77">
        <v>11306</v>
      </c>
      <c r="I128" s="77">
        <v>2091</v>
      </c>
      <c r="K128" s="22"/>
      <c r="M128" s="73" t="s">
        <v>67</v>
      </c>
      <c r="N128" s="74">
        <v>1080</v>
      </c>
      <c r="O128" s="22"/>
      <c r="P128" s="22"/>
      <c r="Q128" s="22"/>
      <c r="R128" s="22"/>
      <c r="S128" s="22"/>
      <c r="T128" s="22"/>
      <c r="X128" s="20"/>
    </row>
    <row r="129" spans="2:24" ht="18" customHeight="1" x14ac:dyDescent="0.3">
      <c r="B129" s="75" t="s">
        <v>73</v>
      </c>
      <c r="C129" s="75"/>
      <c r="D129" s="76">
        <f t="shared" si="10"/>
        <v>28993</v>
      </c>
      <c r="E129" s="77">
        <v>6475</v>
      </c>
      <c r="F129" s="77">
        <v>6737</v>
      </c>
      <c r="G129" s="77">
        <v>7011</v>
      </c>
      <c r="H129" s="77">
        <v>7216</v>
      </c>
      <c r="I129" s="77">
        <v>1554</v>
      </c>
      <c r="K129" s="22"/>
      <c r="M129" s="73" t="s">
        <v>70</v>
      </c>
      <c r="N129" s="74">
        <v>1099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0"/>
    </row>
    <row r="130" spans="2:24" ht="18" customHeight="1" x14ac:dyDescent="0.3">
      <c r="B130" s="75" t="s">
        <v>74</v>
      </c>
      <c r="C130" s="75"/>
      <c r="D130" s="76">
        <f t="shared" si="10"/>
        <v>10883</v>
      </c>
      <c r="E130" s="77">
        <v>2493</v>
      </c>
      <c r="F130" s="77">
        <v>2435</v>
      </c>
      <c r="G130" s="77">
        <v>2372</v>
      </c>
      <c r="H130" s="77">
        <v>2546</v>
      </c>
      <c r="I130" s="77">
        <v>1037</v>
      </c>
      <c r="K130" s="22"/>
      <c r="M130" s="73" t="s">
        <v>66</v>
      </c>
      <c r="N130" s="74">
        <v>1150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0"/>
    </row>
    <row r="131" spans="2:24" ht="18" customHeight="1" x14ac:dyDescent="0.3">
      <c r="B131" s="75" t="s">
        <v>75</v>
      </c>
      <c r="C131" s="75"/>
      <c r="D131" s="76">
        <f t="shared" si="10"/>
        <v>73107</v>
      </c>
      <c r="E131" s="77">
        <v>16894</v>
      </c>
      <c r="F131" s="77">
        <v>15975</v>
      </c>
      <c r="G131" s="77">
        <v>16483</v>
      </c>
      <c r="H131" s="77">
        <v>18489</v>
      </c>
      <c r="I131" s="77">
        <v>5266</v>
      </c>
      <c r="K131" s="22"/>
      <c r="M131" s="73" t="s">
        <v>81</v>
      </c>
      <c r="N131" s="74">
        <v>1237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0"/>
    </row>
    <row r="132" spans="2:24" ht="18" customHeight="1" x14ac:dyDescent="0.3">
      <c r="B132" s="75" t="s">
        <v>76</v>
      </c>
      <c r="C132" s="75"/>
      <c r="D132" s="76">
        <f t="shared" si="10"/>
        <v>22718</v>
      </c>
      <c r="E132" s="77">
        <v>6320</v>
      </c>
      <c r="F132" s="77">
        <v>4757</v>
      </c>
      <c r="G132" s="77">
        <v>4945</v>
      </c>
      <c r="H132" s="77">
        <v>5252</v>
      </c>
      <c r="I132" s="77">
        <v>1444</v>
      </c>
      <c r="K132" s="22"/>
      <c r="M132" s="73" t="s">
        <v>71</v>
      </c>
      <c r="N132" s="74">
        <v>1245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0"/>
    </row>
    <row r="133" spans="2:24" ht="18" customHeight="1" x14ac:dyDescent="0.3">
      <c r="B133" s="75" t="s">
        <v>77</v>
      </c>
      <c r="C133" s="75"/>
      <c r="D133" s="76">
        <f t="shared" si="10"/>
        <v>9983</v>
      </c>
      <c r="E133" s="77">
        <v>2547</v>
      </c>
      <c r="F133" s="77">
        <v>2254</v>
      </c>
      <c r="G133" s="77">
        <v>2001</v>
      </c>
      <c r="H133" s="77">
        <v>2266</v>
      </c>
      <c r="I133" s="77">
        <v>915</v>
      </c>
      <c r="K133" s="22"/>
      <c r="M133" s="73" t="s">
        <v>65</v>
      </c>
      <c r="N133" s="74">
        <v>1294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0"/>
    </row>
    <row r="134" spans="2:24" ht="18" customHeight="1" x14ac:dyDescent="0.3">
      <c r="B134" s="75" t="s">
        <v>78</v>
      </c>
      <c r="C134" s="75"/>
      <c r="D134" s="76">
        <f t="shared" si="10"/>
        <v>3072</v>
      </c>
      <c r="E134" s="77">
        <v>801</v>
      </c>
      <c r="F134" s="77">
        <v>736</v>
      </c>
      <c r="G134" s="77">
        <v>749</v>
      </c>
      <c r="H134" s="77">
        <v>618</v>
      </c>
      <c r="I134" s="77">
        <v>168</v>
      </c>
      <c r="K134" s="22"/>
      <c r="M134" s="73" t="s">
        <v>76</v>
      </c>
      <c r="N134" s="74">
        <v>1444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0"/>
    </row>
    <row r="135" spans="2:24" ht="18" customHeight="1" x14ac:dyDescent="0.3">
      <c r="B135" s="75" t="s">
        <v>79</v>
      </c>
      <c r="C135" s="75"/>
      <c r="D135" s="76">
        <f t="shared" si="10"/>
        <v>4894</v>
      </c>
      <c r="E135" s="77">
        <v>1543</v>
      </c>
      <c r="F135" s="77">
        <v>929</v>
      </c>
      <c r="G135" s="77">
        <v>969</v>
      </c>
      <c r="H135" s="77">
        <v>1206</v>
      </c>
      <c r="I135" s="77">
        <v>247</v>
      </c>
      <c r="K135" s="22"/>
      <c r="M135" s="73" t="s">
        <v>73</v>
      </c>
      <c r="N135" s="74">
        <v>1554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0"/>
    </row>
    <row r="136" spans="2:24" ht="18" customHeight="1" x14ac:dyDescent="0.3">
      <c r="B136" s="75" t="s">
        <v>80</v>
      </c>
      <c r="C136" s="75"/>
      <c r="D136" s="76">
        <f t="shared" si="10"/>
        <v>9661</v>
      </c>
      <c r="E136" s="77">
        <v>2318</v>
      </c>
      <c r="F136" s="77">
        <v>1994</v>
      </c>
      <c r="G136" s="77">
        <v>2316</v>
      </c>
      <c r="H136" s="77">
        <v>2480</v>
      </c>
      <c r="I136" s="77">
        <v>553</v>
      </c>
      <c r="K136" s="22"/>
      <c r="M136" s="73" t="s">
        <v>61</v>
      </c>
      <c r="N136" s="74">
        <v>1656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0"/>
    </row>
    <row r="137" spans="2:24" ht="18" customHeight="1" x14ac:dyDescent="0.3">
      <c r="B137" s="75" t="s">
        <v>81</v>
      </c>
      <c r="C137" s="75"/>
      <c r="D137" s="76">
        <f t="shared" si="10"/>
        <v>15708</v>
      </c>
      <c r="E137" s="77">
        <v>3650</v>
      </c>
      <c r="F137" s="77">
        <v>3322</v>
      </c>
      <c r="G137" s="77">
        <v>3891</v>
      </c>
      <c r="H137" s="77">
        <v>3608</v>
      </c>
      <c r="I137" s="77">
        <v>1237</v>
      </c>
      <c r="K137" s="22"/>
      <c r="M137" s="73" t="s">
        <v>64</v>
      </c>
      <c r="N137" s="74">
        <v>1844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0"/>
    </row>
    <row r="138" spans="2:24" ht="18" customHeight="1" x14ac:dyDescent="0.3">
      <c r="B138" s="75" t="s">
        <v>82</v>
      </c>
      <c r="C138" s="75"/>
      <c r="D138" s="76">
        <f t="shared" si="10"/>
        <v>16310</v>
      </c>
      <c r="E138" s="77">
        <v>3932</v>
      </c>
      <c r="F138" s="77">
        <v>3258</v>
      </c>
      <c r="G138" s="77">
        <v>4018</v>
      </c>
      <c r="H138" s="77">
        <v>4040</v>
      </c>
      <c r="I138" s="77">
        <v>1062</v>
      </c>
      <c r="K138" s="22"/>
      <c r="M138" s="73" t="s">
        <v>83</v>
      </c>
      <c r="N138" s="74">
        <v>1979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0"/>
    </row>
    <row r="139" spans="2:24" ht="18" customHeight="1" x14ac:dyDescent="0.3">
      <c r="B139" s="75" t="s">
        <v>83</v>
      </c>
      <c r="C139" s="75"/>
      <c r="D139" s="76">
        <f t="shared" si="10"/>
        <v>22720</v>
      </c>
      <c r="E139" s="77">
        <v>5492</v>
      </c>
      <c r="F139" s="77">
        <v>4536</v>
      </c>
      <c r="G139" s="77">
        <v>4848</v>
      </c>
      <c r="H139" s="77">
        <v>5865</v>
      </c>
      <c r="I139" s="77">
        <v>1979</v>
      </c>
      <c r="K139" s="22"/>
      <c r="M139" s="73" t="s">
        <v>72</v>
      </c>
      <c r="N139" s="74">
        <v>2091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0"/>
    </row>
    <row r="140" spans="2:24" ht="18" customHeight="1" x14ac:dyDescent="0.3">
      <c r="B140" s="75" t="s">
        <v>84</v>
      </c>
      <c r="C140" s="75"/>
      <c r="D140" s="76">
        <f t="shared" si="10"/>
        <v>10097</v>
      </c>
      <c r="E140" s="77">
        <v>2481</v>
      </c>
      <c r="F140" s="77">
        <v>2222</v>
      </c>
      <c r="G140" s="77">
        <v>2365</v>
      </c>
      <c r="H140" s="77">
        <v>2347</v>
      </c>
      <c r="I140" s="77">
        <v>682</v>
      </c>
      <c r="K140" s="22"/>
      <c r="M140" s="73" t="s">
        <v>68</v>
      </c>
      <c r="N140" s="74">
        <v>2461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0"/>
    </row>
    <row r="141" spans="2:24" ht="18" customHeight="1" thickBot="1" x14ac:dyDescent="0.35">
      <c r="B141" s="75" t="s">
        <v>85</v>
      </c>
      <c r="C141" s="75"/>
      <c r="D141" s="76">
        <f t="shared" si="10"/>
        <v>6417</v>
      </c>
      <c r="E141" s="77">
        <v>1456</v>
      </c>
      <c r="F141" s="77">
        <v>1304</v>
      </c>
      <c r="G141" s="77">
        <v>1466</v>
      </c>
      <c r="H141" s="77">
        <v>1679</v>
      </c>
      <c r="I141" s="77">
        <v>512</v>
      </c>
      <c r="K141" s="22"/>
      <c r="M141" s="79" t="s">
        <v>75</v>
      </c>
      <c r="N141" s="74">
        <v>5266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0"/>
    </row>
    <row r="142" spans="2:24" ht="18" customHeight="1" thickBot="1" x14ac:dyDescent="0.35">
      <c r="B142" s="80" t="s">
        <v>86</v>
      </c>
      <c r="C142" s="80"/>
      <c r="D142" s="76">
        <f t="shared" si="10"/>
        <v>5979</v>
      </c>
      <c r="E142" s="81">
        <v>1620</v>
      </c>
      <c r="F142" s="81">
        <v>1396</v>
      </c>
      <c r="G142" s="81">
        <v>1157</v>
      </c>
      <c r="H142" s="81">
        <v>1551</v>
      </c>
      <c r="I142" s="77">
        <v>255</v>
      </c>
      <c r="K142" s="22"/>
      <c r="L142" s="22"/>
      <c r="M142" s="82"/>
      <c r="N142" s="82"/>
      <c r="O142" s="22"/>
      <c r="P142" s="22"/>
      <c r="Q142" s="22"/>
      <c r="R142" s="22"/>
      <c r="S142" s="22"/>
      <c r="T142" s="22"/>
      <c r="U142" s="22"/>
      <c r="V142" s="22"/>
      <c r="W142" s="22"/>
      <c r="X142" s="20"/>
    </row>
    <row r="143" spans="2:24" ht="19.5" customHeight="1" x14ac:dyDescent="0.3">
      <c r="B143" s="30" t="s">
        <v>5</v>
      </c>
      <c r="C143" s="62"/>
      <c r="D143" s="36">
        <f>SUM(E143:I143)</f>
        <v>487385</v>
      </c>
      <c r="E143" s="36">
        <v>116460</v>
      </c>
      <c r="F143" s="36">
        <v>106751</v>
      </c>
      <c r="G143" s="36">
        <v>111568</v>
      </c>
      <c r="H143" s="36">
        <f>SUM(H117:H142)</f>
        <v>119469</v>
      </c>
      <c r="I143" s="36">
        <f>SUM(I117:I142)</f>
        <v>33137</v>
      </c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0"/>
    </row>
    <row r="144" spans="2:24" ht="19.5" customHeight="1" thickBot="1" x14ac:dyDescent="0.35">
      <c r="B144" s="83" t="s">
        <v>31</v>
      </c>
      <c r="C144" s="83"/>
      <c r="D144" s="84">
        <v>1</v>
      </c>
      <c r="E144" s="84">
        <f>E143/$D$143</f>
        <v>0.2389486750720683</v>
      </c>
      <c r="F144" s="84">
        <f>F143/$D$143</f>
        <v>0.21902807841849872</v>
      </c>
      <c r="G144" s="84">
        <f>G143/$D$143</f>
        <v>0.22891143551812224</v>
      </c>
      <c r="H144" s="84">
        <f>H143/$D$143</f>
        <v>0.24512243913948931</v>
      </c>
      <c r="I144" s="84">
        <f>I143/$D$143</f>
        <v>6.7989371851821453E-2</v>
      </c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0"/>
    </row>
    <row r="145" spans="2:24" ht="30" customHeight="1" x14ac:dyDescent="0.3">
      <c r="B145" s="68" t="s">
        <v>90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0"/>
    </row>
    <row r="146" spans="2:24" s="5" customFormat="1" ht="22.15" customHeight="1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2:24" s="5" customFormat="1" ht="9" customHeight="1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2:24" s="5" customFormat="1" ht="9" customHeight="1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2:24" s="5" customFormat="1" ht="12.6" customHeight="1" x14ac:dyDescent="0.25">
      <c r="B149" s="19" t="s">
        <v>91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20"/>
    </row>
    <row r="150" spans="2:24" s="5" customFormat="1" ht="27.75" customHeight="1" x14ac:dyDescent="0.2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0"/>
    </row>
    <row r="151" spans="2:24" s="5" customFormat="1" ht="27.75" customHeight="1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0"/>
    </row>
    <row r="152" spans="2:24" s="5" customFormat="1" ht="20.25" customHeight="1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2:24" s="5" customFormat="1" ht="20.25" customHeight="1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2:24" s="5" customFormat="1" ht="20.25" customHeight="1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2:24" s="5" customFormat="1" ht="32.25" customHeight="1" x14ac:dyDescent="0.3">
      <c r="B155" s="85" t="s">
        <v>4</v>
      </c>
      <c r="C155" s="85" t="s">
        <v>5</v>
      </c>
      <c r="D155" s="49" t="s">
        <v>92</v>
      </c>
      <c r="E155" s="49" t="s">
        <v>93</v>
      </c>
      <c r="F155" s="2"/>
      <c r="G155" s="2"/>
      <c r="H155" s="2"/>
      <c r="I155" s="2"/>
      <c r="J155" s="2"/>
      <c r="K155" s="2"/>
      <c r="L155" s="2"/>
      <c r="N155" s="85" t="s">
        <v>94</v>
      </c>
      <c r="O155" s="86" t="s">
        <v>5</v>
      </c>
      <c r="P155" s="87" t="s">
        <v>31</v>
      </c>
      <c r="Q155" s="88" t="s">
        <v>92</v>
      </c>
      <c r="R155" s="88" t="s">
        <v>93</v>
      </c>
      <c r="T155" s="2"/>
      <c r="U155" s="2"/>
      <c r="V155" s="2"/>
      <c r="W155" s="2"/>
    </row>
    <row r="156" spans="2:24" s="5" customFormat="1" ht="20.25" customHeight="1" x14ac:dyDescent="0.3">
      <c r="B156" s="26" t="s">
        <v>6</v>
      </c>
      <c r="C156" s="33">
        <f>SUM(D156:E156)</f>
        <v>44144</v>
      </c>
      <c r="D156" s="55">
        <v>27788</v>
      </c>
      <c r="E156" s="55">
        <v>16356</v>
      </c>
      <c r="F156" s="2"/>
      <c r="G156" s="2"/>
      <c r="H156" s="2"/>
      <c r="I156" s="2"/>
      <c r="J156" s="2"/>
      <c r="K156" s="2"/>
      <c r="L156" s="2"/>
      <c r="N156" s="89" t="s">
        <v>95</v>
      </c>
      <c r="O156" s="90">
        <f t="shared" ref="O156:O162" si="11">Q156+R156</f>
        <v>25</v>
      </c>
      <c r="P156" s="91">
        <f t="shared" ref="P156:P162" si="12">O156/$O$163</f>
        <v>2.5492151476403445E-5</v>
      </c>
      <c r="Q156" s="92">
        <v>8</v>
      </c>
      <c r="R156" s="93">
        <v>17</v>
      </c>
      <c r="T156" s="2"/>
      <c r="U156" s="2"/>
      <c r="V156" s="2"/>
      <c r="W156" s="2"/>
    </row>
    <row r="157" spans="2:24" s="5" customFormat="1" ht="20.25" customHeight="1" x14ac:dyDescent="0.3">
      <c r="B157" s="28" t="s">
        <v>7</v>
      </c>
      <c r="C157" s="33">
        <f t="shared" ref="C157:C163" si="13">SUM(D157:E157)</f>
        <v>71069</v>
      </c>
      <c r="D157" s="55">
        <v>44856</v>
      </c>
      <c r="E157" s="55">
        <v>26213</v>
      </c>
      <c r="F157" s="2"/>
      <c r="G157" s="2"/>
      <c r="H157" s="2"/>
      <c r="I157" s="2"/>
      <c r="J157" s="2"/>
      <c r="K157" s="2"/>
      <c r="L157" s="2"/>
      <c r="N157" s="94" t="s">
        <v>96</v>
      </c>
      <c r="O157" s="90">
        <f t="shared" si="11"/>
        <v>770</v>
      </c>
      <c r="P157" s="91">
        <f t="shared" si="12"/>
        <v>7.8515826547322608E-4</v>
      </c>
      <c r="Q157" s="95">
        <v>369</v>
      </c>
      <c r="R157" s="96">
        <v>401</v>
      </c>
      <c r="T157" s="2"/>
      <c r="U157" s="2"/>
      <c r="V157" s="2"/>
      <c r="W157" s="2"/>
    </row>
    <row r="158" spans="2:24" s="5" customFormat="1" ht="20.25" customHeight="1" x14ac:dyDescent="0.3">
      <c r="B158" s="28" t="s">
        <v>8</v>
      </c>
      <c r="C158" s="33">
        <f t="shared" si="13"/>
        <v>152897</v>
      </c>
      <c r="D158" s="55">
        <v>107007</v>
      </c>
      <c r="E158" s="55">
        <v>45890</v>
      </c>
      <c r="F158" s="2"/>
      <c r="G158" s="2"/>
      <c r="H158" s="2"/>
      <c r="I158" s="2"/>
      <c r="J158" s="2"/>
      <c r="K158" s="2"/>
      <c r="L158" s="2"/>
      <c r="N158" s="94" t="s">
        <v>97</v>
      </c>
      <c r="O158" s="90">
        <f t="shared" si="11"/>
        <v>62415</v>
      </c>
      <c r="P158" s="91">
        <f t="shared" si="12"/>
        <v>6.3643705375988846E-2</v>
      </c>
      <c r="Q158" s="95">
        <v>33095</v>
      </c>
      <c r="R158" s="96">
        <v>29320</v>
      </c>
      <c r="T158" s="2"/>
      <c r="U158" s="2"/>
      <c r="V158" s="2"/>
      <c r="W158" s="2"/>
    </row>
    <row r="159" spans="2:24" s="5" customFormat="1" ht="20.25" customHeight="1" x14ac:dyDescent="0.3">
      <c r="B159" s="28" t="s">
        <v>9</v>
      </c>
      <c r="C159" s="33">
        <f t="shared" si="13"/>
        <v>129613</v>
      </c>
      <c r="D159" s="55">
        <v>82911</v>
      </c>
      <c r="E159" s="55">
        <v>46702</v>
      </c>
      <c r="F159" s="2"/>
      <c r="G159" s="2"/>
      <c r="H159" s="2"/>
      <c r="I159" s="2"/>
      <c r="J159" s="2"/>
      <c r="K159" s="2"/>
      <c r="L159" s="2"/>
      <c r="N159" s="94" t="s">
        <v>98</v>
      </c>
      <c r="O159" s="90">
        <f t="shared" si="11"/>
        <v>78853</v>
      </c>
      <c r="P159" s="91">
        <f t="shared" si="12"/>
        <v>8.0405304814753636E-2</v>
      </c>
      <c r="Q159" s="95">
        <v>42674</v>
      </c>
      <c r="R159" s="96">
        <v>36179</v>
      </c>
      <c r="T159" s="2"/>
      <c r="U159" s="2"/>
      <c r="V159" s="2"/>
      <c r="W159" s="2"/>
    </row>
    <row r="160" spans="2:24" s="5" customFormat="1" ht="20.25" customHeight="1" x14ac:dyDescent="0.3">
      <c r="B160" s="28" t="s">
        <v>10</v>
      </c>
      <c r="C160" s="33">
        <f t="shared" si="13"/>
        <v>148861</v>
      </c>
      <c r="D160" s="55">
        <v>101376</v>
      </c>
      <c r="E160" s="55">
        <v>47485</v>
      </c>
      <c r="F160" s="2"/>
      <c r="G160" s="2"/>
      <c r="H160" s="2"/>
      <c r="I160" s="2"/>
      <c r="J160" s="2"/>
      <c r="K160" s="2"/>
      <c r="L160" s="2"/>
      <c r="N160" s="94" t="s">
        <v>99</v>
      </c>
      <c r="O160" s="90">
        <f t="shared" si="11"/>
        <v>169841</v>
      </c>
      <c r="P160" s="91">
        <f t="shared" si="12"/>
        <v>0.17318449995615351</v>
      </c>
      <c r="Q160" s="95">
        <v>109882</v>
      </c>
      <c r="R160" s="96">
        <v>59959</v>
      </c>
      <c r="T160" s="2"/>
      <c r="U160" s="2"/>
      <c r="V160" s="2"/>
      <c r="W160" s="2"/>
    </row>
    <row r="161" spans="2:24" s="5" customFormat="1" ht="20.25" customHeight="1" x14ac:dyDescent="0.3">
      <c r="B161" s="28" t="s">
        <v>11</v>
      </c>
      <c r="C161" s="33">
        <f t="shared" si="13"/>
        <v>154025</v>
      </c>
      <c r="D161" s="55">
        <v>100867</v>
      </c>
      <c r="E161" s="55">
        <v>53158</v>
      </c>
      <c r="F161" s="2"/>
      <c r="G161" s="2"/>
      <c r="H161" s="2"/>
      <c r="I161" s="2"/>
      <c r="J161" s="2"/>
      <c r="K161" s="2"/>
      <c r="L161" s="2"/>
      <c r="N161" s="94" t="s">
        <v>100</v>
      </c>
      <c r="O161" s="90">
        <f t="shared" si="11"/>
        <v>574591</v>
      </c>
      <c r="P161" s="91">
        <f t="shared" si="12"/>
        <v>0.58590243235912531</v>
      </c>
      <c r="Q161" s="95">
        <v>404172</v>
      </c>
      <c r="R161" s="96">
        <v>170419</v>
      </c>
      <c r="T161" s="2"/>
      <c r="U161" s="2"/>
      <c r="V161" s="2"/>
      <c r="W161" s="2"/>
    </row>
    <row r="162" spans="2:24" s="5" customFormat="1" ht="20.25" customHeight="1" thickBot="1" x14ac:dyDescent="0.35">
      <c r="B162" s="28" t="s">
        <v>12</v>
      </c>
      <c r="C162" s="33">
        <f t="shared" si="13"/>
        <v>134211</v>
      </c>
      <c r="D162" s="55">
        <v>87678</v>
      </c>
      <c r="E162" s="55">
        <v>46533</v>
      </c>
      <c r="F162" s="2"/>
      <c r="G162" s="2"/>
      <c r="H162" s="2"/>
      <c r="I162" s="2"/>
      <c r="J162" s="2"/>
      <c r="K162" s="2"/>
      <c r="L162" s="2"/>
      <c r="N162" s="94" t="s">
        <v>101</v>
      </c>
      <c r="O162" s="90">
        <f t="shared" si="11"/>
        <v>94199</v>
      </c>
      <c r="P162" s="91">
        <f t="shared" si="12"/>
        <v>9.6053407077029127E-2</v>
      </c>
      <c r="Q162" s="95">
        <v>60784</v>
      </c>
      <c r="R162" s="96">
        <v>33415</v>
      </c>
      <c r="T162" s="2"/>
      <c r="U162" s="2"/>
      <c r="V162" s="2"/>
      <c r="W162" s="2"/>
    </row>
    <row r="163" spans="2:24" s="5" customFormat="1" ht="20.25" customHeight="1" thickBot="1" x14ac:dyDescent="0.35">
      <c r="B163" s="28" t="s">
        <v>13</v>
      </c>
      <c r="C163" s="33">
        <f t="shared" si="13"/>
        <v>145874</v>
      </c>
      <c r="D163" s="55">
        <v>98501</v>
      </c>
      <c r="E163" s="55">
        <v>47373</v>
      </c>
      <c r="F163" s="2"/>
      <c r="G163" s="2"/>
      <c r="H163" s="2"/>
      <c r="I163" s="2"/>
      <c r="J163" s="2"/>
      <c r="K163" s="2"/>
      <c r="L163" s="2"/>
      <c r="N163" s="97" t="s">
        <v>5</v>
      </c>
      <c r="O163" s="36">
        <f>SUM(O156:O162)</f>
        <v>980694</v>
      </c>
      <c r="P163" s="98">
        <f>SUM(P156:P162)</f>
        <v>1</v>
      </c>
      <c r="Q163" s="99">
        <f>SUM(Q156:Q162)</f>
        <v>650984</v>
      </c>
      <c r="R163" s="99">
        <f>SUM(R156:R162)</f>
        <v>329710</v>
      </c>
      <c r="T163" s="2"/>
      <c r="U163" s="2"/>
      <c r="V163" s="2"/>
      <c r="W163" s="2"/>
    </row>
    <row r="164" spans="2:24" s="5" customFormat="1" ht="20.25" customHeight="1" x14ac:dyDescent="0.3">
      <c r="B164" s="30" t="s">
        <v>5</v>
      </c>
      <c r="C164" s="36">
        <f>SUM(C156:C163)</f>
        <v>980694</v>
      </c>
      <c r="D164" s="36">
        <f>SUM(D156:D163)</f>
        <v>650984</v>
      </c>
      <c r="E164" s="36">
        <f>SUM(E156:E163)</f>
        <v>329710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2:24" s="5" customFormat="1" ht="20.25" customHeight="1" thickBot="1" x14ac:dyDescent="0.35">
      <c r="B165" s="83" t="s">
        <v>31</v>
      </c>
      <c r="C165" s="100">
        <f>C164/$C164</f>
        <v>1</v>
      </c>
      <c r="D165" s="100">
        <f>D164/$C164</f>
        <v>0.66379930946860077</v>
      </c>
      <c r="E165" s="100">
        <f>E164/$C164</f>
        <v>0.33620069053139917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2:24" s="5" customFormat="1" ht="14.25" customHeight="1" x14ac:dyDescent="0.3">
      <c r="B166" s="101"/>
      <c r="C166" s="101"/>
      <c r="D166" s="101"/>
      <c r="E166" s="10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2:24" s="5" customFormat="1" ht="14.25" customHeight="1" x14ac:dyDescent="0.3">
      <c r="N167" s="102"/>
      <c r="P167" s="102"/>
      <c r="Q167" s="2"/>
      <c r="R167" s="2"/>
      <c r="S167" s="2"/>
      <c r="V167" s="2"/>
      <c r="W167" s="2"/>
    </row>
    <row r="168" spans="2:24" s="5" customFormat="1" ht="18" customHeight="1" x14ac:dyDescent="0.3">
      <c r="N168" s="102"/>
      <c r="P168" s="102"/>
      <c r="Q168" s="2"/>
      <c r="R168" s="2"/>
      <c r="S168" s="2"/>
      <c r="V168" s="2"/>
      <c r="W168" s="2"/>
    </row>
    <row r="169" spans="2:24" s="5" customFormat="1" ht="18" customHeight="1" x14ac:dyDescent="0.3">
      <c r="N169" s="102"/>
      <c r="P169" s="102"/>
      <c r="Q169" s="2"/>
      <c r="R169" s="2"/>
      <c r="S169" s="2"/>
      <c r="T169" s="2"/>
      <c r="V169" s="2"/>
      <c r="W169" s="2"/>
      <c r="X169" s="103"/>
    </row>
    <row r="170" spans="2:24" s="5" customFormat="1" ht="19.5" customHeight="1" x14ac:dyDescent="0.3">
      <c r="N170" s="102"/>
      <c r="P170" s="102"/>
      <c r="Q170" s="2"/>
      <c r="R170" s="2"/>
      <c r="S170" s="2"/>
      <c r="T170" s="2"/>
      <c r="V170" s="2"/>
      <c r="W170" s="2"/>
    </row>
    <row r="171" spans="2:24" s="5" customFormat="1" ht="20.100000000000001" customHeight="1" x14ac:dyDescent="0.3">
      <c r="B171" s="57" t="s">
        <v>102</v>
      </c>
      <c r="C171" s="57"/>
      <c r="D171" s="57"/>
      <c r="E171" s="104"/>
      <c r="F171" s="86" t="s">
        <v>5</v>
      </c>
      <c r="G171" s="87" t="s">
        <v>31</v>
      </c>
      <c r="H171" s="88" t="s">
        <v>92</v>
      </c>
      <c r="I171" s="88" t="s">
        <v>93</v>
      </c>
      <c r="K171" s="57" t="s">
        <v>30</v>
      </c>
      <c r="L171" s="57"/>
      <c r="M171" s="57"/>
      <c r="N171" s="104"/>
      <c r="O171" s="59" t="s">
        <v>5</v>
      </c>
      <c r="P171" s="60" t="s">
        <v>31</v>
      </c>
      <c r="Q171" s="105" t="s">
        <v>92</v>
      </c>
      <c r="R171" s="105" t="s">
        <v>93</v>
      </c>
      <c r="S171" s="2"/>
      <c r="T171" s="2"/>
      <c r="V171" s="2"/>
      <c r="W171" s="2"/>
    </row>
    <row r="172" spans="2:24" s="5" customFormat="1" ht="20.100000000000001" customHeight="1" x14ac:dyDescent="0.3">
      <c r="B172" s="106" t="s">
        <v>103</v>
      </c>
      <c r="C172" s="106"/>
      <c r="D172" s="107"/>
      <c r="E172" s="107"/>
      <c r="F172" s="108">
        <f t="shared" ref="F172:F206" si="14">H172+I172</f>
        <v>1253</v>
      </c>
      <c r="G172" s="109">
        <f t="shared" ref="G172:G207" si="15">F172/$F$207</f>
        <v>1.2776666319973407E-3</v>
      </c>
      <c r="H172" s="110">
        <v>612</v>
      </c>
      <c r="I172" s="110">
        <v>641</v>
      </c>
      <c r="K172" s="57"/>
      <c r="L172" s="57"/>
      <c r="M172" s="57"/>
      <c r="N172" s="104"/>
      <c r="O172" s="59"/>
      <c r="P172" s="60"/>
      <c r="Q172" s="111"/>
      <c r="R172" s="111"/>
      <c r="S172" s="2"/>
      <c r="T172" s="2"/>
      <c r="V172" s="2"/>
      <c r="W172" s="2"/>
    </row>
    <row r="173" spans="2:24" s="5" customFormat="1" ht="20.100000000000001" customHeight="1" x14ac:dyDescent="0.3">
      <c r="B173" s="106" t="s">
        <v>104</v>
      </c>
      <c r="C173" s="106"/>
      <c r="D173" s="107"/>
      <c r="E173" s="107"/>
      <c r="F173" s="108">
        <f t="shared" si="14"/>
        <v>10831</v>
      </c>
      <c r="G173" s="109">
        <f t="shared" si="15"/>
        <v>1.1044219705637029E-2</v>
      </c>
      <c r="H173" s="110">
        <v>2769</v>
      </c>
      <c r="I173" s="110">
        <v>8062</v>
      </c>
      <c r="K173" s="112" t="s">
        <v>32</v>
      </c>
      <c r="L173" s="112"/>
      <c r="M173" s="112"/>
      <c r="N173" s="112"/>
      <c r="O173" s="113">
        <f t="shared" ref="O173:O187" si="16">Q173+R173</f>
        <v>21</v>
      </c>
      <c r="P173" s="114">
        <f>O173/$O$189</f>
        <v>2.1413407240178892E-5</v>
      </c>
      <c r="Q173" s="115">
        <v>21</v>
      </c>
      <c r="R173" s="115">
        <v>0</v>
      </c>
      <c r="S173" s="2"/>
      <c r="T173" s="2"/>
      <c r="V173" s="2"/>
      <c r="W173" s="2"/>
    </row>
    <row r="174" spans="2:24" s="5" customFormat="1" ht="18" customHeight="1" x14ac:dyDescent="0.3">
      <c r="B174" s="106" t="s">
        <v>105</v>
      </c>
      <c r="C174" s="106"/>
      <c r="D174" s="107"/>
      <c r="E174" s="107"/>
      <c r="F174" s="108">
        <f t="shared" si="14"/>
        <v>10287</v>
      </c>
      <c r="G174" s="109">
        <f t="shared" si="15"/>
        <v>1.048951048951049E-2</v>
      </c>
      <c r="H174" s="110">
        <v>7822</v>
      </c>
      <c r="I174" s="110">
        <v>2465</v>
      </c>
      <c r="K174" s="54"/>
      <c r="L174" s="54"/>
      <c r="M174" s="54"/>
      <c r="N174" s="54"/>
      <c r="O174" s="27"/>
      <c r="P174" s="116"/>
      <c r="Q174" s="34"/>
      <c r="R174" s="34"/>
      <c r="S174" s="2"/>
      <c r="T174" s="2"/>
      <c r="V174" s="2"/>
      <c r="W174" s="2"/>
    </row>
    <row r="175" spans="2:24" s="5" customFormat="1" ht="18" customHeight="1" x14ac:dyDescent="0.3">
      <c r="B175" s="106" t="s">
        <v>106</v>
      </c>
      <c r="C175" s="106"/>
      <c r="D175" s="107"/>
      <c r="E175" s="107"/>
      <c r="F175" s="108">
        <f t="shared" si="14"/>
        <v>1177</v>
      </c>
      <c r="G175" s="109">
        <f t="shared" si="15"/>
        <v>1.2001704915090741E-3</v>
      </c>
      <c r="H175" s="110">
        <v>728</v>
      </c>
      <c r="I175" s="110">
        <v>449</v>
      </c>
      <c r="K175" s="112" t="s">
        <v>33</v>
      </c>
      <c r="L175" s="112"/>
      <c r="M175" s="112"/>
      <c r="N175" s="112"/>
      <c r="O175" s="113">
        <f t="shared" si="16"/>
        <v>21958</v>
      </c>
      <c r="P175" s="114">
        <f t="shared" ref="P175" si="17">O175/$O$189</f>
        <v>2.2390266484754673E-2</v>
      </c>
      <c r="Q175" s="115">
        <v>48</v>
      </c>
      <c r="R175" s="115">
        <v>21910</v>
      </c>
      <c r="S175" s="2"/>
      <c r="T175" s="2"/>
      <c r="V175" s="2"/>
      <c r="W175" s="2"/>
    </row>
    <row r="176" spans="2:24" s="5" customFormat="1" ht="25.5" customHeight="1" x14ac:dyDescent="0.3">
      <c r="B176" s="106" t="s">
        <v>107</v>
      </c>
      <c r="C176" s="106"/>
      <c r="D176" s="107"/>
      <c r="E176" s="107"/>
      <c r="F176" s="108">
        <f t="shared" si="14"/>
        <v>10424</v>
      </c>
      <c r="G176" s="109">
        <f t="shared" si="15"/>
        <v>1.062920747960118E-2</v>
      </c>
      <c r="H176" s="110">
        <v>5412</v>
      </c>
      <c r="I176" s="110">
        <v>5012</v>
      </c>
      <c r="K176" s="54"/>
      <c r="L176" s="54"/>
      <c r="M176" s="54"/>
      <c r="N176" s="54"/>
      <c r="O176" s="27"/>
      <c r="P176" s="116"/>
      <c r="Q176" s="34"/>
      <c r="R176" s="34"/>
      <c r="T176" s="2"/>
      <c r="V176" s="2"/>
      <c r="W176" s="2"/>
    </row>
    <row r="177" spans="2:23" s="5" customFormat="1" ht="18" customHeight="1" x14ac:dyDescent="0.3">
      <c r="B177" s="106" t="s">
        <v>108</v>
      </c>
      <c r="C177" s="106"/>
      <c r="D177" s="107"/>
      <c r="E177" s="107"/>
      <c r="F177" s="108">
        <f t="shared" si="14"/>
        <v>6047</v>
      </c>
      <c r="G177" s="109">
        <f t="shared" si="15"/>
        <v>6.1660415991124651E-3</v>
      </c>
      <c r="H177" s="110">
        <v>2601</v>
      </c>
      <c r="I177" s="110">
        <v>3446</v>
      </c>
      <c r="K177" s="117" t="s">
        <v>34</v>
      </c>
      <c r="L177" s="117"/>
      <c r="M177" s="117"/>
      <c r="N177" s="117"/>
      <c r="O177" s="113">
        <f t="shared" si="16"/>
        <v>111</v>
      </c>
      <c r="P177" s="114">
        <f t="shared" ref="P177" si="18">O177/$O$189</f>
        <v>1.131851525552313E-4</v>
      </c>
      <c r="Q177" s="115">
        <v>111</v>
      </c>
      <c r="R177" s="115">
        <v>0</v>
      </c>
      <c r="T177" s="2"/>
      <c r="V177" s="2"/>
      <c r="W177" s="2"/>
    </row>
    <row r="178" spans="2:23" s="5" customFormat="1" ht="18" customHeight="1" x14ac:dyDescent="0.3">
      <c r="B178" s="106" t="s">
        <v>109</v>
      </c>
      <c r="C178" s="106"/>
      <c r="D178" s="107"/>
      <c r="E178" s="107"/>
      <c r="F178" s="108">
        <f t="shared" si="14"/>
        <v>40159</v>
      </c>
      <c r="G178" s="109">
        <f t="shared" si="15"/>
        <v>4.0949572445635435E-2</v>
      </c>
      <c r="H178" s="110">
        <v>27902</v>
      </c>
      <c r="I178" s="110">
        <v>12257</v>
      </c>
      <c r="K178" s="118"/>
      <c r="L178" s="118"/>
      <c r="M178" s="118"/>
      <c r="N178" s="118"/>
      <c r="O178" s="27"/>
      <c r="P178" s="116"/>
      <c r="Q178" s="34"/>
      <c r="R178" s="34"/>
      <c r="T178" s="2"/>
      <c r="V178" s="2"/>
      <c r="W178" s="2"/>
    </row>
    <row r="179" spans="2:23" s="5" customFormat="1" ht="18" customHeight="1" x14ac:dyDescent="0.3">
      <c r="B179" s="106" t="s">
        <v>110</v>
      </c>
      <c r="C179" s="106"/>
      <c r="D179" s="107"/>
      <c r="E179" s="107"/>
      <c r="F179" s="108">
        <f t="shared" si="14"/>
        <v>95384</v>
      </c>
      <c r="G179" s="109">
        <f t="shared" si="15"/>
        <v>9.7261735057010648E-2</v>
      </c>
      <c r="H179" s="110">
        <v>50352</v>
      </c>
      <c r="I179" s="110">
        <v>45032</v>
      </c>
      <c r="K179" s="112" t="s">
        <v>35</v>
      </c>
      <c r="L179" s="112"/>
      <c r="M179" s="112"/>
      <c r="N179" s="112"/>
      <c r="O179" s="113">
        <f t="shared" si="16"/>
        <v>0</v>
      </c>
      <c r="P179" s="114">
        <f t="shared" ref="P179" si="19">O179/$O$189</f>
        <v>0</v>
      </c>
      <c r="Q179" s="115">
        <v>0</v>
      </c>
      <c r="R179" s="115">
        <v>0</v>
      </c>
      <c r="T179" s="2"/>
      <c r="V179" s="2"/>
      <c r="W179" s="2"/>
    </row>
    <row r="180" spans="2:23" s="5" customFormat="1" ht="18" customHeight="1" x14ac:dyDescent="0.3">
      <c r="B180" s="106" t="s">
        <v>111</v>
      </c>
      <c r="C180" s="106"/>
      <c r="D180" s="107"/>
      <c r="E180" s="107"/>
      <c r="F180" s="108">
        <f t="shared" si="14"/>
        <v>40632</v>
      </c>
      <c r="G180" s="109">
        <f t="shared" si="15"/>
        <v>4.1431883951568993E-2</v>
      </c>
      <c r="H180" s="110">
        <v>25094</v>
      </c>
      <c r="I180" s="110">
        <v>15538</v>
      </c>
      <c r="K180" s="54"/>
      <c r="L180" s="54"/>
      <c r="M180" s="54"/>
      <c r="N180" s="54"/>
      <c r="O180" s="27"/>
      <c r="P180" s="116"/>
      <c r="Q180" s="34"/>
      <c r="R180" s="34"/>
      <c r="T180" s="2"/>
      <c r="V180" s="2"/>
      <c r="W180" s="2"/>
    </row>
    <row r="181" spans="2:23" s="5" customFormat="1" ht="18" customHeight="1" x14ac:dyDescent="0.3">
      <c r="B181" s="106" t="s">
        <v>112</v>
      </c>
      <c r="C181" s="106"/>
      <c r="D181" s="107"/>
      <c r="E181" s="107"/>
      <c r="F181" s="108">
        <f t="shared" si="14"/>
        <v>134098</v>
      </c>
      <c r="G181" s="109">
        <f t="shared" si="15"/>
        <v>0.13673786114730996</v>
      </c>
      <c r="H181" s="110">
        <v>107353</v>
      </c>
      <c r="I181" s="110">
        <v>26745</v>
      </c>
      <c r="K181" s="112" t="s">
        <v>38</v>
      </c>
      <c r="L181" s="112"/>
      <c r="M181" s="112"/>
      <c r="N181" s="112"/>
      <c r="O181" s="113">
        <f t="shared" si="16"/>
        <v>929159</v>
      </c>
      <c r="P181" s="114">
        <f t="shared" ref="P181" si="20">O181/$O$189</f>
        <v>0.94745047894654189</v>
      </c>
      <c r="Q181" s="115">
        <v>633218</v>
      </c>
      <c r="R181" s="115">
        <v>295941</v>
      </c>
      <c r="T181" s="2"/>
      <c r="V181" s="2"/>
      <c r="W181" s="2"/>
    </row>
    <row r="182" spans="2:23" s="5" customFormat="1" ht="18" customHeight="1" x14ac:dyDescent="0.3">
      <c r="B182" s="106" t="s">
        <v>113</v>
      </c>
      <c r="C182" s="106"/>
      <c r="D182" s="107"/>
      <c r="E182" s="107"/>
      <c r="F182" s="108">
        <f t="shared" si="14"/>
        <v>8844</v>
      </c>
      <c r="G182" s="109">
        <f t="shared" si="15"/>
        <v>9.0181035062924832E-3</v>
      </c>
      <c r="H182" s="110">
        <v>6542</v>
      </c>
      <c r="I182" s="110">
        <v>2302</v>
      </c>
      <c r="K182" s="54"/>
      <c r="L182" s="54"/>
      <c r="M182" s="54"/>
      <c r="N182" s="54"/>
      <c r="O182" s="27"/>
      <c r="P182" s="116"/>
      <c r="Q182" s="34"/>
      <c r="R182" s="34"/>
      <c r="T182" s="2"/>
      <c r="V182" s="2"/>
      <c r="W182" s="2"/>
    </row>
    <row r="183" spans="2:23" s="5" customFormat="1" ht="18" customHeight="1" x14ac:dyDescent="0.3">
      <c r="B183" s="106" t="s">
        <v>114</v>
      </c>
      <c r="C183" s="106"/>
      <c r="D183" s="107"/>
      <c r="E183" s="107"/>
      <c r="F183" s="108">
        <f t="shared" si="14"/>
        <v>665</v>
      </c>
      <c r="G183" s="109">
        <f t="shared" si="15"/>
        <v>6.7809122927233161E-4</v>
      </c>
      <c r="H183" s="110">
        <v>603</v>
      </c>
      <c r="I183" s="110">
        <v>62</v>
      </c>
      <c r="K183" s="112" t="s">
        <v>41</v>
      </c>
      <c r="L183" s="112"/>
      <c r="M183" s="112"/>
      <c r="N183" s="112"/>
      <c r="O183" s="113">
        <f t="shared" si="16"/>
        <v>13488</v>
      </c>
      <c r="P183" s="114">
        <f t="shared" ref="P183" si="21">O183/$O$189</f>
        <v>1.3753525564549186E-2</v>
      </c>
      <c r="Q183" s="115">
        <v>7084</v>
      </c>
      <c r="R183" s="115">
        <v>6404</v>
      </c>
      <c r="T183" s="2"/>
      <c r="V183" s="2"/>
      <c r="W183" s="2"/>
    </row>
    <row r="184" spans="2:23" s="5" customFormat="1" ht="18" customHeight="1" x14ac:dyDescent="0.3">
      <c r="B184" s="106" t="s">
        <v>115</v>
      </c>
      <c r="C184" s="106"/>
      <c r="D184" s="107"/>
      <c r="E184" s="107"/>
      <c r="F184" s="108">
        <f t="shared" si="14"/>
        <v>440</v>
      </c>
      <c r="G184" s="109">
        <f t="shared" si="15"/>
        <v>4.4866186598470061E-4</v>
      </c>
      <c r="H184" s="110">
        <v>263</v>
      </c>
      <c r="I184" s="110">
        <v>177</v>
      </c>
      <c r="K184" s="54"/>
      <c r="L184" s="54"/>
      <c r="M184" s="54"/>
      <c r="N184" s="54"/>
      <c r="O184" s="27"/>
      <c r="P184" s="116"/>
      <c r="Q184" s="34"/>
      <c r="R184" s="34"/>
      <c r="T184" s="2"/>
      <c r="V184" s="2"/>
      <c r="W184" s="2"/>
    </row>
    <row r="185" spans="2:23" s="5" customFormat="1" ht="18" customHeight="1" x14ac:dyDescent="0.3">
      <c r="B185" s="106" t="s">
        <v>116</v>
      </c>
      <c r="C185" s="106"/>
      <c r="D185" s="107"/>
      <c r="E185" s="107"/>
      <c r="F185" s="108">
        <f t="shared" si="14"/>
        <v>6968</v>
      </c>
      <c r="G185" s="109">
        <f t="shared" si="15"/>
        <v>7.105172459503168E-3</v>
      </c>
      <c r="H185" s="110">
        <v>1819</v>
      </c>
      <c r="I185" s="110">
        <v>5149</v>
      </c>
      <c r="K185" s="112" t="s">
        <v>43</v>
      </c>
      <c r="L185" s="112"/>
      <c r="M185" s="112"/>
      <c r="N185" s="112"/>
      <c r="O185" s="113">
        <f t="shared" si="16"/>
        <v>5144</v>
      </c>
      <c r="P185" s="114">
        <f t="shared" ref="P185" si="22">O185/$O$189</f>
        <v>5.2452650877847732E-3</v>
      </c>
      <c r="Q185" s="115">
        <v>2879</v>
      </c>
      <c r="R185" s="115">
        <v>2265</v>
      </c>
      <c r="T185" s="2"/>
      <c r="V185" s="2"/>
      <c r="W185" s="2"/>
    </row>
    <row r="186" spans="2:23" s="5" customFormat="1" ht="18" customHeight="1" x14ac:dyDescent="0.3">
      <c r="B186" s="106" t="s">
        <v>117</v>
      </c>
      <c r="C186" s="106"/>
      <c r="D186" s="107"/>
      <c r="E186" s="107"/>
      <c r="F186" s="108">
        <f t="shared" si="14"/>
        <v>5280</v>
      </c>
      <c r="G186" s="109">
        <f t="shared" si="15"/>
        <v>5.3839423918164075E-3</v>
      </c>
      <c r="H186" s="110">
        <v>3208</v>
      </c>
      <c r="I186" s="110">
        <v>2072</v>
      </c>
      <c r="K186" s="54"/>
      <c r="L186" s="54"/>
      <c r="M186" s="54"/>
      <c r="N186" s="54"/>
      <c r="O186" s="27"/>
      <c r="P186" s="116"/>
      <c r="Q186" s="34"/>
      <c r="R186" s="34"/>
      <c r="T186" s="2"/>
      <c r="V186" s="2"/>
      <c r="W186" s="2"/>
    </row>
    <row r="187" spans="2:23" s="5" customFormat="1" ht="18" customHeight="1" x14ac:dyDescent="0.3">
      <c r="B187" s="106" t="s">
        <v>118</v>
      </c>
      <c r="C187" s="106"/>
      <c r="D187" s="107"/>
      <c r="E187" s="107"/>
      <c r="F187" s="108">
        <f t="shared" si="14"/>
        <v>2898</v>
      </c>
      <c r="G187" s="109">
        <f t="shared" si="15"/>
        <v>2.9550501991446872E-3</v>
      </c>
      <c r="H187" s="110">
        <v>2000</v>
      </c>
      <c r="I187" s="110">
        <v>898</v>
      </c>
      <c r="K187" s="112" t="s">
        <v>45</v>
      </c>
      <c r="L187" s="112"/>
      <c r="M187" s="112"/>
      <c r="N187" s="112"/>
      <c r="O187" s="113">
        <f t="shared" si="16"/>
        <v>10813</v>
      </c>
      <c r="P187" s="114">
        <f t="shared" ref="P187" si="23">O187/$O$189</f>
        <v>1.1025865356574018E-2</v>
      </c>
      <c r="Q187" s="115">
        <v>7623</v>
      </c>
      <c r="R187" s="115">
        <v>3190</v>
      </c>
      <c r="T187" s="2"/>
      <c r="V187" s="2"/>
      <c r="W187" s="2"/>
    </row>
    <row r="188" spans="2:23" s="5" customFormat="1" ht="18" customHeight="1" thickBot="1" x14ac:dyDescent="0.35">
      <c r="B188" s="106" t="s">
        <v>119</v>
      </c>
      <c r="C188" s="106"/>
      <c r="D188" s="107"/>
      <c r="E188" s="107"/>
      <c r="F188" s="108">
        <f t="shared" si="14"/>
        <v>266</v>
      </c>
      <c r="G188" s="109">
        <f t="shared" si="15"/>
        <v>2.7123649170893263E-4</v>
      </c>
      <c r="H188" s="110">
        <v>186</v>
      </c>
      <c r="I188" s="110">
        <v>80</v>
      </c>
      <c r="K188" s="54"/>
      <c r="L188" s="54"/>
      <c r="M188" s="54"/>
      <c r="N188" s="54"/>
      <c r="O188" s="27"/>
      <c r="P188" s="116"/>
      <c r="Q188" s="34"/>
      <c r="R188" s="34"/>
      <c r="T188" s="2"/>
      <c r="V188" s="2"/>
      <c r="W188" s="2"/>
    </row>
    <row r="189" spans="2:23" s="5" customFormat="1" ht="18" customHeight="1" x14ac:dyDescent="0.3">
      <c r="B189" s="106" t="s">
        <v>120</v>
      </c>
      <c r="C189" s="106"/>
      <c r="D189" s="107"/>
      <c r="E189" s="107"/>
      <c r="F189" s="108">
        <f t="shared" si="14"/>
        <v>67</v>
      </c>
      <c r="G189" s="109">
        <f t="shared" si="15"/>
        <v>6.8318965956761226E-5</v>
      </c>
      <c r="H189" s="110">
        <v>24</v>
      </c>
      <c r="I189" s="110">
        <v>43</v>
      </c>
      <c r="K189" s="30" t="s">
        <v>5</v>
      </c>
      <c r="L189" s="62"/>
      <c r="M189" s="62"/>
      <c r="N189" s="62"/>
      <c r="O189" s="36">
        <f>SUM(O164:O187)</f>
        <v>980694</v>
      </c>
      <c r="P189" s="58">
        <f>SUM(P164:P187)</f>
        <v>1</v>
      </c>
      <c r="Q189" s="36">
        <f>SUM(Q164:Q187)</f>
        <v>650984</v>
      </c>
      <c r="R189" s="36">
        <f>SUM(R164:R187)</f>
        <v>329710</v>
      </c>
      <c r="T189" s="2"/>
      <c r="V189" s="2"/>
      <c r="W189" s="2"/>
    </row>
    <row r="190" spans="2:23" s="5" customFormat="1" ht="18" customHeight="1" x14ac:dyDescent="0.3">
      <c r="B190" s="106" t="s">
        <v>121</v>
      </c>
      <c r="C190" s="106"/>
      <c r="D190" s="107"/>
      <c r="E190" s="107"/>
      <c r="F190" s="108">
        <f t="shared" si="14"/>
        <v>15319</v>
      </c>
      <c r="G190" s="109">
        <f t="shared" si="15"/>
        <v>1.5620570738680974E-2</v>
      </c>
      <c r="H190" s="110">
        <v>6912</v>
      </c>
      <c r="I190" s="110">
        <v>8407</v>
      </c>
      <c r="T190" s="2"/>
      <c r="V190" s="2"/>
      <c r="W190" s="2"/>
    </row>
    <row r="191" spans="2:23" s="5" customFormat="1" ht="18" customHeight="1" x14ac:dyDescent="0.3">
      <c r="B191" s="106" t="s">
        <v>122</v>
      </c>
      <c r="C191" s="106"/>
      <c r="D191" s="107"/>
      <c r="E191" s="107"/>
      <c r="F191" s="108">
        <f t="shared" si="14"/>
        <v>573</v>
      </c>
      <c r="G191" s="109">
        <f t="shared" si="15"/>
        <v>5.8428011183916701E-4</v>
      </c>
      <c r="H191" s="110">
        <v>289</v>
      </c>
      <c r="I191" s="110">
        <v>284</v>
      </c>
      <c r="T191" s="2"/>
      <c r="V191" s="2"/>
      <c r="W191" s="2"/>
    </row>
    <row r="192" spans="2:23" s="5" customFormat="1" ht="18" customHeight="1" x14ac:dyDescent="0.3">
      <c r="B192" s="106" t="s">
        <v>123</v>
      </c>
      <c r="C192" s="106"/>
      <c r="D192" s="107"/>
      <c r="E192" s="107"/>
      <c r="F192" s="108">
        <f t="shared" si="14"/>
        <v>90</v>
      </c>
      <c r="G192" s="109">
        <f t="shared" si="15"/>
        <v>9.1771745315052404E-5</v>
      </c>
      <c r="H192" s="110">
        <v>54</v>
      </c>
      <c r="I192" s="110">
        <v>36</v>
      </c>
      <c r="T192" s="2"/>
      <c r="V192" s="2"/>
      <c r="W192" s="2"/>
    </row>
    <row r="193" spans="2:88" s="5" customFormat="1" ht="18" customHeight="1" x14ac:dyDescent="0.3">
      <c r="B193" s="106" t="s">
        <v>124</v>
      </c>
      <c r="C193" s="106"/>
      <c r="D193" s="107"/>
      <c r="E193" s="107"/>
      <c r="F193" s="108">
        <f t="shared" si="14"/>
        <v>55600</v>
      </c>
      <c r="G193" s="109">
        <f t="shared" si="15"/>
        <v>5.6694544883521263E-2</v>
      </c>
      <c r="H193" s="110">
        <v>44017</v>
      </c>
      <c r="I193" s="110">
        <v>11583</v>
      </c>
      <c r="T193" s="2"/>
      <c r="V193" s="2"/>
      <c r="W193" s="2"/>
    </row>
    <row r="194" spans="2:88" s="5" customFormat="1" ht="18" customHeight="1" x14ac:dyDescent="0.3">
      <c r="B194" s="106" t="s">
        <v>125</v>
      </c>
      <c r="C194" s="106"/>
      <c r="D194" s="107"/>
      <c r="E194" s="107"/>
      <c r="F194" s="108">
        <f t="shared" si="14"/>
        <v>2307</v>
      </c>
      <c r="G194" s="109">
        <f t="shared" si="15"/>
        <v>2.3524157382425097E-3</v>
      </c>
      <c r="H194" s="110">
        <v>1617</v>
      </c>
      <c r="I194" s="110">
        <v>690</v>
      </c>
      <c r="T194" s="2"/>
      <c r="V194" s="2"/>
      <c r="W194" s="2"/>
    </row>
    <row r="195" spans="2:88" s="5" customFormat="1" ht="18" customHeight="1" x14ac:dyDescent="0.3">
      <c r="B195" s="106" t="s">
        <v>126</v>
      </c>
      <c r="C195" s="106"/>
      <c r="D195" s="107"/>
      <c r="E195" s="107"/>
      <c r="F195" s="108">
        <f t="shared" si="14"/>
        <v>434</v>
      </c>
      <c r="G195" s="109">
        <f t="shared" si="15"/>
        <v>4.425437496303638E-4</v>
      </c>
      <c r="H195" s="110">
        <v>371</v>
      </c>
      <c r="I195" s="110">
        <v>63</v>
      </c>
      <c r="T195" s="2"/>
      <c r="V195" s="2"/>
      <c r="W195" s="2"/>
    </row>
    <row r="196" spans="2:88" s="5" customFormat="1" ht="18" customHeight="1" x14ac:dyDescent="0.3">
      <c r="B196" s="106" t="s">
        <v>127</v>
      </c>
      <c r="C196" s="106"/>
      <c r="D196" s="107"/>
      <c r="E196" s="107"/>
      <c r="F196" s="108">
        <f t="shared" si="14"/>
        <v>13821</v>
      </c>
      <c r="G196" s="109">
        <f t="shared" si="15"/>
        <v>1.4093081022214881E-2</v>
      </c>
      <c r="H196" s="110">
        <v>7469</v>
      </c>
      <c r="I196" s="110">
        <v>6352</v>
      </c>
      <c r="T196" s="2"/>
      <c r="V196" s="2"/>
      <c r="W196" s="2"/>
    </row>
    <row r="197" spans="2:88" s="5" customFormat="1" ht="18" customHeight="1" x14ac:dyDescent="0.3">
      <c r="B197" s="106" t="s">
        <v>128</v>
      </c>
      <c r="C197" s="106"/>
      <c r="D197" s="107"/>
      <c r="E197" s="107"/>
      <c r="F197" s="108">
        <f t="shared" si="14"/>
        <v>2639</v>
      </c>
      <c r="G197" s="109">
        <f t="shared" si="15"/>
        <v>2.6909515098491477E-3</v>
      </c>
      <c r="H197" s="110">
        <v>2151</v>
      </c>
      <c r="I197" s="110">
        <v>488</v>
      </c>
      <c r="T197" s="2"/>
      <c r="V197" s="2"/>
      <c r="W197" s="2"/>
    </row>
    <row r="198" spans="2:88" s="5" customFormat="1" ht="18" customHeight="1" x14ac:dyDescent="0.3">
      <c r="B198" s="106" t="s">
        <v>129</v>
      </c>
      <c r="C198" s="106"/>
      <c r="D198" s="107"/>
      <c r="E198" s="107"/>
      <c r="F198" s="108">
        <f t="shared" si="14"/>
        <v>12867</v>
      </c>
      <c r="G198" s="109">
        <f t="shared" si="15"/>
        <v>1.3120300521875326E-2</v>
      </c>
      <c r="H198" s="110">
        <v>9291</v>
      </c>
      <c r="I198" s="110">
        <v>3576</v>
      </c>
      <c r="T198" s="2"/>
      <c r="V198" s="2"/>
      <c r="W198" s="2"/>
    </row>
    <row r="199" spans="2:88" s="5" customFormat="1" ht="18" customHeight="1" x14ac:dyDescent="0.3">
      <c r="B199" s="106" t="s">
        <v>130</v>
      </c>
      <c r="C199" s="106"/>
      <c r="D199" s="107"/>
      <c r="E199" s="107"/>
      <c r="F199" s="108">
        <f t="shared" si="14"/>
        <v>343</v>
      </c>
      <c r="G199" s="109">
        <f t="shared" si="15"/>
        <v>3.4975231825625527E-4</v>
      </c>
      <c r="H199" s="110">
        <v>189</v>
      </c>
      <c r="I199" s="110">
        <v>154</v>
      </c>
      <c r="T199" s="2"/>
      <c r="V199" s="2"/>
      <c r="W199" s="2"/>
    </row>
    <row r="200" spans="2:88" s="5" customFormat="1" ht="18" customHeight="1" x14ac:dyDescent="0.3">
      <c r="B200" s="106" t="s">
        <v>131</v>
      </c>
      <c r="C200" s="106"/>
      <c r="D200" s="107"/>
      <c r="E200" s="107"/>
      <c r="F200" s="108">
        <f t="shared" si="14"/>
        <v>9628</v>
      </c>
      <c r="G200" s="109">
        <f t="shared" si="15"/>
        <v>9.8175373765924945E-3</v>
      </c>
      <c r="H200" s="110">
        <v>5713</v>
      </c>
      <c r="I200" s="110">
        <v>3915</v>
      </c>
      <c r="T200" s="2"/>
      <c r="V200" s="2"/>
      <c r="W200" s="2"/>
    </row>
    <row r="201" spans="2:88" s="5" customFormat="1" ht="18" customHeight="1" x14ac:dyDescent="0.3">
      <c r="B201" s="106" t="s">
        <v>132</v>
      </c>
      <c r="C201" s="106"/>
      <c r="D201" s="107"/>
      <c r="E201" s="107"/>
      <c r="F201" s="108">
        <f t="shared" si="14"/>
        <v>284</v>
      </c>
      <c r="G201" s="109">
        <f t="shared" si="15"/>
        <v>2.8959084077194311E-4</v>
      </c>
      <c r="H201" s="110">
        <v>207</v>
      </c>
      <c r="I201" s="110">
        <v>77</v>
      </c>
      <c r="T201" s="2"/>
      <c r="V201" s="2"/>
      <c r="W201" s="2"/>
    </row>
    <row r="202" spans="2:88" s="5" customFormat="1" ht="18" customHeight="1" x14ac:dyDescent="0.3">
      <c r="B202" s="106" t="s">
        <v>133</v>
      </c>
      <c r="C202" s="106"/>
      <c r="D202" s="107"/>
      <c r="E202" s="107"/>
      <c r="F202" s="108">
        <f t="shared" si="14"/>
        <v>14</v>
      </c>
      <c r="G202" s="109">
        <f t="shared" si="15"/>
        <v>1.4275604826785929E-5</v>
      </c>
      <c r="H202" s="110">
        <v>10</v>
      </c>
      <c r="I202" s="110">
        <v>4</v>
      </c>
      <c r="T202" s="2"/>
      <c r="V202" s="2"/>
      <c r="W202" s="2"/>
    </row>
    <row r="203" spans="2:88" s="5" customFormat="1" ht="18" customHeight="1" x14ac:dyDescent="0.3">
      <c r="B203" s="106" t="s">
        <v>134</v>
      </c>
      <c r="C203" s="106"/>
      <c r="D203" s="107"/>
      <c r="E203" s="107"/>
      <c r="F203" s="108">
        <f t="shared" si="14"/>
        <v>4970</v>
      </c>
      <c r="G203" s="109">
        <f t="shared" si="15"/>
        <v>5.0678397135090047E-3</v>
      </c>
      <c r="H203" s="110">
        <v>0</v>
      </c>
      <c r="I203" s="110">
        <v>4970</v>
      </c>
      <c r="T203" s="2"/>
      <c r="V203" s="2"/>
      <c r="W203" s="2"/>
    </row>
    <row r="204" spans="2:88" s="5" customFormat="1" ht="18" customHeight="1" x14ac:dyDescent="0.3">
      <c r="B204" s="106" t="s">
        <v>135</v>
      </c>
      <c r="C204" s="106"/>
      <c r="D204" s="107"/>
      <c r="E204" s="107"/>
      <c r="F204" s="108">
        <f t="shared" si="14"/>
        <v>4534</v>
      </c>
      <c r="G204" s="109">
        <f t="shared" si="15"/>
        <v>4.6232565917605287E-3</v>
      </c>
      <c r="H204" s="110">
        <v>4534</v>
      </c>
      <c r="I204" s="110">
        <v>0</v>
      </c>
      <c r="T204" s="2"/>
      <c r="V204" s="2"/>
      <c r="W204" s="2"/>
    </row>
    <row r="205" spans="2:88" s="5" customFormat="1" ht="18" customHeight="1" x14ac:dyDescent="0.3">
      <c r="B205" s="106" t="s">
        <v>136</v>
      </c>
      <c r="C205" s="106"/>
      <c r="D205" s="107"/>
      <c r="E205" s="107"/>
      <c r="F205" s="108">
        <f t="shared" si="14"/>
        <v>430428</v>
      </c>
      <c r="G205" s="109">
        <f t="shared" si="15"/>
        <v>0.4389014310274153</v>
      </c>
      <c r="H205" s="110">
        <v>289824</v>
      </c>
      <c r="I205" s="110">
        <v>140604</v>
      </c>
      <c r="T205" s="2"/>
      <c r="V205" s="2"/>
      <c r="W205" s="2"/>
    </row>
    <row r="206" spans="2:88" s="5" customFormat="1" ht="18" customHeight="1" thickBot="1" x14ac:dyDescent="0.35">
      <c r="B206" s="119" t="s">
        <v>137</v>
      </c>
      <c r="C206" s="119"/>
      <c r="D206" s="120"/>
      <c r="E206" s="120"/>
      <c r="F206" s="108">
        <f t="shared" si="14"/>
        <v>51123</v>
      </c>
      <c r="G206" s="121">
        <f t="shared" si="15"/>
        <v>5.212941039712693E-2</v>
      </c>
      <c r="H206" s="110">
        <v>33046</v>
      </c>
      <c r="I206" s="110">
        <v>18077</v>
      </c>
      <c r="T206" s="2"/>
      <c r="V206" s="2"/>
      <c r="W206" s="2"/>
    </row>
    <row r="207" spans="2:88" s="5" customFormat="1" ht="21.75" customHeight="1" x14ac:dyDescent="0.3">
      <c r="B207" s="122" t="s">
        <v>5</v>
      </c>
      <c r="C207" s="122"/>
      <c r="D207" s="122"/>
      <c r="E207" s="122"/>
      <c r="F207" s="36">
        <f>SUM(F172:F206)</f>
        <v>980694</v>
      </c>
      <c r="G207" s="98">
        <f t="shared" si="15"/>
        <v>1</v>
      </c>
      <c r="H207" s="36">
        <f>SUM(H172:H206)</f>
        <v>650984</v>
      </c>
      <c r="I207" s="36">
        <f>SUM(I172:I206)</f>
        <v>329710</v>
      </c>
      <c r="T207" s="2"/>
      <c r="V207" s="2"/>
      <c r="W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 s="5" customFormat="1" ht="10.5" customHeight="1" x14ac:dyDescent="0.3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T208" s="2"/>
      <c r="V208" s="2"/>
      <c r="W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 s="5" customFormat="1" ht="10.5" customHeight="1" x14ac:dyDescent="0.3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T209" s="2"/>
      <c r="V209" s="2"/>
      <c r="W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 s="5" customFormat="1" ht="21.75" customHeight="1" x14ac:dyDescent="0.3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T210" s="2"/>
      <c r="V210" s="2"/>
      <c r="W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 s="5" customFormat="1" ht="21.75" customHeight="1" x14ac:dyDescent="0.3">
      <c r="B211" s="2"/>
      <c r="C211" s="2"/>
      <c r="D211" s="2"/>
      <c r="E211" s="2"/>
      <c r="F211" s="2"/>
      <c r="G211" s="2"/>
      <c r="H211" s="2"/>
      <c r="I211" s="2"/>
      <c r="J211" s="2"/>
      <c r="K211" s="123" t="s">
        <v>138</v>
      </c>
      <c r="L211" s="123"/>
      <c r="M211" s="123"/>
      <c r="N211" s="123"/>
      <c r="O211" s="123"/>
      <c r="P211" s="123"/>
      <c r="Q211" s="123"/>
      <c r="R211" s="123"/>
      <c r="T211" s="2"/>
      <c r="V211" s="2"/>
      <c r="W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 s="5" customFormat="1" ht="39.75" customHeight="1" x14ac:dyDescent="0.3">
      <c r="B212" s="124" t="s">
        <v>59</v>
      </c>
      <c r="C212" s="124"/>
      <c r="D212" s="125"/>
      <c r="E212" s="72">
        <v>2022</v>
      </c>
      <c r="F212" s="71">
        <v>2023</v>
      </c>
      <c r="G212" s="71">
        <v>2024</v>
      </c>
      <c r="H212" s="71">
        <v>2025</v>
      </c>
      <c r="I212" s="71" t="s">
        <v>89</v>
      </c>
      <c r="J212" s="2"/>
      <c r="R212" s="2"/>
      <c r="T212" s="2"/>
      <c r="V212" s="2"/>
      <c r="W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 s="5" customFormat="1" ht="21.75" customHeight="1" x14ac:dyDescent="0.3">
      <c r="B213" s="126" t="s">
        <v>60</v>
      </c>
      <c r="C213" s="126"/>
      <c r="D213" s="126"/>
      <c r="E213" s="78">
        <v>39013</v>
      </c>
      <c r="F213" s="78">
        <v>34951</v>
      </c>
      <c r="G213" s="78">
        <v>45569</v>
      </c>
      <c r="H213" s="78">
        <v>48087</v>
      </c>
      <c r="I213" s="78">
        <v>35004</v>
      </c>
      <c r="J213" s="2"/>
      <c r="K213" s="2"/>
      <c r="L213" s="2"/>
      <c r="M213" s="2"/>
      <c r="N213" s="2"/>
      <c r="O213" s="2"/>
      <c r="P213" s="2"/>
      <c r="Q213" s="2"/>
      <c r="R213" s="2"/>
      <c r="T213" s="2"/>
      <c r="V213" s="2"/>
      <c r="W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 s="5" customFormat="1" ht="21.75" customHeight="1" x14ac:dyDescent="0.3">
      <c r="B214" s="126" t="s">
        <v>61</v>
      </c>
      <c r="C214" s="126"/>
      <c r="D214" s="126"/>
      <c r="E214" s="77">
        <v>73299</v>
      </c>
      <c r="F214" s="77">
        <v>82537</v>
      </c>
      <c r="G214" s="77">
        <v>96312</v>
      </c>
      <c r="H214" s="77">
        <v>80568</v>
      </c>
      <c r="I214" s="77">
        <v>48846</v>
      </c>
      <c r="J214" s="2"/>
      <c r="K214" s="2"/>
      <c r="L214" s="2"/>
      <c r="M214" s="2"/>
      <c r="N214" s="2"/>
      <c r="O214" s="2"/>
      <c r="P214" s="2"/>
      <c r="Q214" s="2"/>
      <c r="R214" s="2"/>
      <c r="T214" s="2"/>
      <c r="V214" s="2"/>
      <c r="W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 s="5" customFormat="1" ht="21.75" customHeight="1" x14ac:dyDescent="0.3">
      <c r="B215" s="126" t="s">
        <v>62</v>
      </c>
      <c r="C215" s="126"/>
      <c r="D215" s="126"/>
      <c r="E215" s="77">
        <v>40789</v>
      </c>
      <c r="F215" s="77">
        <v>46288</v>
      </c>
      <c r="G215" s="77">
        <v>51481</v>
      </c>
      <c r="H215" s="77">
        <v>56334</v>
      </c>
      <c r="I215" s="77">
        <v>24553</v>
      </c>
      <c r="J215" s="2"/>
      <c r="K215" s="2"/>
      <c r="L215" s="2"/>
      <c r="M215" s="2"/>
      <c r="N215" s="2"/>
      <c r="O215" s="2"/>
      <c r="P215" s="2"/>
      <c r="Q215" s="2"/>
      <c r="R215" s="2"/>
      <c r="T215" s="2"/>
      <c r="V215" s="2"/>
      <c r="W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 s="5" customFormat="1" ht="21.75" customHeight="1" x14ac:dyDescent="0.3">
      <c r="B216" s="126" t="s">
        <v>64</v>
      </c>
      <c r="C216" s="126"/>
      <c r="D216" s="126"/>
      <c r="E216" s="77">
        <v>96219</v>
      </c>
      <c r="F216" s="77">
        <v>117373</v>
      </c>
      <c r="G216" s="77">
        <v>128765</v>
      </c>
      <c r="H216" s="77">
        <v>120363</v>
      </c>
      <c r="I216" s="77">
        <v>48007</v>
      </c>
      <c r="J216" s="2"/>
      <c r="K216" s="2"/>
      <c r="L216" s="2"/>
      <c r="M216" s="2"/>
      <c r="N216" s="2"/>
      <c r="O216" s="2"/>
      <c r="P216" s="2"/>
      <c r="Q216" s="2"/>
      <c r="R216" s="2"/>
      <c r="T216" s="2"/>
      <c r="V216" s="2"/>
      <c r="W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 s="5" customFormat="1" ht="21.75" customHeight="1" x14ac:dyDescent="0.3">
      <c r="B217" s="126" t="s">
        <v>65</v>
      </c>
      <c r="C217" s="126"/>
      <c r="D217" s="126"/>
      <c r="E217" s="77">
        <v>51183</v>
      </c>
      <c r="F217" s="77">
        <v>65113</v>
      </c>
      <c r="G217" s="77">
        <v>83295</v>
      </c>
      <c r="H217" s="77">
        <v>77851</v>
      </c>
      <c r="I217" s="77">
        <v>39064</v>
      </c>
      <c r="J217" s="2"/>
      <c r="K217" s="2"/>
      <c r="L217" s="2"/>
      <c r="M217" s="2"/>
      <c r="N217" s="2"/>
      <c r="O217" s="2"/>
      <c r="P217" s="2"/>
      <c r="Q217" s="2"/>
      <c r="R217" s="2"/>
      <c r="T217" s="2"/>
      <c r="V217" s="2"/>
      <c r="W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 s="5" customFormat="1" ht="21.75" customHeight="1" x14ac:dyDescent="0.3">
      <c r="B218" s="126" t="s">
        <v>66</v>
      </c>
      <c r="C218" s="126"/>
      <c r="D218" s="126"/>
      <c r="E218" s="77">
        <v>63266</v>
      </c>
      <c r="F218" s="77">
        <v>56164</v>
      </c>
      <c r="G218" s="77">
        <v>74858</v>
      </c>
      <c r="H218" s="77">
        <v>71149</v>
      </c>
      <c r="I218" s="77">
        <v>41263</v>
      </c>
      <c r="J218" s="2"/>
      <c r="K218" s="2"/>
      <c r="L218" s="2"/>
      <c r="M218" s="2"/>
      <c r="N218" s="2"/>
      <c r="O218" s="2"/>
      <c r="P218" s="2"/>
      <c r="Q218" s="2"/>
      <c r="R218" s="2"/>
      <c r="T218" s="2"/>
      <c r="V218" s="2"/>
      <c r="W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 s="5" customFormat="1" ht="21.75" customHeight="1" x14ac:dyDescent="0.3">
      <c r="B219" s="126" t="s">
        <v>67</v>
      </c>
      <c r="C219" s="126"/>
      <c r="D219" s="126"/>
      <c r="E219" s="77">
        <v>44311</v>
      </c>
      <c r="F219" s="77">
        <v>58133</v>
      </c>
      <c r="G219" s="77">
        <v>59362</v>
      </c>
      <c r="H219" s="77">
        <v>64862</v>
      </c>
      <c r="I219" s="77">
        <v>30431</v>
      </c>
      <c r="J219" s="2"/>
      <c r="K219" s="2"/>
      <c r="L219" s="2"/>
      <c r="M219" s="2"/>
      <c r="N219" s="2"/>
      <c r="O219" s="2"/>
      <c r="P219" s="2"/>
      <c r="Q219" s="2"/>
      <c r="R219" s="2"/>
      <c r="T219" s="2"/>
      <c r="V219" s="2"/>
      <c r="W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 s="5" customFormat="1" ht="21.75" customHeight="1" x14ac:dyDescent="0.3">
      <c r="B220" s="126" t="s">
        <v>68</v>
      </c>
      <c r="C220" s="126"/>
      <c r="D220" s="126"/>
      <c r="E220" s="77">
        <v>117545</v>
      </c>
      <c r="F220" s="77">
        <v>138891</v>
      </c>
      <c r="G220" s="77">
        <v>163724</v>
      </c>
      <c r="H220" s="77">
        <v>163001</v>
      </c>
      <c r="I220" s="77">
        <v>76254</v>
      </c>
      <c r="J220" s="2"/>
      <c r="K220" s="2"/>
      <c r="L220" s="2"/>
      <c r="M220" s="2"/>
      <c r="N220" s="2"/>
      <c r="O220" s="2"/>
      <c r="P220" s="2"/>
      <c r="Q220" s="2"/>
      <c r="R220" s="2"/>
      <c r="T220" s="2"/>
      <c r="V220" s="2"/>
      <c r="W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 s="5" customFormat="1" ht="21.75" customHeight="1" x14ac:dyDescent="0.3">
      <c r="B221" s="126" t="s">
        <v>69</v>
      </c>
      <c r="C221" s="126"/>
      <c r="D221" s="126"/>
      <c r="E221" s="77">
        <v>22445</v>
      </c>
      <c r="F221" s="77">
        <v>30582</v>
      </c>
      <c r="G221" s="77">
        <v>47696</v>
      </c>
      <c r="H221" s="77">
        <v>41256</v>
      </c>
      <c r="I221" s="78">
        <v>20755</v>
      </c>
      <c r="J221" s="2"/>
      <c r="K221" s="2"/>
      <c r="L221" s="2"/>
      <c r="M221" s="2"/>
      <c r="N221" s="2"/>
      <c r="O221" s="2"/>
      <c r="P221" s="2"/>
      <c r="Q221" s="2"/>
      <c r="R221" s="2"/>
      <c r="T221" s="2"/>
      <c r="V221" s="2"/>
      <c r="W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 s="5" customFormat="1" ht="21.75" customHeight="1" x14ac:dyDescent="0.3">
      <c r="B222" s="126" t="s">
        <v>70</v>
      </c>
      <c r="C222" s="126"/>
      <c r="D222" s="126"/>
      <c r="E222" s="77">
        <v>45742</v>
      </c>
      <c r="F222" s="77">
        <v>52333</v>
      </c>
      <c r="G222" s="77">
        <v>66277</v>
      </c>
      <c r="H222" s="77">
        <v>64152</v>
      </c>
      <c r="I222" s="77">
        <v>33234</v>
      </c>
      <c r="J222" s="2"/>
      <c r="K222" s="2"/>
      <c r="L222" s="2"/>
      <c r="M222" s="2"/>
      <c r="N222" s="2"/>
      <c r="O222" s="2"/>
      <c r="P222" s="2"/>
      <c r="Q222" s="2"/>
      <c r="R222" s="2"/>
      <c r="T222" s="2"/>
      <c r="V222" s="2"/>
      <c r="W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 s="5" customFormat="1" ht="21.75" customHeight="1" x14ac:dyDescent="0.3">
      <c r="B223" s="126" t="s">
        <v>71</v>
      </c>
      <c r="C223" s="126"/>
      <c r="D223" s="126"/>
      <c r="E223" s="77">
        <v>50017</v>
      </c>
      <c r="F223" s="77">
        <v>69300</v>
      </c>
      <c r="G223" s="77">
        <v>75154</v>
      </c>
      <c r="H223" s="77">
        <v>63407</v>
      </c>
      <c r="I223" s="77">
        <v>33482</v>
      </c>
      <c r="J223" s="2"/>
      <c r="K223" s="2"/>
      <c r="L223" s="2"/>
      <c r="M223" s="2"/>
      <c r="N223" s="2"/>
      <c r="O223" s="2"/>
      <c r="P223" s="2"/>
      <c r="Q223" s="2"/>
      <c r="R223" s="2"/>
      <c r="T223" s="2"/>
      <c r="V223" s="2"/>
      <c r="W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 s="5" customFormat="1" ht="21.75" customHeight="1" x14ac:dyDescent="0.3">
      <c r="B224" s="126" t="s">
        <v>72</v>
      </c>
      <c r="C224" s="126"/>
      <c r="D224" s="126"/>
      <c r="E224" s="77">
        <v>84233</v>
      </c>
      <c r="F224" s="77">
        <v>127870</v>
      </c>
      <c r="G224" s="77">
        <v>150437</v>
      </c>
      <c r="H224" s="77">
        <v>126495</v>
      </c>
      <c r="I224" s="77">
        <v>54755</v>
      </c>
      <c r="J224" s="2"/>
      <c r="K224" s="2"/>
      <c r="L224" s="2"/>
      <c r="M224" s="2"/>
      <c r="N224" s="2"/>
      <c r="O224" s="2"/>
      <c r="P224" s="2"/>
      <c r="Q224" s="2"/>
      <c r="R224" s="2"/>
      <c r="T224" s="2"/>
      <c r="V224" s="2"/>
      <c r="W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1:88" s="5" customFormat="1" ht="21.75" customHeight="1" x14ac:dyDescent="0.3">
      <c r="B225" s="126" t="s">
        <v>73</v>
      </c>
      <c r="C225" s="126"/>
      <c r="D225" s="126"/>
      <c r="E225" s="77">
        <v>65846</v>
      </c>
      <c r="F225" s="77">
        <v>85482</v>
      </c>
      <c r="G225" s="77">
        <v>109276</v>
      </c>
      <c r="H225" s="77">
        <v>96601</v>
      </c>
      <c r="I225" s="77">
        <v>43589</v>
      </c>
      <c r="J225" s="2"/>
      <c r="K225" s="2"/>
      <c r="L225" s="2"/>
      <c r="M225" s="2"/>
      <c r="N225" s="2"/>
      <c r="O225" s="2"/>
      <c r="P225" s="2"/>
      <c r="Q225" s="2"/>
      <c r="R225" s="2"/>
      <c r="T225" s="2"/>
      <c r="V225" s="2"/>
      <c r="W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1:88" s="5" customFormat="1" ht="21.75" customHeight="1" x14ac:dyDescent="0.3">
      <c r="B226" s="126" t="s">
        <v>74</v>
      </c>
      <c r="C226" s="126"/>
      <c r="D226" s="126"/>
      <c r="E226" s="77">
        <v>41523</v>
      </c>
      <c r="F226" s="77">
        <v>56661</v>
      </c>
      <c r="G226" s="77">
        <v>56909</v>
      </c>
      <c r="H226" s="77">
        <v>58206</v>
      </c>
      <c r="I226" s="77">
        <v>33184</v>
      </c>
      <c r="J226" s="2"/>
      <c r="K226" s="2"/>
      <c r="L226" s="2"/>
      <c r="M226" s="2"/>
      <c r="N226" s="2"/>
      <c r="O226" s="2"/>
      <c r="P226" s="2"/>
      <c r="Q226" s="2"/>
      <c r="R226" s="2"/>
      <c r="T226" s="2"/>
      <c r="V226" s="2"/>
      <c r="W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1:88" s="5" customFormat="1" ht="21.75" customHeight="1" x14ac:dyDescent="0.3">
      <c r="B227" s="126" t="s">
        <v>75</v>
      </c>
      <c r="C227" s="126"/>
      <c r="D227" s="126"/>
      <c r="E227" s="77">
        <v>264217</v>
      </c>
      <c r="F227" s="77">
        <v>284158</v>
      </c>
      <c r="G227" s="77">
        <v>312534</v>
      </c>
      <c r="H227" s="77">
        <v>316342</v>
      </c>
      <c r="I227" s="77">
        <v>160519</v>
      </c>
      <c r="J227" s="2"/>
      <c r="K227" s="2"/>
      <c r="L227" s="2"/>
      <c r="M227" s="2"/>
      <c r="N227" s="2"/>
      <c r="O227" s="2"/>
      <c r="P227" s="2"/>
      <c r="Q227" s="2"/>
      <c r="R227" s="2"/>
      <c r="T227" s="2"/>
      <c r="V227" s="2"/>
      <c r="W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1:88" s="5" customFormat="1" ht="21.75" customHeight="1" x14ac:dyDescent="0.3">
      <c r="B228" s="126" t="s">
        <v>76</v>
      </c>
      <c r="C228" s="126"/>
      <c r="D228" s="126"/>
      <c r="E228" s="77">
        <v>69874</v>
      </c>
      <c r="F228" s="77">
        <v>80794</v>
      </c>
      <c r="G228" s="77">
        <v>94999</v>
      </c>
      <c r="H228" s="77">
        <v>77381</v>
      </c>
      <c r="I228" s="77">
        <v>37295</v>
      </c>
      <c r="J228" s="2"/>
      <c r="K228" s="2"/>
      <c r="L228" s="2"/>
      <c r="M228" s="2"/>
      <c r="N228" s="2"/>
      <c r="O228" s="2"/>
      <c r="P228" s="2"/>
      <c r="Q228" s="2"/>
      <c r="R228" s="2"/>
      <c r="T228" s="2"/>
      <c r="V228" s="2"/>
      <c r="W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1:88" s="5" customFormat="1" ht="21.75" customHeight="1" x14ac:dyDescent="0.3">
      <c r="B229" s="126" t="s">
        <v>77</v>
      </c>
      <c r="C229" s="126"/>
      <c r="D229" s="126"/>
      <c r="E229" s="77">
        <v>27500</v>
      </c>
      <c r="F229" s="77">
        <v>39819</v>
      </c>
      <c r="G229" s="77">
        <v>41868</v>
      </c>
      <c r="H229" s="77">
        <v>36082</v>
      </c>
      <c r="I229" s="77">
        <v>26903</v>
      </c>
      <c r="J229" s="2"/>
      <c r="K229" s="2"/>
      <c r="L229" s="2"/>
      <c r="M229" s="2"/>
      <c r="N229" s="2"/>
      <c r="O229" s="2"/>
      <c r="P229" s="2"/>
      <c r="Q229" s="2"/>
      <c r="R229" s="2"/>
      <c r="T229" s="2"/>
      <c r="V229" s="2"/>
      <c r="W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1:88" s="5" customFormat="1" ht="21.75" customHeight="1" x14ac:dyDescent="0.3">
      <c r="B230" s="126" t="s">
        <v>78</v>
      </c>
      <c r="C230" s="126"/>
      <c r="D230" s="126"/>
      <c r="E230" s="77">
        <v>10052</v>
      </c>
      <c r="F230" s="77">
        <v>9472</v>
      </c>
      <c r="G230" s="77">
        <v>19428</v>
      </c>
      <c r="H230" s="77">
        <v>14918</v>
      </c>
      <c r="I230" s="78">
        <v>8025</v>
      </c>
      <c r="J230" s="2"/>
      <c r="K230" s="2"/>
      <c r="L230" s="2"/>
      <c r="M230" s="2"/>
      <c r="N230" s="2"/>
      <c r="O230" s="2"/>
      <c r="P230" s="2"/>
      <c r="Q230" s="2"/>
      <c r="R230" s="2"/>
      <c r="T230" s="2"/>
      <c r="V230" s="2"/>
      <c r="W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1:88" s="5" customFormat="1" ht="21.75" customHeight="1" x14ac:dyDescent="0.3">
      <c r="B231" s="126" t="s">
        <v>79</v>
      </c>
      <c r="C231" s="126"/>
      <c r="D231" s="126"/>
      <c r="E231" s="77">
        <v>15646</v>
      </c>
      <c r="F231" s="77">
        <v>15248</v>
      </c>
      <c r="G231" s="77">
        <v>15795</v>
      </c>
      <c r="H231" s="77">
        <v>16279</v>
      </c>
      <c r="I231" s="77">
        <v>5890</v>
      </c>
      <c r="J231" s="2"/>
      <c r="K231" s="2"/>
      <c r="L231" s="2"/>
      <c r="M231" s="2"/>
      <c r="N231" s="2"/>
      <c r="O231" s="2"/>
      <c r="P231" s="2"/>
      <c r="Q231" s="2"/>
      <c r="R231" s="2"/>
      <c r="T231" s="2"/>
      <c r="V231" s="2"/>
      <c r="W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1:88" s="5" customFormat="1" ht="21.75" customHeight="1" x14ac:dyDescent="0.3">
      <c r="B232" s="126" t="s">
        <v>80</v>
      </c>
      <c r="C232" s="126"/>
      <c r="D232" s="126"/>
      <c r="E232" s="77">
        <v>22413</v>
      </c>
      <c r="F232" s="77">
        <v>27412</v>
      </c>
      <c r="G232" s="77">
        <v>31245</v>
      </c>
      <c r="H232" s="77">
        <v>30985</v>
      </c>
      <c r="I232" s="77">
        <v>12558</v>
      </c>
      <c r="J232" s="2"/>
      <c r="K232" s="2"/>
      <c r="L232" s="2"/>
      <c r="M232" s="2"/>
      <c r="N232" s="2"/>
      <c r="O232" s="2"/>
      <c r="P232" s="2"/>
      <c r="Q232" s="2"/>
      <c r="R232" s="2"/>
      <c r="T232" s="2"/>
      <c r="V232" s="2"/>
      <c r="W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1:88" s="5" customFormat="1" ht="21.75" customHeight="1" x14ac:dyDescent="0.3">
      <c r="B233" s="126" t="s">
        <v>81</v>
      </c>
      <c r="C233" s="126"/>
      <c r="D233" s="126"/>
      <c r="E233" s="77">
        <v>53372</v>
      </c>
      <c r="F233" s="77">
        <v>66102</v>
      </c>
      <c r="G233" s="77">
        <v>85504</v>
      </c>
      <c r="H233" s="77">
        <v>66522</v>
      </c>
      <c r="I233" s="77">
        <v>34150</v>
      </c>
      <c r="J233" s="2"/>
      <c r="K233" s="2"/>
      <c r="L233" s="2"/>
      <c r="M233" s="2"/>
      <c r="N233" s="2"/>
      <c r="O233" s="2"/>
      <c r="P233" s="2"/>
      <c r="Q233" s="2"/>
      <c r="R233" s="2"/>
      <c r="T233" s="2"/>
      <c r="V233" s="2"/>
      <c r="W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1:88" s="5" customFormat="1" ht="21.75" customHeight="1" x14ac:dyDescent="0.3">
      <c r="B234" s="126" t="s">
        <v>82</v>
      </c>
      <c r="C234" s="126"/>
      <c r="D234" s="126"/>
      <c r="E234" s="77">
        <v>67869</v>
      </c>
      <c r="F234" s="77">
        <v>59837</v>
      </c>
      <c r="G234" s="77">
        <v>78361</v>
      </c>
      <c r="H234" s="77">
        <v>78535</v>
      </c>
      <c r="I234" s="77">
        <v>40950</v>
      </c>
      <c r="J234" s="2"/>
      <c r="K234" s="37" t="s">
        <v>17</v>
      </c>
      <c r="L234" s="38" t="s">
        <v>18</v>
      </c>
      <c r="M234" s="39"/>
      <c r="N234" s="2"/>
      <c r="O234" s="2"/>
      <c r="P234" s="2"/>
      <c r="Q234" s="2"/>
      <c r="R234" s="2"/>
      <c r="T234" s="2"/>
      <c r="V234" s="2"/>
      <c r="W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1:88" s="5" customFormat="1" ht="21.75" customHeight="1" x14ac:dyDescent="0.3">
      <c r="B235" s="126" t="s">
        <v>83</v>
      </c>
      <c r="C235" s="126"/>
      <c r="D235" s="126"/>
      <c r="E235" s="77">
        <v>62548</v>
      </c>
      <c r="F235" s="77">
        <v>69680</v>
      </c>
      <c r="G235" s="77">
        <v>81103</v>
      </c>
      <c r="H235" s="77">
        <v>87996</v>
      </c>
      <c r="I235" s="77">
        <v>50562</v>
      </c>
      <c r="J235" s="2"/>
      <c r="K235" s="40"/>
      <c r="L235" s="41" t="s">
        <v>139</v>
      </c>
      <c r="M235" s="42"/>
      <c r="N235" s="2"/>
      <c r="O235" s="2"/>
      <c r="P235" s="2"/>
      <c r="Q235" s="2"/>
      <c r="R235" s="2"/>
      <c r="T235" s="2"/>
      <c r="V235" s="2"/>
      <c r="W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1:88" s="5" customFormat="1" ht="21.75" customHeight="1" x14ac:dyDescent="0.3">
      <c r="B236" s="126" t="s">
        <v>84</v>
      </c>
      <c r="C236" s="126"/>
      <c r="D236" s="126"/>
      <c r="E236" s="77">
        <v>33415</v>
      </c>
      <c r="F236" s="77">
        <v>35290</v>
      </c>
      <c r="G236" s="77">
        <v>42478</v>
      </c>
      <c r="H236" s="77">
        <v>38669</v>
      </c>
      <c r="I236" s="77">
        <v>18744</v>
      </c>
      <c r="J236" s="2"/>
      <c r="K236" s="43"/>
      <c r="L236" s="41" t="s">
        <v>140</v>
      </c>
      <c r="M236" s="42"/>
      <c r="N236" s="2"/>
      <c r="O236" s="2"/>
      <c r="P236" s="2"/>
      <c r="Q236" s="2"/>
      <c r="R236" s="2"/>
      <c r="T236" s="2"/>
      <c r="V236" s="2"/>
      <c r="W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1:88" s="5" customFormat="1" ht="21.75" customHeight="1" x14ac:dyDescent="0.3">
      <c r="B237" s="126" t="s">
        <v>85</v>
      </c>
      <c r="C237" s="126"/>
      <c r="D237" s="126"/>
      <c r="E237" s="77">
        <v>23356</v>
      </c>
      <c r="F237" s="77">
        <v>25704</v>
      </c>
      <c r="G237" s="77">
        <v>27308</v>
      </c>
      <c r="H237" s="77">
        <v>25801</v>
      </c>
      <c r="I237" s="77">
        <v>13937</v>
      </c>
      <c r="J237" s="2"/>
      <c r="K237" s="44"/>
      <c r="L237" s="41" t="s">
        <v>141</v>
      </c>
      <c r="M237" s="42"/>
      <c r="N237" s="2"/>
      <c r="O237" s="2"/>
      <c r="P237" s="2"/>
      <c r="Q237" s="2"/>
      <c r="R237" s="2"/>
      <c r="T237" s="2"/>
      <c r="V237" s="2"/>
      <c r="W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1:88" s="5" customFormat="1" ht="21.75" customHeight="1" thickBot="1" x14ac:dyDescent="0.35">
      <c r="B238" s="126" t="s">
        <v>86</v>
      </c>
      <c r="C238" s="126"/>
      <c r="D238" s="126"/>
      <c r="E238" s="81">
        <v>13208</v>
      </c>
      <c r="F238" s="81">
        <v>13723</v>
      </c>
      <c r="G238" s="81">
        <v>21161</v>
      </c>
      <c r="H238" s="81">
        <v>20727</v>
      </c>
      <c r="I238" s="81">
        <v>8740</v>
      </c>
      <c r="J238" s="2"/>
      <c r="K238" s="45"/>
      <c r="L238" s="41" t="s">
        <v>142</v>
      </c>
      <c r="M238" s="42"/>
      <c r="N238" s="2"/>
      <c r="O238" s="2"/>
      <c r="P238" s="2"/>
      <c r="Q238" s="2"/>
      <c r="R238" s="2"/>
      <c r="T238" s="2"/>
      <c r="V238" s="2"/>
      <c r="W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1:88" s="5" customFormat="1" ht="21.75" customHeight="1" x14ac:dyDescent="0.3">
      <c r="B239" s="62" t="s">
        <v>5</v>
      </c>
      <c r="C239" s="62"/>
      <c r="D239" s="36"/>
      <c r="E239" s="36">
        <v>1498901</v>
      </c>
      <c r="F239" s="36">
        <v>1748917</v>
      </c>
      <c r="G239" s="36">
        <v>2060899</v>
      </c>
      <c r="H239" s="36">
        <f>SUM(H213:H238)</f>
        <v>1942569</v>
      </c>
      <c r="I239" s="36">
        <f>SUM(I213:I238)</f>
        <v>980694</v>
      </c>
      <c r="J239" s="2"/>
      <c r="K239" s="46"/>
      <c r="L239" s="41" t="s">
        <v>143</v>
      </c>
      <c r="M239" s="42"/>
      <c r="N239" s="2"/>
      <c r="O239" s="2"/>
      <c r="P239" s="2"/>
      <c r="Q239" s="2"/>
      <c r="R239" s="2"/>
      <c r="T239" s="2"/>
      <c r="V239" s="2"/>
      <c r="W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1:88" s="5" customFormat="1" ht="21.75" customHeight="1" x14ac:dyDescent="0.3">
      <c r="A240" s="2"/>
      <c r="B240" s="68" t="s">
        <v>90</v>
      </c>
      <c r="C240" s="2"/>
      <c r="D240" s="2"/>
      <c r="E240" s="2"/>
      <c r="F240" s="2"/>
      <c r="G240" s="2"/>
      <c r="H240" s="2"/>
      <c r="I240" s="2"/>
      <c r="J240" s="2"/>
      <c r="K240" s="47"/>
      <c r="L240" s="41" t="s">
        <v>144</v>
      </c>
      <c r="M240" s="42"/>
      <c r="N240" s="2"/>
      <c r="O240" s="2"/>
      <c r="P240" s="2"/>
      <c r="Q240" s="2"/>
      <c r="R240" s="2"/>
      <c r="T240" s="2"/>
      <c r="V240" s="2"/>
      <c r="W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 s="5" customFormat="1" ht="21.75" customHeight="1" x14ac:dyDescent="0.3">
      <c r="B241" s="68"/>
      <c r="C241" s="22"/>
      <c r="D241" s="22"/>
      <c r="E241" s="22"/>
      <c r="F241" s="22"/>
      <c r="G241" s="22"/>
      <c r="H241" s="22"/>
      <c r="I241" s="22"/>
      <c r="J241" s="2"/>
      <c r="K241" s="2"/>
      <c r="L241" s="2"/>
      <c r="M241" s="2"/>
      <c r="N241" s="2"/>
      <c r="O241" s="2"/>
      <c r="P241" s="2"/>
      <c r="Q241" s="2"/>
      <c r="R241" s="2"/>
      <c r="T241" s="2"/>
      <c r="V241" s="2"/>
      <c r="W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 s="5" customFormat="1" ht="18.75" customHeight="1" x14ac:dyDescent="0.3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V242" s="2"/>
      <c r="W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 s="5" customFormat="1" ht="18.75" customHeight="1" x14ac:dyDescent="0.3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V243" s="2"/>
      <c r="W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 s="5" customFormat="1" ht="18.75" customHeight="1" x14ac:dyDescent="0.3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V244" s="2"/>
      <c r="W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 s="5" customFormat="1" ht="18.75" customHeight="1" x14ac:dyDescent="0.3">
      <c r="B245" s="24" t="s">
        <v>145</v>
      </c>
      <c r="C245" s="25"/>
      <c r="D245" s="25"/>
      <c r="E245" s="25"/>
      <c r="F245" s="59" t="s">
        <v>5</v>
      </c>
      <c r="G245" s="60" t="s">
        <v>31</v>
      </c>
      <c r="H245" s="105" t="s">
        <v>92</v>
      </c>
      <c r="I245" s="105" t="s">
        <v>93</v>
      </c>
      <c r="J245" s="2"/>
      <c r="K245" s="2"/>
      <c r="L245" s="25" t="s">
        <v>146</v>
      </c>
      <c r="M245" s="25"/>
      <c r="N245" s="23"/>
      <c r="O245" s="59" t="s">
        <v>5</v>
      </c>
      <c r="P245" s="60" t="s">
        <v>31</v>
      </c>
      <c r="Q245" s="127" t="s">
        <v>147</v>
      </c>
      <c r="R245" s="128"/>
      <c r="T245" s="2"/>
      <c r="V245" s="2"/>
      <c r="W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 s="5" customFormat="1" ht="24.75" customHeight="1" x14ac:dyDescent="0.3">
      <c r="B246" s="24"/>
      <c r="C246" s="25"/>
      <c r="D246" s="25"/>
      <c r="E246" s="25"/>
      <c r="F246" s="59"/>
      <c r="G246" s="60"/>
      <c r="H246" s="111"/>
      <c r="I246" s="111"/>
      <c r="K246" s="129"/>
      <c r="L246" s="25"/>
      <c r="M246" s="25"/>
      <c r="N246" s="23"/>
      <c r="O246" s="59"/>
      <c r="P246" s="60"/>
      <c r="Q246" s="86" t="s">
        <v>92</v>
      </c>
      <c r="R246" s="86" t="s">
        <v>93</v>
      </c>
      <c r="T246" s="2"/>
      <c r="V246" s="2"/>
      <c r="W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 ht="25.5" customHeight="1" x14ac:dyDescent="0.3">
      <c r="B247" s="106" t="s">
        <v>148</v>
      </c>
      <c r="C247" s="106"/>
      <c r="D247" s="107"/>
      <c r="E247" s="107"/>
      <c r="F247" s="108">
        <f t="shared" ref="F247:F301" si="24">H247+I247</f>
        <v>1105</v>
      </c>
      <c r="G247" s="109">
        <f t="shared" ref="G247:G302" si="25">F247/$F$207</f>
        <v>1.1267530952570322E-3</v>
      </c>
      <c r="H247" s="110">
        <v>883</v>
      </c>
      <c r="I247" s="110">
        <v>222</v>
      </c>
      <c r="K247" s="129"/>
      <c r="L247" s="54" t="s">
        <v>149</v>
      </c>
      <c r="M247" s="54"/>
      <c r="N247" s="54"/>
      <c r="O247" s="33">
        <f>SUM(Q247:R247)</f>
        <v>20844</v>
      </c>
      <c r="P247" s="56">
        <f>O247/$O$251</f>
        <v>2.1254336214966137E-2</v>
      </c>
      <c r="Q247" s="55">
        <v>307</v>
      </c>
      <c r="R247" s="55">
        <v>20537</v>
      </c>
    </row>
    <row r="248" spans="2:88" ht="25.5" customHeight="1" x14ac:dyDescent="0.3">
      <c r="B248" s="106" t="s">
        <v>150</v>
      </c>
      <c r="C248" s="106"/>
      <c r="D248" s="107"/>
      <c r="E248" s="107"/>
      <c r="F248" s="108">
        <f t="shared" si="24"/>
        <v>156</v>
      </c>
      <c r="G248" s="109">
        <f t="shared" si="25"/>
        <v>1.590710252127575E-4</v>
      </c>
      <c r="H248" s="110">
        <v>97</v>
      </c>
      <c r="I248" s="110">
        <v>59</v>
      </c>
      <c r="K248" s="129"/>
      <c r="L248" s="63" t="s">
        <v>151</v>
      </c>
      <c r="M248" s="63"/>
      <c r="N248" s="63"/>
      <c r="O248" s="33">
        <f>SUM(Q248:R248)</f>
        <v>11640</v>
      </c>
      <c r="P248" s="56">
        <f>O248/$O$251</f>
        <v>1.1869145727413445E-2</v>
      </c>
      <c r="Q248" s="55">
        <v>7201</v>
      </c>
      <c r="R248" s="55">
        <v>4439</v>
      </c>
    </row>
    <row r="249" spans="2:88" ht="25.5" customHeight="1" x14ac:dyDescent="0.3">
      <c r="B249" s="106" t="s">
        <v>152</v>
      </c>
      <c r="C249" s="106"/>
      <c r="D249" s="107"/>
      <c r="E249" s="107"/>
      <c r="F249" s="108">
        <f t="shared" si="24"/>
        <v>226</v>
      </c>
      <c r="G249" s="109">
        <f t="shared" si="25"/>
        <v>2.3044904934668714E-4</v>
      </c>
      <c r="H249" s="110">
        <v>123</v>
      </c>
      <c r="I249" s="110">
        <v>103</v>
      </c>
      <c r="K249" s="129"/>
      <c r="L249" s="130" t="s">
        <v>153</v>
      </c>
      <c r="M249" s="130"/>
      <c r="N249" s="130"/>
      <c r="O249" s="33">
        <f>SUM(Q249:R249)</f>
        <v>2158</v>
      </c>
      <c r="P249" s="56">
        <f>O249/$O$251</f>
        <v>2.2004825154431453E-3</v>
      </c>
      <c r="Q249" s="55">
        <v>1110</v>
      </c>
      <c r="R249" s="55">
        <v>1048</v>
      </c>
    </row>
    <row r="250" spans="2:88" ht="25.5" customHeight="1" thickBot="1" x14ac:dyDescent="0.35">
      <c r="B250" s="106" t="s">
        <v>154</v>
      </c>
      <c r="C250" s="106"/>
      <c r="D250" s="107"/>
      <c r="E250" s="107"/>
      <c r="F250" s="108">
        <f t="shared" si="24"/>
        <v>20960</v>
      </c>
      <c r="G250" s="109">
        <f t="shared" si="25"/>
        <v>2.1372619797816649E-2</v>
      </c>
      <c r="H250" s="110">
        <v>254</v>
      </c>
      <c r="I250" s="110">
        <v>20706</v>
      </c>
      <c r="K250" s="129"/>
      <c r="L250" s="131" t="s">
        <v>155</v>
      </c>
      <c r="M250" s="132"/>
      <c r="N250" s="133"/>
      <c r="O250" s="33">
        <f>SUM(Q250:R250)</f>
        <v>946052</v>
      </c>
      <c r="P250" s="56">
        <f>O250/$O$251</f>
        <v>0.96467603554217729</v>
      </c>
      <c r="Q250" s="55">
        <v>642366</v>
      </c>
      <c r="R250" s="55">
        <v>303686</v>
      </c>
    </row>
    <row r="251" spans="2:88" ht="25.5" customHeight="1" x14ac:dyDescent="0.3">
      <c r="B251" s="106" t="s">
        <v>156</v>
      </c>
      <c r="C251" s="106"/>
      <c r="D251" s="107"/>
      <c r="E251" s="107"/>
      <c r="F251" s="108">
        <f t="shared" si="24"/>
        <v>105</v>
      </c>
      <c r="G251" s="109">
        <f t="shared" si="25"/>
        <v>1.0706703620089447E-4</v>
      </c>
      <c r="H251" s="110">
        <v>69</v>
      </c>
      <c r="I251" s="110">
        <v>36</v>
      </c>
      <c r="K251" s="129"/>
      <c r="L251" s="134" t="s">
        <v>5</v>
      </c>
      <c r="M251" s="134"/>
      <c r="N251" s="134"/>
      <c r="O251" s="36">
        <f>SUM(O247:O250)</f>
        <v>980694</v>
      </c>
      <c r="P251" s="135">
        <f>SUM(P247:P250)</f>
        <v>1</v>
      </c>
      <c r="Q251" s="36">
        <f>SUM(Q247:Q250)</f>
        <v>650984</v>
      </c>
      <c r="R251" s="36">
        <f>SUM(R247:R250)</f>
        <v>329710</v>
      </c>
    </row>
    <row r="252" spans="2:88" ht="25.5" customHeight="1" x14ac:dyDescent="0.3">
      <c r="B252" s="106" t="s">
        <v>157</v>
      </c>
      <c r="C252" s="106"/>
      <c r="D252" s="107"/>
      <c r="E252" s="107"/>
      <c r="F252" s="108">
        <f t="shared" si="24"/>
        <v>232</v>
      </c>
      <c r="G252" s="109">
        <f t="shared" si="25"/>
        <v>2.3656716570102397E-4</v>
      </c>
      <c r="H252" s="110">
        <v>171</v>
      </c>
      <c r="I252" s="110">
        <v>61</v>
      </c>
      <c r="K252" s="129"/>
      <c r="M252" s="136"/>
    </row>
    <row r="253" spans="2:88" ht="25.5" customHeight="1" x14ac:dyDescent="0.3">
      <c r="B253" s="106" t="s">
        <v>158</v>
      </c>
      <c r="C253" s="106"/>
      <c r="D253" s="107"/>
      <c r="E253" s="107"/>
      <c r="F253" s="108">
        <f t="shared" si="24"/>
        <v>696819</v>
      </c>
      <c r="G253" s="109">
        <f t="shared" si="25"/>
        <v>0.71053661998543893</v>
      </c>
      <c r="H253" s="110">
        <v>479930</v>
      </c>
      <c r="I253" s="110">
        <v>216889</v>
      </c>
      <c r="K253" s="129"/>
    </row>
    <row r="254" spans="2:88" ht="25.5" customHeight="1" x14ac:dyDescent="0.3">
      <c r="B254" s="106" t="s">
        <v>159</v>
      </c>
      <c r="C254" s="106"/>
      <c r="D254" s="107"/>
      <c r="E254" s="107"/>
      <c r="F254" s="108">
        <f t="shared" si="24"/>
        <v>129905</v>
      </c>
      <c r="G254" s="109">
        <f t="shared" si="25"/>
        <v>0.13246231750168758</v>
      </c>
      <c r="H254" s="110">
        <v>88710</v>
      </c>
      <c r="I254" s="110">
        <v>41195</v>
      </c>
      <c r="K254" s="129"/>
    </row>
    <row r="255" spans="2:88" ht="25.5" customHeight="1" x14ac:dyDescent="0.3">
      <c r="B255" s="106" t="s">
        <v>160</v>
      </c>
      <c r="C255" s="106"/>
      <c r="D255" s="107"/>
      <c r="E255" s="107"/>
      <c r="F255" s="108">
        <f t="shared" si="24"/>
        <v>1834</v>
      </c>
      <c r="G255" s="109">
        <f t="shared" si="25"/>
        <v>1.8701042323089566E-3</v>
      </c>
      <c r="H255" s="110">
        <v>1128</v>
      </c>
      <c r="I255" s="110">
        <v>706</v>
      </c>
      <c r="K255" s="129"/>
    </row>
    <row r="256" spans="2:88" ht="25.5" customHeight="1" x14ac:dyDescent="0.3">
      <c r="B256" s="106" t="s">
        <v>161</v>
      </c>
      <c r="C256" s="106"/>
      <c r="D256" s="107"/>
      <c r="E256" s="107"/>
      <c r="F256" s="108">
        <f t="shared" si="24"/>
        <v>1190</v>
      </c>
      <c r="G256" s="109">
        <f t="shared" si="25"/>
        <v>1.2134264102768039E-3</v>
      </c>
      <c r="H256" s="110">
        <v>5</v>
      </c>
      <c r="I256" s="110">
        <v>1185</v>
      </c>
      <c r="K256" s="129"/>
    </row>
    <row r="257" spans="2:18" ht="25.5" customHeight="1" x14ac:dyDescent="0.3">
      <c r="B257" s="106" t="s">
        <v>162</v>
      </c>
      <c r="C257" s="106"/>
      <c r="D257" s="107"/>
      <c r="E257" s="107"/>
      <c r="F257" s="108">
        <f t="shared" si="24"/>
        <v>188</v>
      </c>
      <c r="G257" s="109">
        <f t="shared" si="25"/>
        <v>1.9170097910255391E-4</v>
      </c>
      <c r="H257" s="110">
        <v>103</v>
      </c>
      <c r="I257" s="110">
        <v>85</v>
      </c>
      <c r="K257" s="129"/>
    </row>
    <row r="258" spans="2:18" ht="25.5" customHeight="1" x14ac:dyDescent="0.3">
      <c r="B258" s="106" t="s">
        <v>163</v>
      </c>
      <c r="C258" s="106"/>
      <c r="D258" s="107"/>
      <c r="E258" s="107"/>
      <c r="F258" s="108">
        <f t="shared" si="24"/>
        <v>50</v>
      </c>
      <c r="G258" s="109">
        <f t="shared" si="25"/>
        <v>5.0984302952806889E-5</v>
      </c>
      <c r="H258" s="110">
        <v>49</v>
      </c>
      <c r="I258" s="110">
        <v>1</v>
      </c>
      <c r="K258" s="129"/>
    </row>
    <row r="259" spans="2:18" ht="25.5" customHeight="1" x14ac:dyDescent="0.3">
      <c r="B259" s="106" t="s">
        <v>164</v>
      </c>
      <c r="C259" s="106"/>
      <c r="D259" s="107"/>
      <c r="E259" s="107"/>
      <c r="F259" s="108">
        <f t="shared" si="24"/>
        <v>476</v>
      </c>
      <c r="G259" s="109">
        <f t="shared" si="25"/>
        <v>4.8537056411072156E-4</v>
      </c>
      <c r="H259" s="110">
        <v>320</v>
      </c>
      <c r="I259" s="110">
        <v>156</v>
      </c>
      <c r="K259" s="129"/>
    </row>
    <row r="260" spans="2:18" ht="25.5" customHeight="1" x14ac:dyDescent="0.3">
      <c r="B260" s="106" t="s">
        <v>165</v>
      </c>
      <c r="C260" s="106"/>
      <c r="D260" s="107"/>
      <c r="E260" s="107"/>
      <c r="F260" s="108">
        <f t="shared" si="24"/>
        <v>9</v>
      </c>
      <c r="G260" s="109">
        <f t="shared" si="25"/>
        <v>9.1771745315052408E-6</v>
      </c>
      <c r="H260" s="110">
        <v>6</v>
      </c>
      <c r="I260" s="110">
        <v>3</v>
      </c>
      <c r="K260" s="129"/>
      <c r="L260" s="25" t="s">
        <v>166</v>
      </c>
      <c r="M260" s="23"/>
      <c r="N260" s="59" t="s">
        <v>5</v>
      </c>
      <c r="O260" s="60" t="s">
        <v>31</v>
      </c>
      <c r="P260" s="127" t="s">
        <v>147</v>
      </c>
      <c r="Q260" s="128"/>
    </row>
    <row r="261" spans="2:18" ht="25.5" customHeight="1" x14ac:dyDescent="0.3">
      <c r="B261" s="106" t="s">
        <v>167</v>
      </c>
      <c r="C261" s="106"/>
      <c r="D261" s="107"/>
      <c r="E261" s="107"/>
      <c r="F261" s="108">
        <f t="shared" si="24"/>
        <v>5003</v>
      </c>
      <c r="G261" s="109">
        <f t="shared" si="25"/>
        <v>5.1014893534578575E-3</v>
      </c>
      <c r="H261" s="110">
        <v>2759</v>
      </c>
      <c r="I261" s="110">
        <v>2244</v>
      </c>
      <c r="K261" s="129"/>
      <c r="L261" s="25"/>
      <c r="M261" s="23"/>
      <c r="N261" s="59"/>
      <c r="O261" s="60"/>
      <c r="P261" s="86" t="s">
        <v>92</v>
      </c>
      <c r="Q261" s="86" t="s">
        <v>93</v>
      </c>
    </row>
    <row r="262" spans="2:18" ht="25.5" customHeight="1" x14ac:dyDescent="0.3">
      <c r="B262" s="106" t="s">
        <v>168</v>
      </c>
      <c r="C262" s="106"/>
      <c r="D262" s="107"/>
      <c r="E262" s="107"/>
      <c r="F262" s="108">
        <f t="shared" si="24"/>
        <v>22254</v>
      </c>
      <c r="G262" s="109">
        <f t="shared" si="25"/>
        <v>2.2692093558235291E-2</v>
      </c>
      <c r="H262" s="110">
        <v>14036</v>
      </c>
      <c r="I262" s="110">
        <v>8218</v>
      </c>
      <c r="K262" s="129"/>
      <c r="L262" s="26" t="s">
        <v>169</v>
      </c>
      <c r="M262" s="26"/>
      <c r="N262" s="33">
        <f>SUM(P262:Q262)</f>
        <v>816153</v>
      </c>
      <c r="O262" s="56">
        <f>N262/$N$264</f>
        <v>0.83221983615684403</v>
      </c>
      <c r="P262" s="55">
        <v>541303</v>
      </c>
      <c r="Q262" s="55">
        <v>274850</v>
      </c>
    </row>
    <row r="263" spans="2:18" ht="25.5" customHeight="1" thickBot="1" x14ac:dyDescent="0.35">
      <c r="B263" s="106" t="s">
        <v>170</v>
      </c>
      <c r="C263" s="106"/>
      <c r="D263" s="107"/>
      <c r="E263" s="107"/>
      <c r="F263" s="108">
        <f t="shared" si="24"/>
        <v>48475</v>
      </c>
      <c r="G263" s="109">
        <f t="shared" si="25"/>
        <v>4.9429281712746277E-2</v>
      </c>
      <c r="H263" s="110">
        <v>29234</v>
      </c>
      <c r="I263" s="110">
        <v>19241</v>
      </c>
      <c r="K263" s="129"/>
      <c r="L263" s="137" t="s">
        <v>171</v>
      </c>
      <c r="M263" s="137"/>
      <c r="N263" s="33">
        <f>SUM(P263:Q263)</f>
        <v>164541</v>
      </c>
      <c r="O263" s="56">
        <f>N263/$N$264</f>
        <v>0.16778016384315597</v>
      </c>
      <c r="P263" s="55">
        <v>109681</v>
      </c>
      <c r="Q263" s="55">
        <v>54860</v>
      </c>
    </row>
    <row r="264" spans="2:18" ht="25.5" customHeight="1" x14ac:dyDescent="0.3">
      <c r="B264" s="106" t="s">
        <v>172</v>
      </c>
      <c r="C264" s="106"/>
      <c r="D264" s="107"/>
      <c r="E264" s="107"/>
      <c r="F264" s="108">
        <f t="shared" si="24"/>
        <v>455</v>
      </c>
      <c r="G264" s="109">
        <f t="shared" si="25"/>
        <v>4.6395715687054268E-4</v>
      </c>
      <c r="H264" s="110">
        <v>316</v>
      </c>
      <c r="I264" s="110">
        <v>139</v>
      </c>
      <c r="K264" s="129"/>
      <c r="L264" s="122" t="s">
        <v>5</v>
      </c>
      <c r="M264" s="122"/>
      <c r="N264" s="36">
        <f>SUM(N262:N263)</f>
        <v>980694</v>
      </c>
      <c r="O264" s="135">
        <f>SUM(O262:O263)</f>
        <v>1</v>
      </c>
      <c r="P264" s="36">
        <f>SUM(P262:P263)</f>
        <v>650984</v>
      </c>
      <c r="Q264" s="36">
        <f>SUM(Q262:Q263)</f>
        <v>329710</v>
      </c>
    </row>
    <row r="265" spans="2:18" ht="25.5" customHeight="1" x14ac:dyDescent="0.3">
      <c r="B265" s="106" t="s">
        <v>173</v>
      </c>
      <c r="C265" s="106"/>
      <c r="D265" s="107"/>
      <c r="E265" s="107"/>
      <c r="F265" s="108">
        <f t="shared" si="24"/>
        <v>0</v>
      </c>
      <c r="G265" s="109">
        <f t="shared" si="25"/>
        <v>0</v>
      </c>
      <c r="H265" s="110">
        <v>0</v>
      </c>
      <c r="I265" s="110">
        <v>0</v>
      </c>
      <c r="K265" s="129"/>
    </row>
    <row r="266" spans="2:18" ht="25.5" customHeight="1" x14ac:dyDescent="0.3">
      <c r="B266" s="106" t="s">
        <v>174</v>
      </c>
      <c r="C266" s="106"/>
      <c r="D266" s="107"/>
      <c r="E266" s="107"/>
      <c r="F266" s="108">
        <f t="shared" si="24"/>
        <v>0</v>
      </c>
      <c r="G266" s="109">
        <f t="shared" si="25"/>
        <v>0</v>
      </c>
      <c r="H266" s="110">
        <v>0</v>
      </c>
      <c r="I266" s="110">
        <v>0</v>
      </c>
      <c r="K266" s="129"/>
      <c r="N266" s="48"/>
      <c r="O266" s="48"/>
      <c r="P266" s="48"/>
      <c r="Q266" s="48"/>
      <c r="R266" s="48"/>
    </row>
    <row r="267" spans="2:18" ht="25.5" customHeight="1" x14ac:dyDescent="0.3">
      <c r="B267" s="106" t="s">
        <v>175</v>
      </c>
      <c r="C267" s="106"/>
      <c r="D267" s="107"/>
      <c r="E267" s="107"/>
      <c r="F267" s="108">
        <f t="shared" si="24"/>
        <v>0</v>
      </c>
      <c r="G267" s="109">
        <f t="shared" si="25"/>
        <v>0</v>
      </c>
      <c r="H267" s="110">
        <v>0</v>
      </c>
      <c r="I267" s="110">
        <v>0</v>
      </c>
      <c r="K267" s="129"/>
    </row>
    <row r="268" spans="2:18" ht="25.5" customHeight="1" x14ac:dyDescent="0.3">
      <c r="B268" s="106" t="s">
        <v>176</v>
      </c>
      <c r="C268" s="106"/>
      <c r="D268" s="107"/>
      <c r="E268" s="107"/>
      <c r="F268" s="108">
        <f t="shared" si="24"/>
        <v>0</v>
      </c>
      <c r="G268" s="109">
        <f t="shared" si="25"/>
        <v>0</v>
      </c>
      <c r="H268" s="110">
        <v>0</v>
      </c>
      <c r="I268" s="110">
        <v>0</v>
      </c>
      <c r="K268" s="129"/>
    </row>
    <row r="269" spans="2:18" ht="25.5" customHeight="1" x14ac:dyDescent="0.3">
      <c r="B269" s="106" t="s">
        <v>177</v>
      </c>
      <c r="C269" s="106"/>
      <c r="D269" s="107"/>
      <c r="E269" s="107"/>
      <c r="F269" s="108">
        <f t="shared" si="24"/>
        <v>0</v>
      </c>
      <c r="G269" s="109">
        <f t="shared" si="25"/>
        <v>0</v>
      </c>
      <c r="H269" s="110">
        <v>0</v>
      </c>
      <c r="I269" s="110">
        <v>0</v>
      </c>
      <c r="K269" s="129"/>
    </row>
    <row r="270" spans="2:18" ht="25.5" customHeight="1" x14ac:dyDescent="0.3">
      <c r="B270" s="106" t="s">
        <v>178</v>
      </c>
      <c r="C270" s="106"/>
      <c r="D270" s="107"/>
      <c r="E270" s="107"/>
      <c r="F270" s="108">
        <f t="shared" si="24"/>
        <v>0</v>
      </c>
      <c r="G270" s="109">
        <f t="shared" si="25"/>
        <v>0</v>
      </c>
      <c r="H270" s="110">
        <v>0</v>
      </c>
      <c r="I270" s="110">
        <v>0</v>
      </c>
      <c r="K270" s="129"/>
      <c r="R270"/>
    </row>
    <row r="271" spans="2:18" ht="25.5" customHeight="1" x14ac:dyDescent="0.3">
      <c r="B271" s="106" t="s">
        <v>179</v>
      </c>
      <c r="C271" s="106"/>
      <c r="D271" s="107"/>
      <c r="E271" s="107"/>
      <c r="F271" s="108">
        <f t="shared" si="24"/>
        <v>0</v>
      </c>
      <c r="G271" s="109">
        <f t="shared" si="25"/>
        <v>0</v>
      </c>
      <c r="H271" s="110">
        <v>0</v>
      </c>
      <c r="I271" s="110">
        <v>0</v>
      </c>
      <c r="K271" s="129"/>
      <c r="R271"/>
    </row>
    <row r="272" spans="2:18" ht="25.5" customHeight="1" x14ac:dyDescent="0.3">
      <c r="B272" s="106" t="s">
        <v>180</v>
      </c>
      <c r="C272" s="106"/>
      <c r="D272" s="107"/>
      <c r="E272" s="107"/>
      <c r="F272" s="108">
        <f t="shared" si="24"/>
        <v>0</v>
      </c>
      <c r="G272" s="109">
        <f t="shared" si="25"/>
        <v>0</v>
      </c>
      <c r="H272" s="110">
        <v>0</v>
      </c>
      <c r="I272" s="110">
        <v>0</v>
      </c>
      <c r="K272" s="129"/>
      <c r="R272"/>
    </row>
    <row r="273" spans="2:18" ht="25.5" customHeight="1" x14ac:dyDescent="0.3">
      <c r="B273" s="106" t="s">
        <v>181</v>
      </c>
      <c r="C273" s="106"/>
      <c r="D273" s="107"/>
      <c r="E273" s="107"/>
      <c r="F273" s="108">
        <f t="shared" si="24"/>
        <v>374</v>
      </c>
      <c r="G273" s="109">
        <f t="shared" si="25"/>
        <v>3.8136258608699556E-4</v>
      </c>
      <c r="H273" s="110">
        <v>248</v>
      </c>
      <c r="I273" s="110">
        <v>126</v>
      </c>
      <c r="K273" s="129"/>
      <c r="R273"/>
    </row>
    <row r="274" spans="2:18" ht="25.5" customHeight="1" x14ac:dyDescent="0.3">
      <c r="B274" s="106" t="s">
        <v>182</v>
      </c>
      <c r="C274" s="106"/>
      <c r="D274" s="107"/>
      <c r="E274" s="107"/>
      <c r="F274" s="108">
        <f t="shared" si="24"/>
        <v>0</v>
      </c>
      <c r="G274" s="109">
        <f t="shared" si="25"/>
        <v>0</v>
      </c>
      <c r="H274" s="110">
        <v>0</v>
      </c>
      <c r="I274" s="110">
        <v>0</v>
      </c>
      <c r="K274" s="129"/>
      <c r="R274"/>
    </row>
    <row r="275" spans="2:18" ht="25.5" customHeight="1" x14ac:dyDescent="0.3">
      <c r="B275" s="106" t="s">
        <v>183</v>
      </c>
      <c r="C275" s="106"/>
      <c r="D275" s="107"/>
      <c r="E275" s="107"/>
      <c r="F275" s="108">
        <f t="shared" si="24"/>
        <v>0</v>
      </c>
      <c r="G275" s="109">
        <f t="shared" si="25"/>
        <v>0</v>
      </c>
      <c r="H275" s="110">
        <v>0</v>
      </c>
      <c r="I275" s="110">
        <v>0</v>
      </c>
      <c r="K275" s="129"/>
      <c r="R275"/>
    </row>
    <row r="276" spans="2:18" ht="25.5" customHeight="1" x14ac:dyDescent="0.3">
      <c r="B276" s="106" t="s">
        <v>184</v>
      </c>
      <c r="C276" s="106"/>
      <c r="D276" s="107"/>
      <c r="E276" s="107"/>
      <c r="F276" s="108">
        <f t="shared" si="24"/>
        <v>29</v>
      </c>
      <c r="G276" s="109">
        <f t="shared" si="25"/>
        <v>2.9570895712627997E-5</v>
      </c>
      <c r="H276" s="110">
        <v>20</v>
      </c>
      <c r="I276" s="110">
        <v>9</v>
      </c>
      <c r="K276" s="129"/>
      <c r="R276"/>
    </row>
    <row r="277" spans="2:18" ht="25.5" customHeight="1" x14ac:dyDescent="0.3">
      <c r="B277" s="106" t="s">
        <v>185</v>
      </c>
      <c r="C277" s="106"/>
      <c r="D277" s="107"/>
      <c r="E277" s="107"/>
      <c r="F277" s="108">
        <f t="shared" si="24"/>
        <v>22928</v>
      </c>
      <c r="G277" s="109">
        <f t="shared" si="25"/>
        <v>2.3379361962039127E-2</v>
      </c>
      <c r="H277" s="110">
        <v>13729</v>
      </c>
      <c r="I277" s="110">
        <v>9199</v>
      </c>
      <c r="K277" s="129"/>
      <c r="R277"/>
    </row>
    <row r="278" spans="2:18" ht="25.5" customHeight="1" x14ac:dyDescent="0.3">
      <c r="B278" s="106" t="s">
        <v>186</v>
      </c>
      <c r="C278" s="106"/>
      <c r="D278" s="107"/>
      <c r="E278" s="107"/>
      <c r="F278" s="108">
        <f t="shared" si="24"/>
        <v>88</v>
      </c>
      <c r="G278" s="109">
        <f t="shared" si="25"/>
        <v>8.9732373196940122E-5</v>
      </c>
      <c r="H278" s="110">
        <v>49</v>
      </c>
      <c r="I278" s="110">
        <v>39</v>
      </c>
      <c r="K278" s="129"/>
      <c r="R278"/>
    </row>
    <row r="279" spans="2:18" ht="25.5" customHeight="1" x14ac:dyDescent="0.3">
      <c r="B279" s="106" t="s">
        <v>187</v>
      </c>
      <c r="C279" s="106"/>
      <c r="D279" s="107"/>
      <c r="E279" s="107"/>
      <c r="F279" s="108">
        <f t="shared" si="24"/>
        <v>0</v>
      </c>
      <c r="G279" s="109">
        <f t="shared" si="25"/>
        <v>0</v>
      </c>
      <c r="H279" s="110">
        <v>0</v>
      </c>
      <c r="I279" s="110">
        <v>0</v>
      </c>
      <c r="K279" s="129"/>
      <c r="R279"/>
    </row>
    <row r="280" spans="2:18" ht="25.5" customHeight="1" x14ac:dyDescent="0.3">
      <c r="B280" s="106" t="s">
        <v>188</v>
      </c>
      <c r="C280" s="106"/>
      <c r="D280" s="107"/>
      <c r="E280" s="107"/>
      <c r="F280" s="108">
        <f t="shared" si="24"/>
        <v>11</v>
      </c>
      <c r="G280" s="109">
        <f t="shared" si="25"/>
        <v>1.1216546649617515E-5</v>
      </c>
      <c r="H280" s="110">
        <v>10</v>
      </c>
      <c r="I280" s="110">
        <v>1</v>
      </c>
      <c r="K280" s="129"/>
      <c r="R280"/>
    </row>
    <row r="281" spans="2:18" ht="25.5" customHeight="1" x14ac:dyDescent="0.3">
      <c r="B281" s="106" t="s">
        <v>189</v>
      </c>
      <c r="C281" s="106"/>
      <c r="D281" s="107"/>
      <c r="E281" s="107"/>
      <c r="F281" s="108">
        <f t="shared" si="24"/>
        <v>0</v>
      </c>
      <c r="G281" s="109">
        <f t="shared" si="25"/>
        <v>0</v>
      </c>
      <c r="H281" s="110">
        <v>0</v>
      </c>
      <c r="I281" s="110">
        <v>0</v>
      </c>
      <c r="K281" s="129"/>
      <c r="L281"/>
      <c r="M281"/>
      <c r="N281"/>
      <c r="O281"/>
      <c r="P281"/>
      <c r="Q281"/>
      <c r="R281"/>
    </row>
    <row r="282" spans="2:18" ht="25.5" customHeight="1" x14ac:dyDescent="0.3">
      <c r="B282" s="106" t="s">
        <v>190</v>
      </c>
      <c r="C282" s="106"/>
      <c r="D282" s="107"/>
      <c r="E282" s="107"/>
      <c r="F282" s="108">
        <f t="shared" si="24"/>
        <v>0</v>
      </c>
      <c r="G282" s="109">
        <f t="shared" si="25"/>
        <v>0</v>
      </c>
      <c r="H282" s="110">
        <v>0</v>
      </c>
      <c r="I282" s="110">
        <v>0</v>
      </c>
      <c r="K282" s="129"/>
      <c r="L282" s="25" t="s">
        <v>4</v>
      </c>
      <c r="M282" s="23"/>
      <c r="N282" s="49">
        <v>2025</v>
      </c>
      <c r="O282" s="49">
        <v>2026</v>
      </c>
      <c r="P282" s="138" t="s">
        <v>63</v>
      </c>
      <c r="Q282"/>
      <c r="R282"/>
    </row>
    <row r="283" spans="2:18" ht="25.5" customHeight="1" x14ac:dyDescent="0.3">
      <c r="B283" s="106" t="s">
        <v>191</v>
      </c>
      <c r="C283" s="106"/>
      <c r="D283" s="107"/>
      <c r="E283" s="107"/>
      <c r="F283" s="108">
        <f t="shared" si="24"/>
        <v>522</v>
      </c>
      <c r="G283" s="109">
        <f t="shared" si="25"/>
        <v>5.3227612282730392E-4</v>
      </c>
      <c r="H283" s="110">
        <v>391</v>
      </c>
      <c r="I283" s="110">
        <v>131</v>
      </c>
      <c r="K283" s="129"/>
      <c r="L283" s="63" t="s">
        <v>6</v>
      </c>
      <c r="M283" s="63"/>
      <c r="N283" s="65">
        <v>61165</v>
      </c>
      <c r="O283" s="65">
        <v>44144</v>
      </c>
      <c r="P283" s="66">
        <f t="shared" ref="P283:P291" si="26">O283/N283-1</f>
        <v>-0.27828006212703349</v>
      </c>
    </row>
    <row r="284" spans="2:18" ht="25.5" customHeight="1" x14ac:dyDescent="0.3">
      <c r="B284" s="106" t="s">
        <v>192</v>
      </c>
      <c r="C284" s="106"/>
      <c r="D284" s="107"/>
      <c r="E284" s="107"/>
      <c r="F284" s="108">
        <f t="shared" si="24"/>
        <v>14410</v>
      </c>
      <c r="G284" s="109">
        <f t="shared" si="25"/>
        <v>1.4693676110998945E-2</v>
      </c>
      <c r="H284" s="110">
        <v>9495</v>
      </c>
      <c r="I284" s="110">
        <v>4915</v>
      </c>
      <c r="K284" s="129"/>
      <c r="L284" s="63" t="s">
        <v>7</v>
      </c>
      <c r="M284" s="63"/>
      <c r="N284" s="65">
        <v>98008</v>
      </c>
      <c r="O284" s="65">
        <v>71069</v>
      </c>
      <c r="P284" s="66">
        <f t="shared" si="26"/>
        <v>-0.27486531711697004</v>
      </c>
    </row>
    <row r="285" spans="2:18" ht="25.5" customHeight="1" x14ac:dyDescent="0.3">
      <c r="B285" s="106" t="s">
        <v>193</v>
      </c>
      <c r="C285" s="106"/>
      <c r="D285" s="107"/>
      <c r="E285" s="107"/>
      <c r="F285" s="108">
        <f t="shared" si="24"/>
        <v>193</v>
      </c>
      <c r="G285" s="109">
        <f t="shared" si="25"/>
        <v>1.9679940939783459E-4</v>
      </c>
      <c r="H285" s="110">
        <v>109</v>
      </c>
      <c r="I285" s="110">
        <v>84</v>
      </c>
      <c r="K285"/>
      <c r="L285" s="63" t="s">
        <v>8</v>
      </c>
      <c r="M285" s="63"/>
      <c r="N285" s="65">
        <v>197374</v>
      </c>
      <c r="O285" s="65">
        <v>152897</v>
      </c>
      <c r="P285" s="66">
        <f t="shared" si="26"/>
        <v>-0.22534376361628183</v>
      </c>
      <c r="Q285"/>
      <c r="R285"/>
    </row>
    <row r="286" spans="2:18" ht="25.5" customHeight="1" x14ac:dyDescent="0.3">
      <c r="B286" s="106" t="s">
        <v>194</v>
      </c>
      <c r="C286" s="106"/>
      <c r="D286" s="107"/>
      <c r="E286" s="107"/>
      <c r="F286" s="108">
        <f t="shared" si="24"/>
        <v>769</v>
      </c>
      <c r="G286" s="109">
        <f t="shared" si="25"/>
        <v>7.8413857941416994E-4</v>
      </c>
      <c r="H286" s="110">
        <v>417</v>
      </c>
      <c r="I286" s="110">
        <v>352</v>
      </c>
      <c r="K286"/>
      <c r="L286" s="63" t="s">
        <v>9</v>
      </c>
      <c r="M286" s="63"/>
      <c r="N286" s="65">
        <v>152720</v>
      </c>
      <c r="O286" s="65">
        <v>129613</v>
      </c>
      <c r="P286" s="66">
        <f t="shared" si="26"/>
        <v>-0.1513030382399162</v>
      </c>
      <c r="Q286"/>
      <c r="R286"/>
    </row>
    <row r="287" spans="2:18" ht="25.5" customHeight="1" x14ac:dyDescent="0.3">
      <c r="B287" s="106" t="s">
        <v>195</v>
      </c>
      <c r="C287" s="106"/>
      <c r="D287" s="107"/>
      <c r="E287" s="107"/>
      <c r="F287" s="108">
        <f t="shared" si="24"/>
        <v>22</v>
      </c>
      <c r="G287" s="109">
        <f t="shared" si="25"/>
        <v>2.243309329923503E-5</v>
      </c>
      <c r="H287" s="110">
        <v>18</v>
      </c>
      <c r="I287" s="110">
        <v>4</v>
      </c>
      <c r="K287"/>
      <c r="L287" s="63" t="s">
        <v>10</v>
      </c>
      <c r="M287" s="63"/>
      <c r="N287" s="65">
        <v>176401</v>
      </c>
      <c r="O287" s="65">
        <v>148861</v>
      </c>
      <c r="P287" s="66">
        <f t="shared" si="26"/>
        <v>-0.15612156393671239</v>
      </c>
      <c r="Q287"/>
      <c r="R287"/>
    </row>
    <row r="288" spans="2:18" ht="25.5" customHeight="1" x14ac:dyDescent="0.3">
      <c r="B288" s="106" t="s">
        <v>196</v>
      </c>
      <c r="C288" s="106"/>
      <c r="D288" s="107"/>
      <c r="E288" s="107"/>
      <c r="F288" s="108">
        <f t="shared" si="24"/>
        <v>914</v>
      </c>
      <c r="G288" s="109">
        <f t="shared" si="25"/>
        <v>9.319930579773099E-4</v>
      </c>
      <c r="H288" s="110">
        <v>458</v>
      </c>
      <c r="I288" s="110">
        <v>456</v>
      </c>
      <c r="K288"/>
      <c r="L288" s="63" t="s">
        <v>11</v>
      </c>
      <c r="M288" s="63"/>
      <c r="N288" s="65">
        <v>178831</v>
      </c>
      <c r="O288" s="65">
        <v>154025</v>
      </c>
      <c r="P288" s="66">
        <f t="shared" si="26"/>
        <v>-0.138711968282904</v>
      </c>
      <c r="Q288"/>
      <c r="R288"/>
    </row>
    <row r="289" spans="1:54" ht="25.5" customHeight="1" x14ac:dyDescent="0.3">
      <c r="B289" s="106" t="s">
        <v>197</v>
      </c>
      <c r="C289" s="106"/>
      <c r="D289" s="107"/>
      <c r="E289" s="107"/>
      <c r="F289" s="108">
        <f t="shared" si="24"/>
        <v>45</v>
      </c>
      <c r="G289" s="109">
        <f t="shared" si="25"/>
        <v>4.5885872657526202E-5</v>
      </c>
      <c r="H289" s="110">
        <v>32</v>
      </c>
      <c r="I289" s="110">
        <v>13</v>
      </c>
      <c r="K289"/>
      <c r="L289" s="63" t="s">
        <v>12</v>
      </c>
      <c r="M289" s="63"/>
      <c r="N289" s="65">
        <v>158442</v>
      </c>
      <c r="O289" s="65">
        <v>134211</v>
      </c>
      <c r="P289" s="66">
        <f t="shared" si="26"/>
        <v>-0.15293293444919909</v>
      </c>
      <c r="Q289"/>
      <c r="R289"/>
    </row>
    <row r="290" spans="1:54" ht="25.5" customHeight="1" thickBot="1" x14ac:dyDescent="0.35">
      <c r="B290" s="106" t="s">
        <v>198</v>
      </c>
      <c r="C290" s="106"/>
      <c r="D290" s="107"/>
      <c r="E290" s="107"/>
      <c r="F290" s="108">
        <f t="shared" si="24"/>
        <v>0</v>
      </c>
      <c r="G290" s="109">
        <f t="shared" si="25"/>
        <v>0</v>
      </c>
      <c r="H290" s="110">
        <v>0</v>
      </c>
      <c r="I290" s="110">
        <v>0</v>
      </c>
      <c r="K290"/>
      <c r="L290" s="63" t="s">
        <v>13</v>
      </c>
      <c r="M290" s="63"/>
      <c r="N290" s="65">
        <v>174460</v>
      </c>
      <c r="O290" s="65">
        <v>145874</v>
      </c>
      <c r="P290" s="66">
        <f t="shared" si="26"/>
        <v>-0.163854178608277</v>
      </c>
      <c r="Q290"/>
      <c r="R290"/>
    </row>
    <row r="291" spans="1:54" ht="25.5" customHeight="1" x14ac:dyDescent="0.3">
      <c r="B291" s="106" t="s">
        <v>199</v>
      </c>
      <c r="C291" s="106"/>
      <c r="D291" s="107"/>
      <c r="E291" s="107"/>
      <c r="F291" s="108">
        <f t="shared" si="24"/>
        <v>0</v>
      </c>
      <c r="G291" s="109">
        <f t="shared" si="25"/>
        <v>0</v>
      </c>
      <c r="H291" s="110">
        <v>0</v>
      </c>
      <c r="I291" s="110">
        <v>0</v>
      </c>
      <c r="K291"/>
      <c r="L291" s="62" t="s">
        <v>5</v>
      </c>
      <c r="M291" s="62"/>
      <c r="N291" s="36">
        <f>SUM(N283:N290)</f>
        <v>1197401</v>
      </c>
      <c r="O291" s="36">
        <f>SUM(O283:O290)</f>
        <v>980694</v>
      </c>
      <c r="P291" s="135">
        <f t="shared" si="26"/>
        <v>-0.1809811416559699</v>
      </c>
      <c r="Q291"/>
      <c r="R291"/>
      <c r="T291"/>
    </row>
    <row r="292" spans="1:54" ht="25.5" customHeight="1" x14ac:dyDescent="0.3">
      <c r="B292" s="106" t="s">
        <v>200</v>
      </c>
      <c r="C292" s="106"/>
      <c r="D292" s="107"/>
      <c r="E292" s="107"/>
      <c r="F292" s="108">
        <f t="shared" si="24"/>
        <v>6832</v>
      </c>
      <c r="G292" s="109">
        <f t="shared" si="25"/>
        <v>6.9664951554715337E-3</v>
      </c>
      <c r="H292" s="110">
        <v>4973</v>
      </c>
      <c r="I292" s="110">
        <v>1859</v>
      </c>
      <c r="K292"/>
      <c r="L292" s="129"/>
      <c r="M292" s="129"/>
      <c r="N292" s="129"/>
      <c r="O292" s="129"/>
      <c r="P292" s="129"/>
      <c r="Q292"/>
      <c r="R292"/>
      <c r="T292"/>
    </row>
    <row r="293" spans="1:54" ht="25.5" customHeight="1" x14ac:dyDescent="0.3">
      <c r="B293" s="106" t="s">
        <v>201</v>
      </c>
      <c r="C293" s="106"/>
      <c r="D293" s="107"/>
      <c r="E293" s="107"/>
      <c r="F293" s="108">
        <f t="shared" si="24"/>
        <v>1404</v>
      </c>
      <c r="G293" s="109">
        <f t="shared" si="25"/>
        <v>1.4316392269148174E-3</v>
      </c>
      <c r="H293" s="110">
        <v>972</v>
      </c>
      <c r="I293" s="110">
        <v>432</v>
      </c>
      <c r="K293" s="129"/>
      <c r="L293" s="129"/>
      <c r="M293" s="129"/>
      <c r="N293" s="129"/>
      <c r="O293" s="129"/>
      <c r="P293" s="129"/>
      <c r="R293" s="139"/>
      <c r="S293" s="139"/>
      <c r="T293"/>
      <c r="V293" s="5"/>
      <c r="W293" s="5"/>
      <c r="BA293" s="2"/>
      <c r="BB293" s="2"/>
    </row>
    <row r="294" spans="1:54" ht="25.5" customHeight="1" x14ac:dyDescent="0.3">
      <c r="B294" s="106" t="s">
        <v>202</v>
      </c>
      <c r="C294" s="106"/>
      <c r="D294" s="107"/>
      <c r="E294" s="107"/>
      <c r="F294" s="108">
        <f t="shared" si="24"/>
        <v>460</v>
      </c>
      <c r="G294" s="109">
        <f t="shared" si="25"/>
        <v>4.6905558716582341E-4</v>
      </c>
      <c r="H294" s="110">
        <v>283</v>
      </c>
      <c r="I294" s="110">
        <v>177</v>
      </c>
      <c r="K294" s="129"/>
      <c r="L294" s="129"/>
      <c r="M294" s="129"/>
      <c r="N294" s="129"/>
      <c r="O294" s="129"/>
      <c r="P294" s="129"/>
      <c r="R294" s="139"/>
      <c r="S294" s="139"/>
      <c r="T294"/>
      <c r="V294" s="5"/>
      <c r="W294" s="5"/>
      <c r="BA294" s="2"/>
      <c r="BB294" s="2"/>
    </row>
    <row r="295" spans="1:54" ht="25.5" customHeight="1" x14ac:dyDescent="0.3">
      <c r="B295" s="106" t="s">
        <v>203</v>
      </c>
      <c r="C295" s="106"/>
      <c r="D295" s="107"/>
      <c r="E295" s="107"/>
      <c r="F295" s="108">
        <f t="shared" si="24"/>
        <v>1086</v>
      </c>
      <c r="G295" s="109">
        <f t="shared" si="25"/>
        <v>1.1073790601349657E-3</v>
      </c>
      <c r="H295" s="110">
        <v>806</v>
      </c>
      <c r="I295" s="110">
        <v>280</v>
      </c>
      <c r="K295" s="129"/>
      <c r="L295" s="129"/>
      <c r="M295" s="129"/>
      <c r="N295" s="129"/>
      <c r="O295" s="129"/>
      <c r="P295" s="129"/>
      <c r="R295" s="139"/>
      <c r="S295" s="139"/>
      <c r="T295"/>
      <c r="V295" s="5"/>
      <c r="W295" s="5"/>
      <c r="BA295" s="2"/>
      <c r="BB295" s="2"/>
    </row>
    <row r="296" spans="1:54" ht="25.5" customHeight="1" x14ac:dyDescent="0.3">
      <c r="B296" s="106" t="s">
        <v>204</v>
      </c>
      <c r="C296" s="106"/>
      <c r="D296" s="107"/>
      <c r="E296" s="107"/>
      <c r="F296" s="108">
        <f t="shared" si="24"/>
        <v>60</v>
      </c>
      <c r="G296" s="109">
        <f t="shared" si="25"/>
        <v>6.118116354336827E-5</v>
      </c>
      <c r="H296" s="110">
        <v>32</v>
      </c>
      <c r="I296" s="110">
        <v>28</v>
      </c>
      <c r="K296" s="129"/>
      <c r="L296" s="129"/>
      <c r="T296"/>
    </row>
    <row r="297" spans="1:54" ht="25.5" customHeight="1" x14ac:dyDescent="0.3">
      <c r="B297" s="106" t="s">
        <v>205</v>
      </c>
      <c r="C297" s="106"/>
      <c r="D297" s="107"/>
      <c r="E297" s="107"/>
      <c r="F297" s="108">
        <f t="shared" si="24"/>
        <v>0</v>
      </c>
      <c r="G297" s="109">
        <f t="shared" si="25"/>
        <v>0</v>
      </c>
      <c r="H297" s="110">
        <v>0</v>
      </c>
      <c r="I297" s="110">
        <v>0</v>
      </c>
      <c r="K297" s="129"/>
      <c r="L297" s="129"/>
      <c r="T297" s="139"/>
    </row>
    <row r="298" spans="1:54" ht="25.5" customHeight="1" x14ac:dyDescent="0.3">
      <c r="B298" s="106" t="s">
        <v>206</v>
      </c>
      <c r="C298" s="106"/>
      <c r="D298" s="107"/>
      <c r="E298" s="107"/>
      <c r="F298" s="108">
        <f t="shared" si="24"/>
        <v>7</v>
      </c>
      <c r="G298" s="109">
        <f t="shared" si="25"/>
        <v>7.1378024133929647E-6</v>
      </c>
      <c r="H298" s="110">
        <v>5</v>
      </c>
      <c r="I298" s="110">
        <v>2</v>
      </c>
      <c r="K298" s="129"/>
      <c r="L298" s="129"/>
      <c r="T298" s="139"/>
    </row>
    <row r="299" spans="1:54" ht="25.5" customHeight="1" x14ac:dyDescent="0.3">
      <c r="B299" s="106" t="s">
        <v>207</v>
      </c>
      <c r="C299" s="106"/>
      <c r="D299" s="107"/>
      <c r="E299" s="107"/>
      <c r="F299" s="108">
        <f t="shared" si="24"/>
        <v>34</v>
      </c>
      <c r="G299" s="109">
        <f t="shared" si="25"/>
        <v>3.4669326007908687E-5</v>
      </c>
      <c r="H299" s="110">
        <v>28</v>
      </c>
      <c r="I299" s="110">
        <v>6</v>
      </c>
      <c r="K299" s="129"/>
      <c r="L299" s="129"/>
      <c r="T299" s="139"/>
    </row>
    <row r="300" spans="1:54" ht="25.5" customHeight="1" x14ac:dyDescent="0.3">
      <c r="B300" s="106" t="s">
        <v>208</v>
      </c>
      <c r="C300" s="106"/>
      <c r="D300" s="107"/>
      <c r="E300" s="107"/>
      <c r="F300" s="108">
        <f t="shared" si="24"/>
        <v>0</v>
      </c>
      <c r="G300" s="109">
        <f t="shared" si="25"/>
        <v>0</v>
      </c>
      <c r="H300" s="110">
        <v>0</v>
      </c>
      <c r="I300" s="110">
        <v>0</v>
      </c>
      <c r="K300" s="129"/>
      <c r="L300" s="129"/>
      <c r="M300" s="129"/>
      <c r="N300" s="129"/>
      <c r="O300" s="129"/>
      <c r="P300" s="129"/>
      <c r="Q300" s="129"/>
      <c r="R300" s="129"/>
      <c r="S300" s="129"/>
      <c r="T300" s="139"/>
    </row>
    <row r="301" spans="1:54" ht="25.5" customHeight="1" thickBot="1" x14ac:dyDescent="0.35">
      <c r="B301" s="106" t="s">
        <v>137</v>
      </c>
      <c r="C301" s="120"/>
      <c r="D301" s="120"/>
      <c r="E301" s="120"/>
      <c r="F301" s="108">
        <f t="shared" si="24"/>
        <v>1064</v>
      </c>
      <c r="G301" s="121">
        <f t="shared" si="25"/>
        <v>1.0849459668357305E-3</v>
      </c>
      <c r="H301" s="140">
        <v>716</v>
      </c>
      <c r="I301" s="140">
        <v>348</v>
      </c>
      <c r="K301" s="129"/>
      <c r="L301" s="129"/>
      <c r="M301" s="129"/>
      <c r="N301" s="129"/>
      <c r="O301" s="129"/>
      <c r="P301" s="129"/>
      <c r="Q301" s="129"/>
      <c r="R301" s="129"/>
      <c r="S301" s="129"/>
      <c r="T301" s="139"/>
    </row>
    <row r="302" spans="1:54" ht="19.5" customHeight="1" x14ac:dyDescent="0.3">
      <c r="B302" s="141" t="s">
        <v>5</v>
      </c>
      <c r="C302" s="141"/>
      <c r="D302" s="141"/>
      <c r="E302" s="141"/>
      <c r="F302" s="36">
        <f>SUM(F247:F301)</f>
        <v>980694</v>
      </c>
      <c r="G302" s="135">
        <f t="shared" si="25"/>
        <v>1</v>
      </c>
      <c r="H302" s="36">
        <f>SUM(H247:H301)</f>
        <v>650984</v>
      </c>
      <c r="I302" s="36">
        <f>SUM(I247:I301)</f>
        <v>329710</v>
      </c>
      <c r="K302" s="129"/>
      <c r="L302" s="129"/>
      <c r="M302" s="129"/>
      <c r="N302" s="129"/>
      <c r="O302" s="129"/>
      <c r="P302" s="129"/>
      <c r="Q302" s="129"/>
      <c r="R302" s="129" t="s">
        <v>209</v>
      </c>
      <c r="S302" s="129"/>
      <c r="T302" s="139"/>
    </row>
    <row r="303" spans="1:54" ht="19.5" customHeight="1" x14ac:dyDescent="0.3">
      <c r="A303" s="129"/>
      <c r="B303" s="129"/>
      <c r="C303" s="129"/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39"/>
    </row>
    <row r="304" spans="1:54" ht="19.5" customHeight="1" x14ac:dyDescent="0.3">
      <c r="A304" s="129"/>
      <c r="B304" s="129"/>
      <c r="C304" s="129"/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39"/>
    </row>
    <row r="305" spans="1:54" ht="19.149999999999999" customHeight="1" x14ac:dyDescent="0.3">
      <c r="A305" s="129"/>
      <c r="B305" s="129"/>
      <c r="C305" s="129"/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39"/>
    </row>
    <row r="306" spans="1:54" ht="19.5" customHeight="1" x14ac:dyDescent="0.3">
      <c r="A306" s="129"/>
      <c r="B306" s="142" t="s">
        <v>4</v>
      </c>
      <c r="C306" s="143" t="s">
        <v>5</v>
      </c>
      <c r="D306" s="144" t="s">
        <v>14</v>
      </c>
      <c r="E306" s="145"/>
      <c r="F306" s="145"/>
      <c r="G306" s="144" t="s">
        <v>15</v>
      </c>
      <c r="H306" s="145"/>
      <c r="I306" s="145"/>
      <c r="J306" s="144" t="s">
        <v>16</v>
      </c>
      <c r="K306" s="145"/>
      <c r="L306" s="145" t="s">
        <v>210</v>
      </c>
      <c r="Q306" s="139"/>
      <c r="U306" s="5"/>
      <c r="V306" s="5"/>
      <c r="W306" s="5"/>
      <c r="AZ306" s="2"/>
      <c r="BA306" s="2"/>
      <c r="BB306" s="2"/>
    </row>
    <row r="307" spans="1:54" ht="19.5" customHeight="1" x14ac:dyDescent="0.3">
      <c r="A307" s="129"/>
      <c r="B307" s="142"/>
      <c r="C307" s="143"/>
      <c r="D307" s="60" t="s">
        <v>211</v>
      </c>
      <c r="E307" s="127" t="s">
        <v>147</v>
      </c>
      <c r="F307" s="128"/>
      <c r="G307" s="60" t="s">
        <v>211</v>
      </c>
      <c r="H307" s="127" t="s">
        <v>147</v>
      </c>
      <c r="I307" s="128"/>
      <c r="J307" s="60" t="s">
        <v>211</v>
      </c>
      <c r="K307" s="127" t="s">
        <v>147</v>
      </c>
      <c r="L307" s="128"/>
      <c r="Q307" s="139"/>
      <c r="U307" s="5"/>
      <c r="V307" s="5"/>
      <c r="W307" s="5"/>
      <c r="AZ307" s="2"/>
      <c r="BA307" s="2"/>
      <c r="BB307" s="2"/>
    </row>
    <row r="308" spans="1:54" ht="19.5" customHeight="1" x14ac:dyDescent="0.3">
      <c r="A308" s="129"/>
      <c r="B308" s="142"/>
      <c r="C308" s="143"/>
      <c r="D308" s="60"/>
      <c r="E308" s="86" t="s">
        <v>92</v>
      </c>
      <c r="F308" s="86" t="s">
        <v>93</v>
      </c>
      <c r="G308" s="60"/>
      <c r="H308" s="86" t="s">
        <v>92</v>
      </c>
      <c r="I308" s="86" t="s">
        <v>93</v>
      </c>
      <c r="J308" s="60"/>
      <c r="K308" s="86" t="s">
        <v>92</v>
      </c>
      <c r="L308" s="86" t="s">
        <v>93</v>
      </c>
      <c r="Q308" s="139"/>
      <c r="U308" s="5"/>
      <c r="V308" s="5"/>
      <c r="W308" s="5"/>
      <c r="AZ308" s="2"/>
      <c r="BA308" s="2"/>
      <c r="BB308" s="2"/>
    </row>
    <row r="309" spans="1:54" ht="19.5" customHeight="1" x14ac:dyDescent="0.3">
      <c r="A309" s="129"/>
      <c r="B309" s="26" t="s">
        <v>6</v>
      </c>
      <c r="C309" s="33">
        <f>D309+G309+J309</f>
        <v>44144</v>
      </c>
      <c r="D309" s="33">
        <f>SUM(E309:F309)</f>
        <v>1052</v>
      </c>
      <c r="E309" s="55">
        <v>0</v>
      </c>
      <c r="F309" s="55">
        <v>1052</v>
      </c>
      <c r="G309" s="33">
        <f>SUM(H309:I309)</f>
        <v>41198</v>
      </c>
      <c r="H309" s="55">
        <v>26771</v>
      </c>
      <c r="I309" s="55">
        <v>14427</v>
      </c>
      <c r="J309" s="33">
        <f>SUM(K309:L309)</f>
        <v>1894</v>
      </c>
      <c r="K309" s="55">
        <v>1017</v>
      </c>
      <c r="L309" s="55">
        <v>877</v>
      </c>
      <c r="P309" s="129"/>
      <c r="Q309" s="139"/>
      <c r="U309" s="5"/>
      <c r="V309" s="5"/>
      <c r="W309" s="5"/>
      <c r="AZ309" s="2"/>
      <c r="BA309" s="2"/>
      <c r="BB309" s="2"/>
    </row>
    <row r="310" spans="1:54" ht="19.5" customHeight="1" x14ac:dyDescent="0.3">
      <c r="A310" s="129"/>
      <c r="B310" s="26" t="s">
        <v>7</v>
      </c>
      <c r="C310" s="33">
        <f t="shared" ref="C310:C317" si="27">D310+G310+J310</f>
        <v>71069</v>
      </c>
      <c r="D310" s="33">
        <f t="shared" ref="D310:D316" si="28">SUM(E310:F310)</f>
        <v>2515</v>
      </c>
      <c r="E310" s="55">
        <v>21</v>
      </c>
      <c r="F310" s="55">
        <v>2494</v>
      </c>
      <c r="G310" s="33">
        <f t="shared" ref="G310:G316" si="29">SUM(H310:I310)</f>
        <v>65528</v>
      </c>
      <c r="H310" s="55">
        <v>43112</v>
      </c>
      <c r="I310" s="55">
        <v>22416</v>
      </c>
      <c r="J310" s="33">
        <f t="shared" ref="J310:J316" si="30">SUM(K310:L310)</f>
        <v>3026</v>
      </c>
      <c r="K310" s="55">
        <v>1723</v>
      </c>
      <c r="L310" s="55">
        <v>1303</v>
      </c>
      <c r="P310" s="129"/>
      <c r="Q310" s="139"/>
      <c r="U310" s="5"/>
      <c r="V310" s="5"/>
      <c r="W310" s="5"/>
      <c r="AZ310" s="2"/>
      <c r="BA310" s="2"/>
      <c r="BB310" s="2"/>
    </row>
    <row r="311" spans="1:54" ht="19.5" customHeight="1" x14ac:dyDescent="0.3">
      <c r="A311" s="129"/>
      <c r="B311" s="26" t="s">
        <v>8</v>
      </c>
      <c r="C311" s="33">
        <f t="shared" si="27"/>
        <v>152897</v>
      </c>
      <c r="D311" s="33">
        <f t="shared" si="28"/>
        <v>3468</v>
      </c>
      <c r="E311" s="55">
        <v>27</v>
      </c>
      <c r="F311" s="55">
        <v>3441</v>
      </c>
      <c r="G311" s="33">
        <f t="shared" si="29"/>
        <v>144783</v>
      </c>
      <c r="H311" s="55">
        <v>104138</v>
      </c>
      <c r="I311" s="55">
        <v>40645</v>
      </c>
      <c r="J311" s="33">
        <f t="shared" si="30"/>
        <v>4646</v>
      </c>
      <c r="K311" s="55">
        <v>2842</v>
      </c>
      <c r="L311" s="55">
        <v>1804</v>
      </c>
      <c r="P311" s="129"/>
      <c r="Q311" s="139"/>
      <c r="U311" s="5"/>
      <c r="V311" s="5"/>
      <c r="W311" s="5"/>
      <c r="AZ311" s="2"/>
      <c r="BA311" s="2"/>
      <c r="BB311" s="2"/>
    </row>
    <row r="312" spans="1:54" ht="19.5" customHeight="1" x14ac:dyDescent="0.3">
      <c r="A312" s="129"/>
      <c r="B312" s="26" t="s">
        <v>9</v>
      </c>
      <c r="C312" s="33">
        <f t="shared" si="27"/>
        <v>129613</v>
      </c>
      <c r="D312" s="33">
        <f t="shared" si="28"/>
        <v>3162</v>
      </c>
      <c r="E312" s="55">
        <v>3</v>
      </c>
      <c r="F312" s="55">
        <v>3159</v>
      </c>
      <c r="G312" s="33">
        <f t="shared" si="29"/>
        <v>122797</v>
      </c>
      <c r="H312" s="55">
        <v>80745</v>
      </c>
      <c r="I312" s="55">
        <v>42052</v>
      </c>
      <c r="J312" s="33">
        <f t="shared" si="30"/>
        <v>3654</v>
      </c>
      <c r="K312" s="55">
        <v>2163</v>
      </c>
      <c r="L312" s="55">
        <v>1491</v>
      </c>
      <c r="P312" s="129"/>
      <c r="Q312" s="139"/>
      <c r="U312" s="5"/>
      <c r="V312" s="5"/>
      <c r="W312" s="5"/>
      <c r="AZ312" s="2"/>
      <c r="BA312" s="2"/>
      <c r="BB312" s="2"/>
    </row>
    <row r="313" spans="1:54" ht="19.5" customHeight="1" x14ac:dyDescent="0.3">
      <c r="A313" s="129"/>
      <c r="B313" s="26" t="s">
        <v>10</v>
      </c>
      <c r="C313" s="33">
        <f t="shared" si="27"/>
        <v>148861</v>
      </c>
      <c r="D313" s="33">
        <f t="shared" si="28"/>
        <v>2718</v>
      </c>
      <c r="E313" s="55">
        <v>54</v>
      </c>
      <c r="F313" s="55">
        <v>2664</v>
      </c>
      <c r="G313" s="33">
        <f t="shared" si="29"/>
        <v>142704</v>
      </c>
      <c r="H313" s="55">
        <v>99274</v>
      </c>
      <c r="I313" s="55">
        <v>43430</v>
      </c>
      <c r="J313" s="33">
        <f t="shared" si="30"/>
        <v>3439</v>
      </c>
      <c r="K313" s="55">
        <v>2048</v>
      </c>
      <c r="L313" s="55">
        <v>1391</v>
      </c>
      <c r="P313" s="129"/>
      <c r="Q313" s="139"/>
      <c r="U313" s="5"/>
      <c r="V313" s="5"/>
      <c r="W313" s="5"/>
      <c r="AZ313" s="2"/>
      <c r="BA313" s="2"/>
      <c r="BB313" s="2"/>
    </row>
    <row r="314" spans="1:54" ht="19.5" customHeight="1" x14ac:dyDescent="0.3">
      <c r="A314" s="129"/>
      <c r="B314" s="26" t="s">
        <v>11</v>
      </c>
      <c r="C314" s="33">
        <f t="shared" si="27"/>
        <v>154025</v>
      </c>
      <c r="D314" s="33">
        <f t="shared" si="28"/>
        <v>3282</v>
      </c>
      <c r="E314" s="55">
        <v>11</v>
      </c>
      <c r="F314" s="55">
        <v>3271</v>
      </c>
      <c r="G314" s="33">
        <f t="shared" si="29"/>
        <v>145887</v>
      </c>
      <c r="H314" s="55">
        <v>97878</v>
      </c>
      <c r="I314" s="55">
        <v>48009</v>
      </c>
      <c r="J314" s="33">
        <f t="shared" si="30"/>
        <v>4856</v>
      </c>
      <c r="K314" s="55">
        <v>2978</v>
      </c>
      <c r="L314" s="55">
        <v>1878</v>
      </c>
      <c r="P314" s="129"/>
      <c r="Q314" s="139"/>
      <c r="U314" s="5"/>
      <c r="V314" s="5"/>
      <c r="W314" s="5"/>
      <c r="AZ314" s="2"/>
      <c r="BA314" s="2"/>
      <c r="BB314" s="2"/>
    </row>
    <row r="315" spans="1:54" ht="19.5" customHeight="1" x14ac:dyDescent="0.3">
      <c r="A315" s="129"/>
      <c r="B315" s="26" t="s">
        <v>12</v>
      </c>
      <c r="C315" s="33">
        <f t="shared" si="27"/>
        <v>134211</v>
      </c>
      <c r="D315" s="33">
        <f t="shared" si="28"/>
        <v>3018</v>
      </c>
      <c r="E315" s="55">
        <v>48</v>
      </c>
      <c r="F315" s="55">
        <v>2970</v>
      </c>
      <c r="G315" s="33">
        <f t="shared" si="29"/>
        <v>127152</v>
      </c>
      <c r="H315" s="55">
        <v>85225</v>
      </c>
      <c r="I315" s="55">
        <v>41927</v>
      </c>
      <c r="J315" s="33">
        <f t="shared" si="30"/>
        <v>4041</v>
      </c>
      <c r="K315" s="55">
        <v>2405</v>
      </c>
      <c r="L315" s="55">
        <v>1636</v>
      </c>
      <c r="P315" s="129"/>
      <c r="Q315" s="139"/>
      <c r="U315" s="5"/>
      <c r="V315" s="5"/>
      <c r="W315" s="5"/>
      <c r="AZ315" s="2"/>
      <c r="BA315" s="2"/>
      <c r="BB315" s="2"/>
    </row>
    <row r="316" spans="1:54" ht="19.5" customHeight="1" thickBot="1" x14ac:dyDescent="0.35">
      <c r="A316" s="129"/>
      <c r="B316" s="26" t="s">
        <v>13</v>
      </c>
      <c r="C316" s="33">
        <f t="shared" si="27"/>
        <v>145874</v>
      </c>
      <c r="D316" s="33">
        <f t="shared" si="28"/>
        <v>2875</v>
      </c>
      <c r="E316" s="55">
        <v>16</v>
      </c>
      <c r="F316" s="55">
        <v>2859</v>
      </c>
      <c r="G316" s="33">
        <f t="shared" si="29"/>
        <v>139110</v>
      </c>
      <c r="H316" s="55">
        <v>96075</v>
      </c>
      <c r="I316" s="55">
        <v>43035</v>
      </c>
      <c r="J316" s="33">
        <f t="shared" si="30"/>
        <v>3889</v>
      </c>
      <c r="K316" s="55">
        <v>2410</v>
      </c>
      <c r="L316" s="55">
        <v>1479</v>
      </c>
      <c r="P316" s="129"/>
      <c r="Q316" s="139"/>
      <c r="U316" s="5"/>
      <c r="V316" s="5"/>
      <c r="W316" s="5"/>
      <c r="AZ316" s="2"/>
      <c r="BA316" s="2"/>
      <c r="BB316" s="2"/>
    </row>
    <row r="317" spans="1:54" ht="19.5" customHeight="1" x14ac:dyDescent="0.3">
      <c r="A317" s="129"/>
      <c r="B317" s="146" t="s">
        <v>5</v>
      </c>
      <c r="C317" s="36">
        <f t="shared" si="27"/>
        <v>980694</v>
      </c>
      <c r="D317" s="36">
        <f t="shared" ref="D317:L317" si="31">SUM(D309:D316)</f>
        <v>22090</v>
      </c>
      <c r="E317" s="36">
        <f t="shared" si="31"/>
        <v>180</v>
      </c>
      <c r="F317" s="36">
        <f t="shared" si="31"/>
        <v>21910</v>
      </c>
      <c r="G317" s="36">
        <f t="shared" si="31"/>
        <v>929159</v>
      </c>
      <c r="H317" s="36">
        <f t="shared" si="31"/>
        <v>633218</v>
      </c>
      <c r="I317" s="36">
        <f t="shared" si="31"/>
        <v>295941</v>
      </c>
      <c r="J317" s="36">
        <f t="shared" si="31"/>
        <v>29445</v>
      </c>
      <c r="K317" s="36">
        <f t="shared" si="31"/>
        <v>17586</v>
      </c>
      <c r="L317" s="36">
        <f t="shared" si="31"/>
        <v>11859</v>
      </c>
      <c r="P317" s="129"/>
      <c r="Q317" s="139"/>
      <c r="U317" s="5"/>
      <c r="V317" s="5"/>
      <c r="W317" s="5"/>
      <c r="AZ317" s="2"/>
      <c r="BA317" s="2"/>
      <c r="BB317" s="2"/>
    </row>
    <row r="318" spans="1:54" ht="19.5" customHeight="1" x14ac:dyDescent="0.3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 s="139"/>
    </row>
    <row r="319" spans="1:54" ht="19.5" customHeight="1" x14ac:dyDescent="0.3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 s="139"/>
    </row>
    <row r="320" spans="1:54" ht="19.5" customHeight="1" x14ac:dyDescent="0.3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 s="139"/>
    </row>
    <row r="321" spans="1:54" ht="19.5" customHeight="1" x14ac:dyDescent="0.3">
      <c r="A321"/>
      <c r="B321" s="142" t="s">
        <v>59</v>
      </c>
      <c r="C321" s="143" t="s">
        <v>5</v>
      </c>
      <c r="D321" s="144" t="s">
        <v>14</v>
      </c>
      <c r="E321" s="145"/>
      <c r="F321" s="145"/>
      <c r="G321" s="144" t="s">
        <v>15</v>
      </c>
      <c r="H321" s="145"/>
      <c r="I321" s="145"/>
      <c r="J321" s="144" t="s">
        <v>16</v>
      </c>
      <c r="K321" s="145"/>
      <c r="L321" s="145" t="s">
        <v>210</v>
      </c>
      <c r="M321" s="129"/>
      <c r="N321" s="129"/>
      <c r="O321" s="129"/>
      <c r="P321"/>
      <c r="Q321" s="139"/>
      <c r="U321" s="5"/>
      <c r="V321" s="5"/>
      <c r="W321" s="5"/>
      <c r="AZ321" s="2"/>
      <c r="BA321" s="2"/>
      <c r="BB321" s="2"/>
    </row>
    <row r="322" spans="1:54" ht="19.5" customHeight="1" x14ac:dyDescent="0.3">
      <c r="A322"/>
      <c r="B322" s="142"/>
      <c r="C322" s="143"/>
      <c r="D322" s="60" t="s">
        <v>211</v>
      </c>
      <c r="E322" s="127" t="s">
        <v>147</v>
      </c>
      <c r="F322" s="128"/>
      <c r="G322" s="60" t="s">
        <v>211</v>
      </c>
      <c r="H322" s="127" t="s">
        <v>147</v>
      </c>
      <c r="I322" s="128"/>
      <c r="J322" s="60" t="s">
        <v>211</v>
      </c>
      <c r="K322" s="127" t="s">
        <v>147</v>
      </c>
      <c r="L322" s="128"/>
      <c r="M322" s="147"/>
      <c r="N322" s="147"/>
      <c r="O322" s="147"/>
      <c r="P322"/>
      <c r="Q322" s="139"/>
      <c r="U322" s="5"/>
      <c r="V322" s="5"/>
      <c r="W322" s="5"/>
      <c r="AZ322" s="2"/>
      <c r="BA322" s="2"/>
      <c r="BB322" s="2"/>
    </row>
    <row r="323" spans="1:54" ht="19.5" customHeight="1" x14ac:dyDescent="0.3">
      <c r="A323"/>
      <c r="B323" s="142"/>
      <c r="C323" s="143"/>
      <c r="D323" s="60"/>
      <c r="E323" s="86" t="s">
        <v>92</v>
      </c>
      <c r="F323" s="86" t="s">
        <v>93</v>
      </c>
      <c r="G323" s="60"/>
      <c r="H323" s="86" t="s">
        <v>92</v>
      </c>
      <c r="I323" s="86" t="s">
        <v>93</v>
      </c>
      <c r="J323" s="60"/>
      <c r="K323" s="86" t="s">
        <v>92</v>
      </c>
      <c r="L323" s="86" t="s">
        <v>93</v>
      </c>
      <c r="P323"/>
      <c r="Q323" s="139"/>
      <c r="U323" s="5"/>
      <c r="V323" s="5"/>
      <c r="W323" s="5"/>
      <c r="AZ323" s="2"/>
      <c r="BA323" s="2"/>
      <c r="BB323" s="2"/>
    </row>
    <row r="324" spans="1:54" ht="28.9" customHeight="1" x14ac:dyDescent="0.3">
      <c r="A324"/>
      <c r="B324" s="26" t="s">
        <v>60</v>
      </c>
      <c r="C324" s="33">
        <f>D324++G324+J324</f>
        <v>35004</v>
      </c>
      <c r="D324" s="33">
        <f>SUM(E324:F324)</f>
        <v>11</v>
      </c>
      <c r="E324" s="55">
        <v>11</v>
      </c>
      <c r="F324" s="55">
        <v>0</v>
      </c>
      <c r="G324" s="33">
        <f>SUM(H324:I324)</f>
        <v>33372</v>
      </c>
      <c r="H324" s="55">
        <v>19713</v>
      </c>
      <c r="I324" s="55">
        <v>13659</v>
      </c>
      <c r="J324" s="33">
        <f>SUM(K324:L324)</f>
        <v>1621</v>
      </c>
      <c r="K324" s="55">
        <v>981</v>
      </c>
      <c r="L324" s="55">
        <v>640</v>
      </c>
      <c r="P324"/>
      <c r="Q324" s="139"/>
      <c r="U324" s="5"/>
      <c r="V324" s="5"/>
      <c r="W324" s="5"/>
      <c r="AZ324" s="2"/>
      <c r="BA324" s="2"/>
      <c r="BB324" s="2"/>
    </row>
    <row r="325" spans="1:54" ht="28.9" customHeight="1" x14ac:dyDescent="0.3">
      <c r="A325"/>
      <c r="B325" s="26" t="s">
        <v>61</v>
      </c>
      <c r="C325" s="33">
        <f t="shared" ref="C325:C350" si="32">D325++G325+J325</f>
        <v>48846</v>
      </c>
      <c r="D325" s="33">
        <f t="shared" ref="D325:D349" si="33">SUM(E325:F325)</f>
        <v>0</v>
      </c>
      <c r="E325" s="55">
        <v>0</v>
      </c>
      <c r="F325" s="55">
        <v>0</v>
      </c>
      <c r="G325" s="33">
        <f t="shared" ref="G325:G349" si="34">SUM(H325:I325)</f>
        <v>46516</v>
      </c>
      <c r="H325" s="55">
        <v>31969</v>
      </c>
      <c r="I325" s="55">
        <v>14547</v>
      </c>
      <c r="J325" s="33">
        <f t="shared" ref="J325:J349" si="35">SUM(K325:L325)</f>
        <v>2330</v>
      </c>
      <c r="K325" s="55">
        <v>1392</v>
      </c>
      <c r="L325" s="55">
        <v>938</v>
      </c>
      <c r="P325"/>
      <c r="Q325" s="139"/>
      <c r="U325" s="5"/>
      <c r="V325" s="5"/>
      <c r="W325" s="5"/>
      <c r="AZ325" s="2"/>
      <c r="BA325" s="2"/>
      <c r="BB325" s="2"/>
    </row>
    <row r="326" spans="1:54" ht="28.9" customHeight="1" x14ac:dyDescent="0.3">
      <c r="A326"/>
      <c r="B326" s="26" t="s">
        <v>212</v>
      </c>
      <c r="C326" s="33">
        <f t="shared" si="32"/>
        <v>24553</v>
      </c>
      <c r="D326" s="33">
        <f t="shared" si="33"/>
        <v>0</v>
      </c>
      <c r="E326" s="55">
        <v>0</v>
      </c>
      <c r="F326" s="55">
        <v>0</v>
      </c>
      <c r="G326" s="33">
        <f t="shared" si="34"/>
        <v>23524</v>
      </c>
      <c r="H326" s="55">
        <v>15848</v>
      </c>
      <c r="I326" s="55">
        <v>7676</v>
      </c>
      <c r="J326" s="33">
        <f t="shared" si="35"/>
        <v>1029</v>
      </c>
      <c r="K326" s="55">
        <v>725</v>
      </c>
      <c r="L326" s="55">
        <v>304</v>
      </c>
      <c r="P326"/>
      <c r="Q326" s="139"/>
      <c r="U326" s="5"/>
      <c r="V326" s="5"/>
      <c r="W326" s="5"/>
      <c r="AZ326" s="2"/>
      <c r="BA326" s="2"/>
      <c r="BB326" s="2"/>
    </row>
    <row r="327" spans="1:54" ht="28.9" customHeight="1" x14ac:dyDescent="0.3">
      <c r="A327"/>
      <c r="B327" s="26" t="s">
        <v>64</v>
      </c>
      <c r="C327" s="33">
        <f t="shared" si="32"/>
        <v>48007</v>
      </c>
      <c r="D327" s="33">
        <f t="shared" si="33"/>
        <v>10</v>
      </c>
      <c r="E327" s="55">
        <v>10</v>
      </c>
      <c r="F327" s="55">
        <v>0</v>
      </c>
      <c r="G327" s="33">
        <f t="shared" si="34"/>
        <v>47149</v>
      </c>
      <c r="H327" s="55">
        <v>31674</v>
      </c>
      <c r="I327" s="55">
        <v>15475</v>
      </c>
      <c r="J327" s="33">
        <f t="shared" si="35"/>
        <v>848</v>
      </c>
      <c r="K327" s="55">
        <v>552</v>
      </c>
      <c r="L327" s="55">
        <v>296</v>
      </c>
      <c r="P327"/>
      <c r="Q327" s="139"/>
      <c r="U327" s="5"/>
      <c r="V327" s="5"/>
      <c r="W327" s="5"/>
      <c r="AZ327" s="2"/>
      <c r="BA327" s="2"/>
      <c r="BB327" s="2"/>
    </row>
    <row r="328" spans="1:54" ht="28.9" customHeight="1" x14ac:dyDescent="0.3">
      <c r="A328"/>
      <c r="B328" s="26" t="s">
        <v>65</v>
      </c>
      <c r="C328" s="33">
        <f t="shared" si="32"/>
        <v>39064</v>
      </c>
      <c r="D328" s="33">
        <f t="shared" si="33"/>
        <v>0</v>
      </c>
      <c r="E328" s="55">
        <v>0</v>
      </c>
      <c r="F328" s="55">
        <v>0</v>
      </c>
      <c r="G328" s="33">
        <f t="shared" si="34"/>
        <v>36444</v>
      </c>
      <c r="H328" s="55">
        <v>24725</v>
      </c>
      <c r="I328" s="55">
        <v>11719</v>
      </c>
      <c r="J328" s="33">
        <f t="shared" si="35"/>
        <v>2620</v>
      </c>
      <c r="K328" s="55">
        <v>1645</v>
      </c>
      <c r="L328" s="55">
        <v>975</v>
      </c>
      <c r="P328"/>
      <c r="Q328" s="139"/>
      <c r="U328" s="5"/>
      <c r="V328" s="5"/>
      <c r="W328" s="5"/>
      <c r="AZ328" s="2"/>
      <c r="BA328" s="2"/>
      <c r="BB328" s="2"/>
    </row>
    <row r="329" spans="1:54" ht="28.9" customHeight="1" x14ac:dyDescent="0.3">
      <c r="A329"/>
      <c r="B329" s="26" t="s">
        <v>66</v>
      </c>
      <c r="C329" s="33">
        <f t="shared" si="32"/>
        <v>41263</v>
      </c>
      <c r="D329" s="33">
        <f t="shared" si="33"/>
        <v>0</v>
      </c>
      <c r="E329" s="55">
        <v>0</v>
      </c>
      <c r="F329" s="55">
        <v>0</v>
      </c>
      <c r="G329" s="33">
        <f t="shared" si="34"/>
        <v>40850</v>
      </c>
      <c r="H329" s="55">
        <v>26935</v>
      </c>
      <c r="I329" s="55">
        <v>13915</v>
      </c>
      <c r="J329" s="33">
        <f t="shared" si="35"/>
        <v>413</v>
      </c>
      <c r="K329" s="55">
        <v>197</v>
      </c>
      <c r="L329" s="55">
        <v>216</v>
      </c>
      <c r="P329"/>
      <c r="Q329" s="139"/>
      <c r="U329" s="5"/>
      <c r="V329" s="5"/>
      <c r="W329" s="5"/>
      <c r="AZ329" s="2"/>
      <c r="BA329" s="2"/>
      <c r="BB329" s="2"/>
    </row>
    <row r="330" spans="1:54" ht="28.9" customHeight="1" x14ac:dyDescent="0.3">
      <c r="A330"/>
      <c r="B330" s="26" t="s">
        <v>67</v>
      </c>
      <c r="C330" s="33">
        <f t="shared" si="32"/>
        <v>30431</v>
      </c>
      <c r="D330" s="33">
        <f t="shared" si="33"/>
        <v>0</v>
      </c>
      <c r="E330" s="55">
        <v>0</v>
      </c>
      <c r="F330" s="55">
        <v>0</v>
      </c>
      <c r="G330" s="33">
        <f t="shared" si="34"/>
        <v>30395</v>
      </c>
      <c r="H330" s="55">
        <v>21146</v>
      </c>
      <c r="I330" s="55">
        <v>9249</v>
      </c>
      <c r="J330" s="33">
        <f t="shared" si="35"/>
        <v>36</v>
      </c>
      <c r="K330" s="55">
        <v>25</v>
      </c>
      <c r="L330" s="55">
        <v>11</v>
      </c>
      <c r="M330" s="5"/>
      <c r="N330" s="5"/>
      <c r="O330" s="5"/>
      <c r="P330"/>
      <c r="Q330" s="139"/>
      <c r="U330" s="5"/>
      <c r="V330" s="5"/>
      <c r="W330" s="5"/>
      <c r="AZ330" s="2"/>
      <c r="BA330" s="2"/>
      <c r="BB330" s="2"/>
    </row>
    <row r="331" spans="1:54" ht="28.9" customHeight="1" x14ac:dyDescent="0.3">
      <c r="A331"/>
      <c r="B331" s="26" t="s">
        <v>68</v>
      </c>
      <c r="C331" s="33">
        <f t="shared" si="32"/>
        <v>76254</v>
      </c>
      <c r="D331" s="33">
        <f t="shared" si="33"/>
        <v>0</v>
      </c>
      <c r="E331" s="55">
        <v>0</v>
      </c>
      <c r="F331" s="55">
        <v>0</v>
      </c>
      <c r="G331" s="33">
        <f t="shared" si="34"/>
        <v>72810</v>
      </c>
      <c r="H331" s="55">
        <v>47617</v>
      </c>
      <c r="I331" s="55">
        <v>25193</v>
      </c>
      <c r="J331" s="33">
        <f t="shared" si="35"/>
        <v>3444</v>
      </c>
      <c r="K331" s="55">
        <v>2075</v>
      </c>
      <c r="L331" s="55">
        <v>1369</v>
      </c>
      <c r="M331" s="5"/>
      <c r="N331" s="5"/>
      <c r="O331" s="5"/>
      <c r="P331"/>
      <c r="Q331" s="139"/>
      <c r="U331" s="5"/>
      <c r="V331" s="5"/>
      <c r="W331" s="5"/>
      <c r="AZ331" s="2"/>
      <c r="BA331" s="2"/>
      <c r="BB331" s="2"/>
    </row>
    <row r="332" spans="1:54" ht="28.9" customHeight="1" x14ac:dyDescent="0.3">
      <c r="A332"/>
      <c r="B332" s="26" t="s">
        <v>69</v>
      </c>
      <c r="C332" s="33">
        <f t="shared" si="32"/>
        <v>20755</v>
      </c>
      <c r="D332" s="33">
        <f t="shared" si="33"/>
        <v>0</v>
      </c>
      <c r="E332" s="55">
        <v>0</v>
      </c>
      <c r="F332" s="55">
        <v>0</v>
      </c>
      <c r="G332" s="33">
        <f t="shared" si="34"/>
        <v>19490</v>
      </c>
      <c r="H332" s="55">
        <v>12997</v>
      </c>
      <c r="I332" s="55">
        <v>6493</v>
      </c>
      <c r="J332" s="33">
        <f t="shared" si="35"/>
        <v>1265</v>
      </c>
      <c r="K332" s="55">
        <v>810</v>
      </c>
      <c r="L332" s="55">
        <v>455</v>
      </c>
      <c r="M332" s="5"/>
      <c r="N332" s="5"/>
      <c r="O332" s="5"/>
      <c r="P332"/>
      <c r="Q332" s="139"/>
      <c r="U332" s="5"/>
      <c r="V332" s="5"/>
      <c r="W332" s="5"/>
      <c r="AZ332" s="2"/>
      <c r="BA332" s="2"/>
      <c r="BB332" s="2"/>
    </row>
    <row r="333" spans="1:54" ht="28.9" customHeight="1" x14ac:dyDescent="0.3">
      <c r="A333"/>
      <c r="B333" s="26" t="s">
        <v>213</v>
      </c>
      <c r="C333" s="33">
        <f t="shared" si="32"/>
        <v>33234</v>
      </c>
      <c r="D333" s="33">
        <f t="shared" si="33"/>
        <v>1720</v>
      </c>
      <c r="E333" s="55">
        <v>0</v>
      </c>
      <c r="F333" s="55">
        <v>1720</v>
      </c>
      <c r="G333" s="33">
        <f t="shared" si="34"/>
        <v>31320</v>
      </c>
      <c r="H333" s="55">
        <v>20698</v>
      </c>
      <c r="I333" s="55">
        <v>10622</v>
      </c>
      <c r="J333" s="33">
        <f t="shared" si="35"/>
        <v>194</v>
      </c>
      <c r="K333" s="55">
        <v>91</v>
      </c>
      <c r="L333" s="55">
        <v>103</v>
      </c>
      <c r="M333" s="5"/>
      <c r="N333" s="5"/>
      <c r="O333" s="5"/>
      <c r="P333"/>
      <c r="Q333" s="139"/>
      <c r="U333" s="5"/>
      <c r="V333" s="5"/>
      <c r="W333" s="5"/>
      <c r="AZ333" s="2"/>
      <c r="BA333" s="2"/>
      <c r="BB333" s="2"/>
    </row>
    <row r="334" spans="1:54" ht="28.9" customHeight="1" x14ac:dyDescent="0.3">
      <c r="A334"/>
      <c r="B334" s="26" t="s">
        <v>71</v>
      </c>
      <c r="C334" s="33">
        <f t="shared" si="32"/>
        <v>33482</v>
      </c>
      <c r="D334" s="33">
        <f t="shared" si="33"/>
        <v>920</v>
      </c>
      <c r="E334" s="55">
        <v>12</v>
      </c>
      <c r="F334" s="55">
        <v>908</v>
      </c>
      <c r="G334" s="33">
        <f t="shared" si="34"/>
        <v>32425</v>
      </c>
      <c r="H334" s="55">
        <v>22526</v>
      </c>
      <c r="I334" s="55">
        <v>9899</v>
      </c>
      <c r="J334" s="33">
        <f t="shared" si="35"/>
        <v>137</v>
      </c>
      <c r="K334" s="55">
        <v>81</v>
      </c>
      <c r="L334" s="55">
        <v>56</v>
      </c>
      <c r="M334" s="5"/>
      <c r="N334" s="5"/>
      <c r="O334" s="5"/>
      <c r="P334"/>
      <c r="Q334" s="139"/>
      <c r="U334" s="5"/>
      <c r="V334" s="5"/>
      <c r="W334" s="5"/>
      <c r="AZ334" s="2"/>
      <c r="BA334" s="2"/>
      <c r="BB334" s="2"/>
    </row>
    <row r="335" spans="1:54" ht="28.9" customHeight="1" x14ac:dyDescent="0.3">
      <c r="A335"/>
      <c r="B335" s="26" t="s">
        <v>214</v>
      </c>
      <c r="C335" s="33">
        <f t="shared" si="32"/>
        <v>54755</v>
      </c>
      <c r="D335" s="33">
        <f t="shared" si="33"/>
        <v>0</v>
      </c>
      <c r="E335" s="55">
        <v>0</v>
      </c>
      <c r="F335" s="55">
        <v>0</v>
      </c>
      <c r="G335" s="33">
        <f t="shared" si="34"/>
        <v>50479</v>
      </c>
      <c r="H335" s="55">
        <v>35235</v>
      </c>
      <c r="I335" s="55">
        <v>15244</v>
      </c>
      <c r="J335" s="33">
        <f t="shared" si="35"/>
        <v>4276</v>
      </c>
      <c r="K335" s="55">
        <v>2781</v>
      </c>
      <c r="L335" s="55">
        <v>1495</v>
      </c>
      <c r="M335" s="5"/>
      <c r="N335" s="5"/>
      <c r="O335" s="5"/>
      <c r="P335"/>
      <c r="Q335" s="139"/>
      <c r="U335" s="5"/>
      <c r="V335" s="5"/>
      <c r="W335" s="5"/>
      <c r="AZ335" s="2"/>
      <c r="BA335" s="2"/>
      <c r="BB335" s="2"/>
    </row>
    <row r="336" spans="1:54" ht="28.9" customHeight="1" x14ac:dyDescent="0.3">
      <c r="A336"/>
      <c r="B336" s="26" t="s">
        <v>73</v>
      </c>
      <c r="C336" s="33">
        <f t="shared" si="32"/>
        <v>43589</v>
      </c>
      <c r="D336" s="33">
        <f t="shared" si="33"/>
        <v>1840</v>
      </c>
      <c r="E336" s="55">
        <v>0</v>
      </c>
      <c r="F336" s="55">
        <v>1840</v>
      </c>
      <c r="G336" s="33">
        <f t="shared" si="34"/>
        <v>41020</v>
      </c>
      <c r="H336" s="55">
        <v>30527</v>
      </c>
      <c r="I336" s="55">
        <v>10493</v>
      </c>
      <c r="J336" s="33">
        <f t="shared" si="35"/>
        <v>729</v>
      </c>
      <c r="K336" s="55">
        <v>502</v>
      </c>
      <c r="L336" s="55">
        <v>227</v>
      </c>
      <c r="M336" s="5"/>
      <c r="N336" s="5"/>
      <c r="O336" s="5"/>
      <c r="P336"/>
      <c r="Q336" s="139"/>
      <c r="U336" s="5"/>
      <c r="V336" s="5"/>
      <c r="W336" s="5"/>
      <c r="AZ336" s="2"/>
      <c r="BA336" s="2"/>
      <c r="BB336" s="2"/>
    </row>
    <row r="337" spans="1:54" ht="28.9" customHeight="1" x14ac:dyDescent="0.3">
      <c r="A337"/>
      <c r="B337" s="26" t="s">
        <v>74</v>
      </c>
      <c r="C337" s="33">
        <f t="shared" si="32"/>
        <v>33184</v>
      </c>
      <c r="D337" s="33">
        <f t="shared" si="33"/>
        <v>1013</v>
      </c>
      <c r="E337" s="55">
        <v>0</v>
      </c>
      <c r="F337" s="55">
        <v>1013</v>
      </c>
      <c r="G337" s="33">
        <f t="shared" si="34"/>
        <v>31674</v>
      </c>
      <c r="H337" s="55">
        <v>23212</v>
      </c>
      <c r="I337" s="55">
        <v>8462</v>
      </c>
      <c r="J337" s="33">
        <f t="shared" si="35"/>
        <v>497</v>
      </c>
      <c r="K337" s="55">
        <v>241</v>
      </c>
      <c r="L337" s="55">
        <v>256</v>
      </c>
      <c r="M337" s="5"/>
      <c r="N337" s="5"/>
      <c r="O337" s="5"/>
      <c r="P337"/>
      <c r="Q337" s="139"/>
      <c r="U337" s="5"/>
      <c r="V337" s="5"/>
      <c r="W337" s="5"/>
      <c r="AZ337" s="2"/>
      <c r="BA337" s="2"/>
      <c r="BB337" s="2"/>
    </row>
    <row r="338" spans="1:54" ht="28.9" customHeight="1" x14ac:dyDescent="0.3">
      <c r="A338"/>
      <c r="B338" s="26" t="s">
        <v>75</v>
      </c>
      <c r="C338" s="33">
        <f t="shared" si="32"/>
        <v>160519</v>
      </c>
      <c r="D338" s="33">
        <f t="shared" si="33"/>
        <v>8613</v>
      </c>
      <c r="E338" s="55">
        <v>130</v>
      </c>
      <c r="F338" s="55">
        <v>8483</v>
      </c>
      <c r="G338" s="33">
        <f t="shared" si="34"/>
        <v>149258</v>
      </c>
      <c r="H338" s="55">
        <v>105074</v>
      </c>
      <c r="I338" s="55">
        <v>44184</v>
      </c>
      <c r="J338" s="33">
        <f t="shared" si="35"/>
        <v>2648</v>
      </c>
      <c r="K338" s="55">
        <v>1499</v>
      </c>
      <c r="L338" s="55">
        <v>1149</v>
      </c>
      <c r="M338" s="5"/>
      <c r="N338" s="5"/>
      <c r="O338" s="5"/>
      <c r="P338"/>
      <c r="Q338" s="139"/>
      <c r="U338" s="5"/>
      <c r="V338" s="5"/>
      <c r="W338" s="5"/>
      <c r="AZ338" s="2"/>
      <c r="BA338" s="2"/>
      <c r="BB338" s="2"/>
    </row>
    <row r="339" spans="1:54" ht="28.9" customHeight="1" x14ac:dyDescent="0.3">
      <c r="A339"/>
      <c r="B339" s="26" t="s">
        <v>76</v>
      </c>
      <c r="C339" s="33">
        <f t="shared" si="32"/>
        <v>37295</v>
      </c>
      <c r="D339" s="33">
        <f t="shared" si="33"/>
        <v>1517</v>
      </c>
      <c r="E339" s="55">
        <v>0</v>
      </c>
      <c r="F339" s="55">
        <v>1517</v>
      </c>
      <c r="G339" s="33">
        <f t="shared" si="34"/>
        <v>34154</v>
      </c>
      <c r="H339" s="55">
        <v>23409</v>
      </c>
      <c r="I339" s="55">
        <v>10745</v>
      </c>
      <c r="J339" s="33">
        <f t="shared" si="35"/>
        <v>1624</v>
      </c>
      <c r="K339" s="55">
        <v>989</v>
      </c>
      <c r="L339" s="55">
        <v>635</v>
      </c>
      <c r="M339" s="5"/>
      <c r="N339" s="5"/>
      <c r="O339" s="5"/>
      <c r="P339"/>
      <c r="Q339" s="139"/>
      <c r="U339" s="5"/>
      <c r="V339" s="5"/>
      <c r="W339" s="5"/>
      <c r="AZ339" s="2"/>
      <c r="BA339" s="2"/>
      <c r="BB339" s="2"/>
    </row>
    <row r="340" spans="1:54" ht="28.9" customHeight="1" x14ac:dyDescent="0.3">
      <c r="A340"/>
      <c r="B340" s="26" t="s">
        <v>77</v>
      </c>
      <c r="C340" s="33">
        <f t="shared" si="32"/>
        <v>26903</v>
      </c>
      <c r="D340" s="33">
        <f t="shared" si="33"/>
        <v>2172</v>
      </c>
      <c r="E340" s="55">
        <v>0</v>
      </c>
      <c r="F340" s="55">
        <v>2172</v>
      </c>
      <c r="G340" s="33">
        <f t="shared" si="34"/>
        <v>23783</v>
      </c>
      <c r="H340" s="55">
        <v>15564</v>
      </c>
      <c r="I340" s="55">
        <v>8219</v>
      </c>
      <c r="J340" s="33">
        <f t="shared" si="35"/>
        <v>948</v>
      </c>
      <c r="K340" s="55">
        <v>541</v>
      </c>
      <c r="L340" s="55">
        <v>407</v>
      </c>
      <c r="M340" s="5"/>
      <c r="N340" s="5"/>
      <c r="O340" s="5"/>
      <c r="P340"/>
      <c r="Q340" s="139"/>
      <c r="U340" s="5"/>
      <c r="V340" s="5"/>
      <c r="W340" s="5"/>
      <c r="AZ340" s="2"/>
      <c r="BA340" s="2"/>
      <c r="BB340" s="2"/>
    </row>
    <row r="341" spans="1:54" ht="28.9" customHeight="1" x14ac:dyDescent="0.3">
      <c r="A341"/>
      <c r="B341" s="26" t="s">
        <v>78</v>
      </c>
      <c r="C341" s="33">
        <f t="shared" si="32"/>
        <v>8025</v>
      </c>
      <c r="D341" s="33">
        <f t="shared" si="33"/>
        <v>0</v>
      </c>
      <c r="E341" s="55">
        <v>0</v>
      </c>
      <c r="F341" s="55">
        <v>0</v>
      </c>
      <c r="G341" s="33">
        <f t="shared" si="34"/>
        <v>8008</v>
      </c>
      <c r="H341" s="55">
        <v>5109</v>
      </c>
      <c r="I341" s="55">
        <v>2899</v>
      </c>
      <c r="J341" s="33">
        <f t="shared" si="35"/>
        <v>17</v>
      </c>
      <c r="K341" s="55">
        <v>7</v>
      </c>
      <c r="L341" s="55">
        <v>10</v>
      </c>
      <c r="M341" s="5"/>
      <c r="N341" s="5"/>
      <c r="O341" s="5"/>
      <c r="P341"/>
      <c r="Q341" s="139"/>
      <c r="U341" s="5"/>
      <c r="V341" s="5"/>
      <c r="W341" s="5"/>
      <c r="AZ341" s="2"/>
      <c r="BA341" s="2"/>
      <c r="BB341" s="2"/>
    </row>
    <row r="342" spans="1:54" ht="28.9" customHeight="1" x14ac:dyDescent="0.3">
      <c r="A342"/>
      <c r="B342" s="26" t="s">
        <v>79</v>
      </c>
      <c r="C342" s="33">
        <f t="shared" si="32"/>
        <v>5890</v>
      </c>
      <c r="D342" s="33">
        <f t="shared" si="33"/>
        <v>0</v>
      </c>
      <c r="E342" s="55">
        <v>0</v>
      </c>
      <c r="F342" s="55">
        <v>0</v>
      </c>
      <c r="G342" s="33">
        <f t="shared" si="34"/>
        <v>5831</v>
      </c>
      <c r="H342" s="55">
        <v>3272</v>
      </c>
      <c r="I342" s="55">
        <v>2559</v>
      </c>
      <c r="J342" s="33">
        <f t="shared" si="35"/>
        <v>59</v>
      </c>
      <c r="K342" s="55">
        <v>39</v>
      </c>
      <c r="L342" s="55">
        <v>20</v>
      </c>
      <c r="M342" s="5"/>
      <c r="N342" s="5"/>
      <c r="O342" s="5"/>
      <c r="P342"/>
      <c r="Q342" s="139"/>
      <c r="U342" s="5"/>
      <c r="V342" s="5"/>
      <c r="W342" s="5"/>
      <c r="AZ342" s="2"/>
      <c r="BA342" s="2"/>
      <c r="BB342" s="2"/>
    </row>
    <row r="343" spans="1:54" ht="28.9" customHeight="1" x14ac:dyDescent="0.3">
      <c r="A343"/>
      <c r="B343" s="26" t="s">
        <v>80</v>
      </c>
      <c r="C343" s="33">
        <f t="shared" si="32"/>
        <v>12558</v>
      </c>
      <c r="D343" s="33">
        <f t="shared" si="33"/>
        <v>1211</v>
      </c>
      <c r="E343" s="55">
        <v>7</v>
      </c>
      <c r="F343" s="55">
        <v>1204</v>
      </c>
      <c r="G343" s="33">
        <f t="shared" si="34"/>
        <v>11347</v>
      </c>
      <c r="H343" s="55">
        <v>7992</v>
      </c>
      <c r="I343" s="55">
        <v>3355</v>
      </c>
      <c r="J343" s="33">
        <f t="shared" si="35"/>
        <v>0</v>
      </c>
      <c r="K343" s="55">
        <v>0</v>
      </c>
      <c r="L343" s="55">
        <v>0</v>
      </c>
      <c r="P343"/>
      <c r="Q343" s="139"/>
      <c r="U343" s="5"/>
      <c r="V343" s="5"/>
      <c r="W343" s="5"/>
      <c r="AZ343" s="2"/>
      <c r="BA343" s="2"/>
      <c r="BB343" s="2"/>
    </row>
    <row r="344" spans="1:54" ht="28.9" customHeight="1" x14ac:dyDescent="0.3">
      <c r="A344"/>
      <c r="B344" s="26" t="s">
        <v>81</v>
      </c>
      <c r="C344" s="33">
        <f t="shared" si="32"/>
        <v>34150</v>
      </c>
      <c r="D344" s="33">
        <f t="shared" si="33"/>
        <v>0</v>
      </c>
      <c r="E344" s="55">
        <v>0</v>
      </c>
      <c r="F344" s="55">
        <v>0</v>
      </c>
      <c r="G344" s="33">
        <f t="shared" si="34"/>
        <v>34056</v>
      </c>
      <c r="H344" s="55">
        <v>25706</v>
      </c>
      <c r="I344" s="55">
        <v>8350</v>
      </c>
      <c r="J344" s="33">
        <f t="shared" si="35"/>
        <v>94</v>
      </c>
      <c r="K344" s="55">
        <v>55</v>
      </c>
      <c r="L344" s="55">
        <v>39</v>
      </c>
      <c r="P344"/>
      <c r="Q344" s="139"/>
      <c r="U344" s="5"/>
      <c r="V344" s="5"/>
      <c r="W344" s="5"/>
      <c r="AZ344" s="2"/>
      <c r="BA344" s="2"/>
      <c r="BB344" s="2"/>
    </row>
    <row r="345" spans="1:54" ht="28.9" customHeight="1" x14ac:dyDescent="0.3">
      <c r="A345"/>
      <c r="B345" s="26" t="s">
        <v>82</v>
      </c>
      <c r="C345" s="33">
        <f t="shared" si="32"/>
        <v>40950</v>
      </c>
      <c r="D345" s="33">
        <f t="shared" si="33"/>
        <v>0</v>
      </c>
      <c r="E345" s="55">
        <v>0</v>
      </c>
      <c r="F345" s="55">
        <v>0</v>
      </c>
      <c r="G345" s="33">
        <f t="shared" si="34"/>
        <v>40193</v>
      </c>
      <c r="H345" s="55">
        <v>25256</v>
      </c>
      <c r="I345" s="55">
        <v>14937</v>
      </c>
      <c r="J345" s="33">
        <f t="shared" si="35"/>
        <v>757</v>
      </c>
      <c r="K345" s="55">
        <v>375</v>
      </c>
      <c r="L345" s="55">
        <v>382</v>
      </c>
      <c r="P345"/>
      <c r="Q345" s="139"/>
      <c r="U345" s="5"/>
      <c r="V345" s="5"/>
      <c r="W345" s="5"/>
      <c r="AZ345" s="2"/>
      <c r="BA345" s="2"/>
      <c r="BB345" s="2"/>
    </row>
    <row r="346" spans="1:54" ht="28.9" customHeight="1" x14ac:dyDescent="0.3">
      <c r="A346"/>
      <c r="B346" s="26" t="s">
        <v>215</v>
      </c>
      <c r="C346" s="33">
        <f t="shared" si="32"/>
        <v>50562</v>
      </c>
      <c r="D346" s="33">
        <f t="shared" si="33"/>
        <v>2466</v>
      </c>
      <c r="E346" s="55">
        <v>0</v>
      </c>
      <c r="F346" s="55">
        <v>2466</v>
      </c>
      <c r="G346" s="33">
        <f t="shared" si="34"/>
        <v>45741</v>
      </c>
      <c r="H346" s="55">
        <v>31106</v>
      </c>
      <c r="I346" s="55">
        <v>14635</v>
      </c>
      <c r="J346" s="33">
        <f t="shared" si="35"/>
        <v>2355</v>
      </c>
      <c r="K346" s="55">
        <v>1168</v>
      </c>
      <c r="L346" s="55">
        <v>1187</v>
      </c>
      <c r="P346"/>
      <c r="Q346" s="139"/>
      <c r="U346" s="5"/>
      <c r="V346" s="5"/>
      <c r="W346" s="5"/>
      <c r="AZ346" s="2"/>
      <c r="BA346" s="2"/>
      <c r="BB346" s="2"/>
    </row>
    <row r="347" spans="1:54" ht="28.9" customHeight="1" x14ac:dyDescent="0.3">
      <c r="A347"/>
      <c r="B347" s="26" t="s">
        <v>84</v>
      </c>
      <c r="C347" s="33">
        <f t="shared" si="32"/>
        <v>18744</v>
      </c>
      <c r="D347" s="33">
        <f t="shared" si="33"/>
        <v>10</v>
      </c>
      <c r="E347" s="55">
        <v>10</v>
      </c>
      <c r="F347" s="55">
        <v>0</v>
      </c>
      <c r="G347" s="33">
        <f t="shared" si="34"/>
        <v>17532</v>
      </c>
      <c r="H347" s="55">
        <v>12032</v>
      </c>
      <c r="I347" s="55">
        <v>5500</v>
      </c>
      <c r="J347" s="33">
        <f t="shared" si="35"/>
        <v>1202</v>
      </c>
      <c r="K347" s="55">
        <v>713</v>
      </c>
      <c r="L347" s="55">
        <v>489</v>
      </c>
      <c r="P347"/>
      <c r="Q347" s="139"/>
      <c r="U347" s="5"/>
      <c r="V347" s="5"/>
      <c r="W347" s="5"/>
      <c r="AZ347" s="2"/>
      <c r="BA347" s="2"/>
      <c r="BB347" s="2"/>
    </row>
    <row r="348" spans="1:54" ht="28.9" customHeight="1" x14ac:dyDescent="0.3">
      <c r="A348"/>
      <c r="B348" s="26" t="s">
        <v>85</v>
      </c>
      <c r="C348" s="33">
        <f t="shared" si="32"/>
        <v>13937</v>
      </c>
      <c r="D348" s="33">
        <f t="shared" si="33"/>
        <v>587</v>
      </c>
      <c r="E348" s="55">
        <v>0</v>
      </c>
      <c r="F348" s="55">
        <v>587</v>
      </c>
      <c r="G348" s="33">
        <f t="shared" si="34"/>
        <v>13241</v>
      </c>
      <c r="H348" s="55">
        <v>8521</v>
      </c>
      <c r="I348" s="55">
        <v>4720</v>
      </c>
      <c r="J348" s="33">
        <f t="shared" si="35"/>
        <v>109</v>
      </c>
      <c r="K348" s="55">
        <v>53</v>
      </c>
      <c r="L348" s="55">
        <v>56</v>
      </c>
      <c r="P348"/>
      <c r="Q348" s="139"/>
      <c r="U348" s="5"/>
      <c r="V348" s="5"/>
      <c r="W348" s="5"/>
      <c r="AZ348" s="2"/>
      <c r="BA348" s="2"/>
      <c r="BB348" s="2"/>
    </row>
    <row r="349" spans="1:54" ht="28.9" customHeight="1" thickBot="1" x14ac:dyDescent="0.35">
      <c r="A349"/>
      <c r="B349" s="26" t="s">
        <v>86</v>
      </c>
      <c r="C349" s="33">
        <f t="shared" si="32"/>
        <v>8740</v>
      </c>
      <c r="D349" s="33">
        <f t="shared" si="33"/>
        <v>0</v>
      </c>
      <c r="E349" s="55">
        <v>0</v>
      </c>
      <c r="F349" s="55">
        <v>0</v>
      </c>
      <c r="G349" s="33">
        <f t="shared" si="34"/>
        <v>8547</v>
      </c>
      <c r="H349" s="55">
        <v>5355</v>
      </c>
      <c r="I349" s="55">
        <v>3192</v>
      </c>
      <c r="J349" s="33">
        <f t="shared" si="35"/>
        <v>193</v>
      </c>
      <c r="K349" s="55">
        <v>49</v>
      </c>
      <c r="L349" s="55">
        <v>144</v>
      </c>
      <c r="P349"/>
      <c r="Q349" s="139"/>
      <c r="U349" s="5"/>
      <c r="V349" s="5"/>
      <c r="W349" s="5"/>
      <c r="AZ349" s="2"/>
      <c r="BA349" s="2"/>
      <c r="BB349" s="2"/>
    </row>
    <row r="350" spans="1:54" ht="19.5" customHeight="1" x14ac:dyDescent="0.3">
      <c r="A350"/>
      <c r="B350" s="146" t="s">
        <v>5</v>
      </c>
      <c r="C350" s="36">
        <f t="shared" si="32"/>
        <v>980694</v>
      </c>
      <c r="D350" s="36">
        <f t="shared" ref="D350:L350" si="36">SUM(D324:D349)</f>
        <v>22090</v>
      </c>
      <c r="E350" s="36">
        <f t="shared" si="36"/>
        <v>180</v>
      </c>
      <c r="F350" s="36">
        <f t="shared" si="36"/>
        <v>21910</v>
      </c>
      <c r="G350" s="36">
        <f t="shared" si="36"/>
        <v>929159</v>
      </c>
      <c r="H350" s="36">
        <f t="shared" si="36"/>
        <v>633218</v>
      </c>
      <c r="I350" s="36">
        <f t="shared" si="36"/>
        <v>295941</v>
      </c>
      <c r="J350" s="36">
        <f t="shared" si="36"/>
        <v>29445</v>
      </c>
      <c r="K350" s="36">
        <f t="shared" si="36"/>
        <v>17586</v>
      </c>
      <c r="L350" s="36">
        <f t="shared" si="36"/>
        <v>11859</v>
      </c>
      <c r="P350"/>
      <c r="Q350" s="139"/>
      <c r="U350" s="5"/>
      <c r="V350" s="5"/>
      <c r="W350" s="5"/>
      <c r="AZ350" s="2"/>
      <c r="BA350" s="2"/>
      <c r="BB350" s="2"/>
    </row>
    <row r="351" spans="1:54" ht="18" x14ac:dyDescent="0.3">
      <c r="B351" s="129" t="s">
        <v>216</v>
      </c>
      <c r="C351" s="129"/>
      <c r="D351" s="129"/>
      <c r="E351" s="129"/>
      <c r="F351" s="129"/>
      <c r="G351" s="129"/>
      <c r="H351" s="129"/>
      <c r="I351" s="129"/>
      <c r="J351" s="129"/>
      <c r="K351" s="129"/>
      <c r="L351" s="129"/>
      <c r="P351" s="129"/>
      <c r="Q351" s="129"/>
      <c r="R351" s="129"/>
      <c r="S351" s="129"/>
      <c r="T351" s="139"/>
    </row>
    <row r="352" spans="1:54" ht="8.25" customHeight="1" x14ac:dyDescent="0.3"/>
    <row r="353" spans="2:86" ht="18" x14ac:dyDescent="0.3">
      <c r="B353" s="139"/>
      <c r="C353" s="148"/>
      <c r="D353" s="148"/>
      <c r="E353" s="148"/>
      <c r="F353" s="148"/>
      <c r="G353" s="148"/>
      <c r="H353" s="148"/>
      <c r="I353" s="148"/>
    </row>
    <row r="354" spans="2:86" x14ac:dyDescent="0.3">
      <c r="B354" s="149"/>
    </row>
    <row r="356" spans="2:86" ht="38.25" customHeight="1" x14ac:dyDescent="0.3">
      <c r="V356" s="5"/>
      <c r="W356" s="5"/>
      <c r="BA356" s="2"/>
      <c r="BB356" s="2"/>
    </row>
    <row r="357" spans="2:86" ht="108" customHeight="1" x14ac:dyDescent="0.3">
      <c r="V357" s="5"/>
      <c r="W357" s="5"/>
      <c r="BA357" s="2"/>
      <c r="BB357" s="2"/>
    </row>
    <row r="358" spans="2:86" x14ac:dyDescent="0.3">
      <c r="V358" s="5"/>
      <c r="W358" s="5"/>
      <c r="BA358" s="2"/>
      <c r="BB358" s="2"/>
    </row>
    <row r="359" spans="2:86" s="5" customFormat="1" x14ac:dyDescent="0.3">
      <c r="M359" s="2"/>
      <c r="N359" s="2"/>
      <c r="O359" s="2"/>
      <c r="T359" s="2"/>
      <c r="U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</row>
    <row r="360" spans="2:86" s="5" customFormat="1" x14ac:dyDescent="0.3">
      <c r="M360" s="2"/>
      <c r="N360" s="2"/>
      <c r="O360" s="2"/>
      <c r="T360" s="2"/>
      <c r="U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</row>
    <row r="361" spans="2:86" s="5" customFormat="1" x14ac:dyDescent="0.3">
      <c r="M361" s="2"/>
      <c r="N361" s="2"/>
      <c r="O361" s="2"/>
      <c r="T361" s="2"/>
      <c r="U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</row>
    <row r="362" spans="2:86" s="5" customFormat="1" x14ac:dyDescent="0.3">
      <c r="M362" s="2"/>
      <c r="N362" s="2"/>
      <c r="O362" s="2"/>
      <c r="T362" s="2"/>
      <c r="U362" s="2"/>
    </row>
    <row r="363" spans="2:86" s="5" customFormat="1" x14ac:dyDescent="0.3">
      <c r="M363" s="2"/>
      <c r="N363" s="2"/>
      <c r="O363" s="2"/>
      <c r="T363" s="2"/>
      <c r="U363" s="2"/>
    </row>
    <row r="364" spans="2:86" s="5" customFormat="1" x14ac:dyDescent="0.3">
      <c r="M364" s="2"/>
      <c r="N364" s="2"/>
      <c r="O364" s="2"/>
      <c r="T364" s="2"/>
      <c r="U364" s="2"/>
    </row>
    <row r="365" spans="2:86" s="5" customFormat="1" x14ac:dyDescent="0.3">
      <c r="M365" s="2"/>
      <c r="N365" s="2"/>
      <c r="O365" s="2"/>
      <c r="T365" s="2"/>
      <c r="U365" s="2"/>
    </row>
    <row r="366" spans="2:86" s="5" customFormat="1" x14ac:dyDescent="0.3">
      <c r="M366" s="2"/>
      <c r="N366" s="2"/>
      <c r="O366" s="2"/>
      <c r="T366" s="2"/>
      <c r="U366" s="2"/>
    </row>
    <row r="367" spans="2:86" s="5" customFormat="1" x14ac:dyDescent="0.3">
      <c r="M367" s="2"/>
      <c r="N367" s="2"/>
      <c r="O367" s="2"/>
      <c r="T367" s="2"/>
      <c r="U367" s="2"/>
    </row>
    <row r="368" spans="2:86" s="5" customFormat="1" x14ac:dyDescent="0.3">
      <c r="M368" s="2"/>
      <c r="N368" s="2"/>
      <c r="O368" s="2"/>
      <c r="T368" s="2"/>
      <c r="U368" s="2"/>
    </row>
    <row r="369" spans="2:88" s="5" customFormat="1" x14ac:dyDescent="0.3">
      <c r="M369" s="2"/>
      <c r="N369" s="2"/>
      <c r="O369" s="2"/>
      <c r="T369" s="2"/>
      <c r="U369" s="2"/>
    </row>
    <row r="370" spans="2:88" s="5" customFormat="1" ht="19.899999999999999" customHeight="1" x14ac:dyDescent="0.3">
      <c r="M370" s="2"/>
      <c r="N370" s="2"/>
      <c r="O370" s="2"/>
      <c r="T370" s="2"/>
      <c r="U370" s="2"/>
    </row>
    <row r="371" spans="2:88" s="5" customFormat="1" x14ac:dyDescent="0.3">
      <c r="M371" s="2"/>
      <c r="N371" s="2"/>
      <c r="O371" s="2"/>
      <c r="T371" s="2"/>
      <c r="U371" s="2"/>
    </row>
    <row r="373" spans="2:88" s="5" customFormat="1" x14ac:dyDescent="0.3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 s="5" customFormat="1" x14ac:dyDescent="0.3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</sheetData>
  <autoFilter ref="M115:N141" xr:uid="{00000000-0009-0000-0000-000000000000}">
    <sortState xmlns:xlrd2="http://schemas.microsoft.com/office/spreadsheetml/2017/richdata2" ref="M116:N141">
      <sortCondition ref="N115:N141"/>
    </sortState>
  </autoFilter>
  <mergeCells count="317">
    <mergeCell ref="D322:D323"/>
    <mergeCell ref="E322:F322"/>
    <mergeCell ref="G322:G323"/>
    <mergeCell ref="H322:I322"/>
    <mergeCell ref="J322:J323"/>
    <mergeCell ref="K322:L322"/>
    <mergeCell ref="E307:F307"/>
    <mergeCell ref="G307:G308"/>
    <mergeCell ref="H307:I307"/>
    <mergeCell ref="J307:J308"/>
    <mergeCell ref="K307:L307"/>
    <mergeCell ref="B321:B323"/>
    <mergeCell ref="C321:C323"/>
    <mergeCell ref="D321:F321"/>
    <mergeCell ref="G321:I321"/>
    <mergeCell ref="J321:L321"/>
    <mergeCell ref="L287:M287"/>
    <mergeCell ref="L288:M288"/>
    <mergeCell ref="L289:M289"/>
    <mergeCell ref="L290:M290"/>
    <mergeCell ref="B306:B308"/>
    <mergeCell ref="C306:C308"/>
    <mergeCell ref="D306:F306"/>
    <mergeCell ref="G306:I306"/>
    <mergeCell ref="J306:L306"/>
    <mergeCell ref="D307:D308"/>
    <mergeCell ref="L264:M264"/>
    <mergeCell ref="L282:M282"/>
    <mergeCell ref="L283:M283"/>
    <mergeCell ref="L284:M284"/>
    <mergeCell ref="L285:M285"/>
    <mergeCell ref="L286:M286"/>
    <mergeCell ref="Q245:R245"/>
    <mergeCell ref="L247:N247"/>
    <mergeCell ref="L248:N248"/>
    <mergeCell ref="L249:N249"/>
    <mergeCell ref="L250:N250"/>
    <mergeCell ref="L260:M261"/>
    <mergeCell ref="N260:N261"/>
    <mergeCell ref="O260:O261"/>
    <mergeCell ref="P260:Q260"/>
    <mergeCell ref="G245:G246"/>
    <mergeCell ref="H245:H246"/>
    <mergeCell ref="I245:I246"/>
    <mergeCell ref="L245:N246"/>
    <mergeCell ref="O245:O246"/>
    <mergeCell ref="P245:P246"/>
    <mergeCell ref="B235:D235"/>
    <mergeCell ref="B236:D236"/>
    <mergeCell ref="B237:D237"/>
    <mergeCell ref="B238:D238"/>
    <mergeCell ref="B245:E246"/>
    <mergeCell ref="F245:F246"/>
    <mergeCell ref="B229:D229"/>
    <mergeCell ref="B230:D230"/>
    <mergeCell ref="B231:D231"/>
    <mergeCell ref="B232:D232"/>
    <mergeCell ref="B233:D233"/>
    <mergeCell ref="B234:D234"/>
    <mergeCell ref="B223:D223"/>
    <mergeCell ref="B224:D224"/>
    <mergeCell ref="B225:D225"/>
    <mergeCell ref="B226:D226"/>
    <mergeCell ref="B227:D227"/>
    <mergeCell ref="B228:D228"/>
    <mergeCell ref="B217:D217"/>
    <mergeCell ref="B218:D218"/>
    <mergeCell ref="B219:D219"/>
    <mergeCell ref="B220:D220"/>
    <mergeCell ref="B221:D221"/>
    <mergeCell ref="B222:D222"/>
    <mergeCell ref="K211:R211"/>
    <mergeCell ref="B212:D212"/>
    <mergeCell ref="B213:D213"/>
    <mergeCell ref="B214:D214"/>
    <mergeCell ref="B215:D215"/>
    <mergeCell ref="B216:D216"/>
    <mergeCell ref="K187:N188"/>
    <mergeCell ref="O187:O188"/>
    <mergeCell ref="P187:P188"/>
    <mergeCell ref="Q187:Q188"/>
    <mergeCell ref="R187:R188"/>
    <mergeCell ref="B207:E207"/>
    <mergeCell ref="K183:N184"/>
    <mergeCell ref="O183:O184"/>
    <mergeCell ref="P183:P184"/>
    <mergeCell ref="Q183:Q184"/>
    <mergeCell ref="R183:R184"/>
    <mergeCell ref="K185:N186"/>
    <mergeCell ref="O185:O186"/>
    <mergeCell ref="P185:P186"/>
    <mergeCell ref="Q185:Q186"/>
    <mergeCell ref="R185:R186"/>
    <mergeCell ref="K179:N180"/>
    <mergeCell ref="O179:O180"/>
    <mergeCell ref="P179:P180"/>
    <mergeCell ref="Q179:Q180"/>
    <mergeCell ref="R179:R180"/>
    <mergeCell ref="K181:N182"/>
    <mergeCell ref="O181:O182"/>
    <mergeCell ref="P181:P182"/>
    <mergeCell ref="Q181:Q182"/>
    <mergeCell ref="R181:R182"/>
    <mergeCell ref="K175:N176"/>
    <mergeCell ref="O175:O176"/>
    <mergeCell ref="P175:P176"/>
    <mergeCell ref="Q175:Q176"/>
    <mergeCell ref="R175:R176"/>
    <mergeCell ref="K177:N178"/>
    <mergeCell ref="O177:O178"/>
    <mergeCell ref="P177:P178"/>
    <mergeCell ref="Q177:Q178"/>
    <mergeCell ref="R177:R178"/>
    <mergeCell ref="O171:O172"/>
    <mergeCell ref="P171:P172"/>
    <mergeCell ref="Q171:Q172"/>
    <mergeCell ref="R171:R172"/>
    <mergeCell ref="K173:N174"/>
    <mergeCell ref="O173:O174"/>
    <mergeCell ref="P173:P174"/>
    <mergeCell ref="Q173:Q174"/>
    <mergeCell ref="R173:R174"/>
    <mergeCell ref="D112:E112"/>
    <mergeCell ref="F112:G112"/>
    <mergeCell ref="H112:I112"/>
    <mergeCell ref="B116:C116"/>
    <mergeCell ref="B171:E171"/>
    <mergeCell ref="K171:N172"/>
    <mergeCell ref="D110:E110"/>
    <mergeCell ref="F110:G110"/>
    <mergeCell ref="H110:I110"/>
    <mergeCell ref="D111:E111"/>
    <mergeCell ref="F111:G111"/>
    <mergeCell ref="H111:I111"/>
    <mergeCell ref="D108:E108"/>
    <mergeCell ref="F108:G108"/>
    <mergeCell ref="H108:I108"/>
    <mergeCell ref="D109:E109"/>
    <mergeCell ref="F109:G109"/>
    <mergeCell ref="H109:I109"/>
    <mergeCell ref="D106:E106"/>
    <mergeCell ref="F106:G106"/>
    <mergeCell ref="H106:I106"/>
    <mergeCell ref="D107:E107"/>
    <mergeCell ref="F107:G107"/>
    <mergeCell ref="H107:I107"/>
    <mergeCell ref="D104:E104"/>
    <mergeCell ref="F104:G104"/>
    <mergeCell ref="H104:I104"/>
    <mergeCell ref="D105:E105"/>
    <mergeCell ref="F105:G105"/>
    <mergeCell ref="H105:I105"/>
    <mergeCell ref="D102:E102"/>
    <mergeCell ref="F102:G102"/>
    <mergeCell ref="H102:I102"/>
    <mergeCell ref="D103:E103"/>
    <mergeCell ref="F103:G103"/>
    <mergeCell ref="H103:I103"/>
    <mergeCell ref="D100:E100"/>
    <mergeCell ref="F100:G100"/>
    <mergeCell ref="H100:I100"/>
    <mergeCell ref="D101:E101"/>
    <mergeCell ref="F101:G101"/>
    <mergeCell ref="H101:I101"/>
    <mergeCell ref="D98:E98"/>
    <mergeCell ref="F98:G98"/>
    <mergeCell ref="H98:I98"/>
    <mergeCell ref="D99:E99"/>
    <mergeCell ref="F99:G99"/>
    <mergeCell ref="H99:I99"/>
    <mergeCell ref="D96:E96"/>
    <mergeCell ref="F96:G96"/>
    <mergeCell ref="H96:I96"/>
    <mergeCell ref="K96:L96"/>
    <mergeCell ref="D97:E97"/>
    <mergeCell ref="F97:G97"/>
    <mergeCell ref="H97:I97"/>
    <mergeCell ref="D94:E94"/>
    <mergeCell ref="F94:G94"/>
    <mergeCell ref="H94:I94"/>
    <mergeCell ref="K94:L94"/>
    <mergeCell ref="D95:E95"/>
    <mergeCell ref="F95:G95"/>
    <mergeCell ref="H95:I95"/>
    <mergeCell ref="K95:L95"/>
    <mergeCell ref="D92:E92"/>
    <mergeCell ref="F92:G92"/>
    <mergeCell ref="H92:I92"/>
    <mergeCell ref="K92:L92"/>
    <mergeCell ref="D93:E93"/>
    <mergeCell ref="F93:G93"/>
    <mergeCell ref="H93:I93"/>
    <mergeCell ref="K93:L93"/>
    <mergeCell ref="D90:E90"/>
    <mergeCell ref="F90:G90"/>
    <mergeCell ref="H90:I90"/>
    <mergeCell ref="K90:L90"/>
    <mergeCell ref="D91:E91"/>
    <mergeCell ref="F91:G91"/>
    <mergeCell ref="H91:I91"/>
    <mergeCell ref="K91:L91"/>
    <mergeCell ref="D88:E88"/>
    <mergeCell ref="F88:G88"/>
    <mergeCell ref="H88:I88"/>
    <mergeCell ref="K88:L88"/>
    <mergeCell ref="D89:E89"/>
    <mergeCell ref="F89:G89"/>
    <mergeCell ref="H89:I89"/>
    <mergeCell ref="K89:L89"/>
    <mergeCell ref="D86:E86"/>
    <mergeCell ref="F86:G86"/>
    <mergeCell ref="H86:I86"/>
    <mergeCell ref="D87:E87"/>
    <mergeCell ref="F87:G87"/>
    <mergeCell ref="H87:I87"/>
    <mergeCell ref="J80:K80"/>
    <mergeCell ref="O80:P80"/>
    <mergeCell ref="B84:B85"/>
    <mergeCell ref="C84:C85"/>
    <mergeCell ref="D84:E85"/>
    <mergeCell ref="F84:G85"/>
    <mergeCell ref="H84:I85"/>
    <mergeCell ref="J77:K77"/>
    <mergeCell ref="O77:P77"/>
    <mergeCell ref="J78:K78"/>
    <mergeCell ref="O78:P78"/>
    <mergeCell ref="J79:K79"/>
    <mergeCell ref="O79:P79"/>
    <mergeCell ref="J74:K74"/>
    <mergeCell ref="O74:P74"/>
    <mergeCell ref="J75:K75"/>
    <mergeCell ref="O75:P75"/>
    <mergeCell ref="J76:K76"/>
    <mergeCell ref="O76:P76"/>
    <mergeCell ref="J71:K71"/>
    <mergeCell ref="O71:P71"/>
    <mergeCell ref="J72:K72"/>
    <mergeCell ref="O72:P72"/>
    <mergeCell ref="J73:K73"/>
    <mergeCell ref="O73:P73"/>
    <mergeCell ref="B68:F68"/>
    <mergeCell ref="J68:K68"/>
    <mergeCell ref="O68:P68"/>
    <mergeCell ref="J69:K69"/>
    <mergeCell ref="O69:P69"/>
    <mergeCell ref="J70:K70"/>
    <mergeCell ref="O70:P70"/>
    <mergeCell ref="B66:F66"/>
    <mergeCell ref="J66:K66"/>
    <mergeCell ref="O66:P66"/>
    <mergeCell ref="B67:F67"/>
    <mergeCell ref="J67:K67"/>
    <mergeCell ref="O67:P67"/>
    <mergeCell ref="O63:P64"/>
    <mergeCell ref="Q63:Q64"/>
    <mergeCell ref="R63:R64"/>
    <mergeCell ref="B64:F64"/>
    <mergeCell ref="B65:F65"/>
    <mergeCell ref="J65:K65"/>
    <mergeCell ref="O65:P65"/>
    <mergeCell ref="L58:M58"/>
    <mergeCell ref="B59:F59"/>
    <mergeCell ref="B60:F60"/>
    <mergeCell ref="B61:F61"/>
    <mergeCell ref="B62:F62"/>
    <mergeCell ref="B63:F63"/>
    <mergeCell ref="J63:K64"/>
    <mergeCell ref="L63:L64"/>
    <mergeCell ref="M63:M64"/>
    <mergeCell ref="L46:M46"/>
    <mergeCell ref="N46:O46"/>
    <mergeCell ref="P46:Q46"/>
    <mergeCell ref="L55:M55"/>
    <mergeCell ref="L56:M56"/>
    <mergeCell ref="L57:M57"/>
    <mergeCell ref="L44:M44"/>
    <mergeCell ref="N44:O44"/>
    <mergeCell ref="P44:Q44"/>
    <mergeCell ref="L45:M45"/>
    <mergeCell ref="N45:O45"/>
    <mergeCell ref="P45:Q45"/>
    <mergeCell ref="L42:M42"/>
    <mergeCell ref="N42:O42"/>
    <mergeCell ref="P42:Q42"/>
    <mergeCell ref="L43:M43"/>
    <mergeCell ref="N43:O43"/>
    <mergeCell ref="P43:Q43"/>
    <mergeCell ref="L40:M40"/>
    <mergeCell ref="N40:O40"/>
    <mergeCell ref="P40:Q40"/>
    <mergeCell ref="L41:M41"/>
    <mergeCell ref="N41:O41"/>
    <mergeCell ref="P41:Q41"/>
    <mergeCell ref="L38:M38"/>
    <mergeCell ref="N38:O38"/>
    <mergeCell ref="P38:Q38"/>
    <mergeCell ref="L39:M39"/>
    <mergeCell ref="N39:O39"/>
    <mergeCell ref="P39:Q39"/>
    <mergeCell ref="K27:L27"/>
    <mergeCell ref="K28:L28"/>
    <mergeCell ref="J36:J37"/>
    <mergeCell ref="L36:M37"/>
    <mergeCell ref="N36:O37"/>
    <mergeCell ref="P36:Q37"/>
    <mergeCell ref="K21:L21"/>
    <mergeCell ref="K22:L22"/>
    <mergeCell ref="K23:L23"/>
    <mergeCell ref="K24:L24"/>
    <mergeCell ref="K25:L25"/>
    <mergeCell ref="K26:L26"/>
    <mergeCell ref="B6:R6"/>
    <mergeCell ref="B7:R7"/>
    <mergeCell ref="C16:H16"/>
    <mergeCell ref="J18:J19"/>
    <mergeCell ref="K18:L19"/>
    <mergeCell ref="K20:L20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32" fitToHeight="4" orientation="portrait" r:id="rId1"/>
  <headerFooter alignWithMargins="0"/>
  <rowBreaks count="3" manualBreakCount="3">
    <brk id="81" max="18" man="1"/>
    <brk id="166" max="18" man="1"/>
    <brk id="27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</vt:lpstr>
      <vt:lpstr>AP!Área_de_impresión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2026-09-17T15:03:55Z</dcterms:created>
  <dcterms:modified xsi:type="dcterms:W3CDTF">2026-09-17T15:05:20Z</dcterms:modified>
</cp:coreProperties>
</file>