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B7A5304E-F7A6-49CE-B65E-33B3F58D706D}" xr6:coauthVersionLast="47" xr6:coauthVersionMax="47" xr10:uidLastSave="{00000000-0000-0000-0000-000000000000}"/>
  <bookViews>
    <workbookView xWindow="8850" yWindow="3810" windowWidth="12600" windowHeight="10980" xr2:uid="{1B306543-9905-428B-9B69-834A97B4847A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1" l="1"/>
  <c r="E105" i="1"/>
  <c r="C105" i="1"/>
  <c r="B104" i="1"/>
  <c r="F104" i="1" s="1"/>
  <c r="B103" i="1"/>
  <c r="F103" i="1" s="1"/>
  <c r="B102" i="1"/>
  <c r="H102" i="1" s="1"/>
  <c r="B101" i="1"/>
  <c r="H101" i="1" s="1"/>
  <c r="B100" i="1"/>
  <c r="H100" i="1" s="1"/>
  <c r="B99" i="1"/>
  <c r="F99" i="1" s="1"/>
  <c r="B98" i="1"/>
  <c r="H98" i="1" s="1"/>
  <c r="B97" i="1"/>
  <c r="H97" i="1" s="1"/>
  <c r="B96" i="1"/>
  <c r="H96" i="1" s="1"/>
  <c r="B95" i="1"/>
  <c r="H95" i="1" s="1"/>
  <c r="B94" i="1"/>
  <c r="H94" i="1" s="1"/>
  <c r="B93" i="1"/>
  <c r="D93" i="1" s="1"/>
  <c r="B92" i="1"/>
  <c r="D92" i="1" s="1"/>
  <c r="B91" i="1"/>
  <c r="H91" i="1" s="1"/>
  <c r="B90" i="1"/>
  <c r="F90" i="1" s="1"/>
  <c r="H89" i="1"/>
  <c r="F89" i="1"/>
  <c r="B89" i="1"/>
  <c r="D89" i="1" s="1"/>
  <c r="B88" i="1"/>
  <c r="H88" i="1" s="1"/>
  <c r="B87" i="1"/>
  <c r="F87" i="1" s="1"/>
  <c r="B86" i="1"/>
  <c r="H86" i="1" s="1"/>
  <c r="B85" i="1"/>
  <c r="D85" i="1" s="1"/>
  <c r="B84" i="1"/>
  <c r="F84" i="1" s="1"/>
  <c r="B83" i="1"/>
  <c r="D83" i="1" s="1"/>
  <c r="B82" i="1"/>
  <c r="H82" i="1" s="1"/>
  <c r="B81" i="1"/>
  <c r="D81" i="1" s="1"/>
  <c r="I68" i="1"/>
  <c r="G68" i="1"/>
  <c r="E68" i="1"/>
  <c r="C68" i="1"/>
  <c r="B67" i="1"/>
  <c r="J66" i="1"/>
  <c r="B66" i="1"/>
  <c r="H66" i="1" s="1"/>
  <c r="B65" i="1"/>
  <c r="J65" i="1" s="1"/>
  <c r="B64" i="1"/>
  <c r="D64" i="1" s="1"/>
  <c r="B63" i="1"/>
  <c r="J63" i="1" s="1"/>
  <c r="H62" i="1"/>
  <c r="B62" i="1"/>
  <c r="J62" i="1" s="1"/>
  <c r="B61" i="1"/>
  <c r="J61" i="1" s="1"/>
  <c r="B60" i="1"/>
  <c r="J60" i="1" s="1"/>
  <c r="B59" i="1"/>
  <c r="J59" i="1" s="1"/>
  <c r="B58" i="1"/>
  <c r="H58" i="1" s="1"/>
  <c r="J57" i="1"/>
  <c r="H57" i="1"/>
  <c r="F57" i="1"/>
  <c r="D57" i="1"/>
  <c r="B57" i="1"/>
  <c r="B56" i="1"/>
  <c r="J56" i="1" s="1"/>
  <c r="B55" i="1"/>
  <c r="J55" i="1" s="1"/>
  <c r="B54" i="1"/>
  <c r="J54" i="1" s="1"/>
  <c r="B53" i="1"/>
  <c r="J52" i="1"/>
  <c r="H52" i="1"/>
  <c r="F52" i="1"/>
  <c r="D52" i="1"/>
  <c r="B52" i="1"/>
  <c r="B51" i="1"/>
  <c r="J51" i="1" s="1"/>
  <c r="B50" i="1"/>
  <c r="J50" i="1" s="1"/>
  <c r="B49" i="1"/>
  <c r="J49" i="1" s="1"/>
  <c r="B48" i="1"/>
  <c r="J47" i="1"/>
  <c r="H47" i="1"/>
  <c r="B47" i="1"/>
  <c r="F47" i="1" s="1"/>
  <c r="B46" i="1"/>
  <c r="J46" i="1" s="1"/>
  <c r="B45" i="1"/>
  <c r="J45" i="1" s="1"/>
  <c r="B44" i="1"/>
  <c r="J44" i="1" s="1"/>
  <c r="K31" i="1"/>
  <c r="I31" i="1"/>
  <c r="E31" i="1"/>
  <c r="C31" i="1"/>
  <c r="B30" i="1"/>
  <c r="H30" i="1" s="1"/>
  <c r="B29" i="1"/>
  <c r="J29" i="1" s="1"/>
  <c r="B28" i="1"/>
  <c r="L27" i="1"/>
  <c r="J27" i="1"/>
  <c r="B27" i="1"/>
  <c r="H27" i="1" s="1"/>
  <c r="B26" i="1"/>
  <c r="J26" i="1" s="1"/>
  <c r="B25" i="1"/>
  <c r="J25" i="1" s="1"/>
  <c r="B24" i="1"/>
  <c r="L23" i="1"/>
  <c r="J23" i="1"/>
  <c r="B23" i="1"/>
  <c r="H23" i="1" s="1"/>
  <c r="B22" i="1"/>
  <c r="L22" i="1" s="1"/>
  <c r="B21" i="1"/>
  <c r="H21" i="1" s="1"/>
  <c r="B20" i="1"/>
  <c r="F20" i="1" s="1"/>
  <c r="L19" i="1"/>
  <c r="J19" i="1"/>
  <c r="H19" i="1"/>
  <c r="F19" i="1"/>
  <c r="B19" i="1"/>
  <c r="B18" i="1"/>
  <c r="L18" i="1" s="1"/>
  <c r="B17" i="1"/>
  <c r="L17" i="1" s="1"/>
  <c r="B16" i="1"/>
  <c r="J16" i="1" s="1"/>
  <c r="B15" i="1"/>
  <c r="L14" i="1"/>
  <c r="J14" i="1"/>
  <c r="H14" i="1"/>
  <c r="B14" i="1"/>
  <c r="F14" i="1" s="1"/>
  <c r="B13" i="1"/>
  <c r="J13" i="1" s="1"/>
  <c r="B12" i="1"/>
  <c r="L12" i="1" s="1"/>
  <c r="B11" i="1"/>
  <c r="J11" i="1" s="1"/>
  <c r="B10" i="1"/>
  <c r="L9" i="1"/>
  <c r="J9" i="1"/>
  <c r="H9" i="1"/>
  <c r="B9" i="1"/>
  <c r="B8" i="1"/>
  <c r="J8" i="1" s="1"/>
  <c r="B7" i="1"/>
  <c r="D95" i="1" l="1"/>
  <c r="H67" i="1"/>
  <c r="J67" i="1"/>
  <c r="F67" i="1"/>
  <c r="F53" i="1"/>
  <c r="H53" i="1"/>
  <c r="D53" i="1"/>
  <c r="J53" i="1"/>
  <c r="F95" i="1"/>
  <c r="D101" i="1"/>
  <c r="F101" i="1"/>
  <c r="D62" i="1"/>
  <c r="E106" i="1"/>
  <c r="L28" i="1"/>
  <c r="J28" i="1"/>
  <c r="F28" i="1"/>
  <c r="H28" i="1"/>
  <c r="D28" i="1"/>
  <c r="J15" i="1"/>
  <c r="F15" i="1"/>
  <c r="L15" i="1"/>
  <c r="H15" i="1"/>
  <c r="D67" i="1"/>
  <c r="B105" i="1"/>
  <c r="B106" i="1" s="1"/>
  <c r="H83" i="1"/>
  <c r="F83" i="1"/>
  <c r="B31" i="1"/>
  <c r="C106" i="1"/>
  <c r="H24" i="1"/>
  <c r="L24" i="1"/>
  <c r="J24" i="1"/>
  <c r="F24" i="1"/>
  <c r="F48" i="1"/>
  <c r="J48" i="1"/>
  <c r="H48" i="1"/>
  <c r="J10" i="1"/>
  <c r="H10" i="1"/>
  <c r="L10" i="1"/>
  <c r="D24" i="1"/>
  <c r="D48" i="1"/>
  <c r="F62" i="1"/>
  <c r="G106" i="1"/>
  <c r="D102" i="1"/>
  <c r="H20" i="1"/>
  <c r="D63" i="1"/>
  <c r="F102" i="1"/>
  <c r="J20" i="1"/>
  <c r="H84" i="1"/>
  <c r="D25" i="1"/>
  <c r="D54" i="1"/>
  <c r="D97" i="1"/>
  <c r="F25" i="1"/>
  <c r="F85" i="1"/>
  <c r="H85" i="1"/>
  <c r="D84" i="1"/>
  <c r="F96" i="1"/>
  <c r="F63" i="1"/>
  <c r="F11" i="1"/>
  <c r="L20" i="1"/>
  <c r="D49" i="1"/>
  <c r="H11" i="1"/>
  <c r="D29" i="1"/>
  <c r="D91" i="1"/>
  <c r="F21" i="1"/>
  <c r="H49" i="1"/>
  <c r="D59" i="1"/>
  <c r="F91" i="1"/>
  <c r="L11" i="1"/>
  <c r="H29" i="1"/>
  <c r="F59" i="1"/>
  <c r="H103" i="1"/>
  <c r="J21" i="1"/>
  <c r="D45" i="1"/>
  <c r="F64" i="1"/>
  <c r="F12" i="1"/>
  <c r="L21" i="1"/>
  <c r="L29" i="1"/>
  <c r="D98" i="1"/>
  <c r="F50" i="1"/>
  <c r="J64" i="1"/>
  <c r="F92" i="1"/>
  <c r="J12" i="1"/>
  <c r="D30" i="1"/>
  <c r="F55" i="1"/>
  <c r="H92" i="1"/>
  <c r="F26" i="1"/>
  <c r="H22" i="1"/>
  <c r="D46" i="1"/>
  <c r="F65" i="1"/>
  <c r="D99" i="1"/>
  <c r="J30" i="1"/>
  <c r="F81" i="1"/>
  <c r="F93" i="1"/>
  <c r="F8" i="1"/>
  <c r="L26" i="1"/>
  <c r="H99" i="1"/>
  <c r="H56" i="1"/>
  <c r="D66" i="1"/>
  <c r="D82" i="1"/>
  <c r="D94" i="1"/>
  <c r="D100" i="1"/>
  <c r="D96" i="1"/>
  <c r="B68" i="1"/>
  <c r="B69" i="1" s="1"/>
  <c r="H90" i="1"/>
  <c r="F44" i="1"/>
  <c r="J58" i="1"/>
  <c r="F49" i="1"/>
  <c r="F29" i="1"/>
  <c r="F54" i="1"/>
  <c r="F97" i="1"/>
  <c r="H54" i="1"/>
  <c r="L16" i="1"/>
  <c r="L25" i="1"/>
  <c r="D50" i="1"/>
  <c r="H64" i="1"/>
  <c r="D86" i="1"/>
  <c r="D104" i="1"/>
  <c r="H12" i="1"/>
  <c r="F17" i="1"/>
  <c r="H45" i="1"/>
  <c r="D55" i="1"/>
  <c r="F98" i="1"/>
  <c r="H7" i="1"/>
  <c r="D22" i="1"/>
  <c r="H50" i="1"/>
  <c r="D60" i="1"/>
  <c r="H104" i="1"/>
  <c r="F22" i="1"/>
  <c r="F60" i="1"/>
  <c r="H26" i="1"/>
  <c r="H60" i="1"/>
  <c r="D87" i="1"/>
  <c r="F13" i="1"/>
  <c r="J22" i="1"/>
  <c r="F46" i="1"/>
  <c r="H65" i="1"/>
  <c r="H13" i="1"/>
  <c r="F18" i="1"/>
  <c r="L30" i="1"/>
  <c r="F51" i="1"/>
  <c r="D56" i="1"/>
  <c r="H81" i="1"/>
  <c r="H87" i="1"/>
  <c r="H93" i="1"/>
  <c r="H8" i="1"/>
  <c r="H18" i="1"/>
  <c r="F56" i="1"/>
  <c r="L13" i="1"/>
  <c r="J18" i="1"/>
  <c r="D27" i="1"/>
  <c r="F61" i="1"/>
  <c r="L8" i="1"/>
  <c r="D47" i="1"/>
  <c r="H61" i="1"/>
  <c r="F66" i="1"/>
  <c r="F82" i="1"/>
  <c r="F88" i="1"/>
  <c r="F94" i="1"/>
  <c r="F100" i="1"/>
  <c r="D58" i="1"/>
  <c r="D90" i="1"/>
  <c r="F58" i="1"/>
  <c r="D44" i="1"/>
  <c r="H63" i="1"/>
  <c r="F16" i="1"/>
  <c r="H44" i="1"/>
  <c r="D103" i="1"/>
  <c r="H16" i="1"/>
  <c r="H25" i="1"/>
  <c r="H59" i="1"/>
  <c r="F45" i="1"/>
  <c r="F7" i="1"/>
  <c r="F86" i="1"/>
  <c r="H17" i="1"/>
  <c r="D26" i="1"/>
  <c r="J7" i="1"/>
  <c r="J17" i="1"/>
  <c r="F30" i="1"/>
  <c r="H55" i="1"/>
  <c r="D65" i="1"/>
  <c r="L7" i="1"/>
  <c r="D51" i="1"/>
  <c r="H46" i="1"/>
  <c r="H51" i="1"/>
  <c r="D61" i="1"/>
  <c r="D23" i="1"/>
  <c r="D88" i="1"/>
  <c r="F23" i="1"/>
  <c r="F27" i="1"/>
  <c r="I32" i="1" l="1"/>
  <c r="E32" i="1"/>
  <c r="B32" i="1"/>
  <c r="C32" i="1"/>
  <c r="I69" i="1"/>
  <c r="C69" i="1"/>
  <c r="E69" i="1"/>
  <c r="K32" i="1"/>
  <c r="G69" i="1"/>
</calcChain>
</file>

<file path=xl/sharedStrings.xml><?xml version="1.0" encoding="utf-8"?>
<sst xmlns="http://schemas.openxmlformats.org/spreadsheetml/2006/main" count="92" uniqueCount="32">
  <si>
    <t>Cuadro N° 4.1.2</t>
  </si>
  <si>
    <t>CASOS ATENDIDOS EN LOS CENTROS EMERGENCIA MUJER Y FAMILIA, SEGÚN TIPO DE VIOLENCIA Y AÑO</t>
  </si>
  <si>
    <t>Período: 2002 - 2025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</si>
  <si>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</si>
  <si>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</si>
  <si>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</si>
  <si>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</si>
  <si>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</si>
  <si>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</si>
  <si>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</si>
  <si>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</si>
  <si>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</si>
  <si>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</si>
  <si>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</si>
  <si>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2025/b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</si>
  <si>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diciembre 2025,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</si>
  <si>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</si>
  <si>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</si>
  <si>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</si>
  <si>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</si>
  <si>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</si>
  <si>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</si>
  <si>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</si>
  <si>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</si>
  <si>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diciembre 2025, Preliminar..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</si>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</sst>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5BB6739A-0182-43D6-969A-CF9439C7C6FF}"/>
    <cellStyle name="Normal_4.1.2 - 4.1.3 - 4.1.4" xfId="3" xr:uid="{E5CB4AAD-B047-4416-BA02-206652B85A73}"/>
    <cellStyle name="Normal_Directorio CEMs - agos - 2009 - UGTAI" xfId="4" xr:uid="{16D06E13-122A-4D5D-A67B-D920A48B37D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1%20Atenci&#243;n.xlsx" TargetMode="External"/><Relationship Id="rId1" Type="http://schemas.openxmlformats.org/officeDocument/2006/relationships/externalLinkPath" Target="/DICIEMBRE/BE%20Diciembre%202025/IV.%20H&#237;storicos%202002%20-%20Diciembre%202025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E3BA8-1FB6-4D9B-BD88-0CB639455382}">
  <dimension ref="A1:N112"/>
  <sheetViews>
    <sheetView showGridLines="0" tabSelected="1" view="pageBreakPreview" topLeftCell="A37" zoomScale="98" zoomScaleNormal="100" zoomScaleSheetLayoutView="98" workbookViewId="0">
      <selection activeCell="I103" sqref="I103"/>
    </sheetView>
  </sheetViews>
  <sheetFormatPr baseColWidth="10" defaultColWidth="11.42578125" defaultRowHeight="12.75" x14ac:dyDescent="0.2"/>
  <cols>
    <col min="1" max="1" width="13.42578125" style="34" customWidth="1"/>
    <col min="2" max="2" width="13.7109375" style="34" customWidth="1"/>
    <col min="3" max="3" width="14.140625" style="34" customWidth="1"/>
    <col min="4" max="4" width="7.5703125" style="34" customWidth="1"/>
    <col min="5" max="5" width="14.140625" style="3" customWidth="1"/>
    <col min="6" max="6" width="7.5703125" style="3" customWidth="1"/>
    <col min="7" max="7" width="14.140625" style="3" customWidth="1"/>
    <col min="8" max="8" width="7.5703125" style="3" customWidth="1"/>
    <col min="9" max="9" width="14.140625" style="3" customWidth="1"/>
    <col min="10" max="10" width="7.5703125" style="3" customWidth="1"/>
    <col min="11" max="11" width="14.140625" style="3" customWidth="1"/>
    <col min="12" max="12" width="7.5703125" style="3" customWidth="1"/>
    <col min="13" max="16384" width="11.42578125" style="3"/>
  </cols>
  <sheetData>
    <row r="1" spans="1:13" ht="16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75" x14ac:dyDescent="0.2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75" x14ac:dyDescent="0.25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25" si="1">I7/B7</f>
        <v>0.10732887529822911</v>
      </c>
      <c r="K7" s="15">
        <v>377</v>
      </c>
      <c r="L7" s="18">
        <f t="shared" ref="L7:L25" si="2">K7/B7</f>
        <v>1.2668436439396484E-2</v>
      </c>
    </row>
    <row r="8" spans="1:13" ht="15.75" x14ac:dyDescent="0.25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75" x14ac:dyDescent="0.25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25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75" x14ac:dyDescent="0.25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25" si="3">E11/B11</f>
        <v>0.52670553545101195</v>
      </c>
      <c r="G11" s="20">
        <v>11021</v>
      </c>
      <c r="H11" s="21">
        <f t="shared" ref="H11:H25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75" x14ac:dyDescent="0.25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75" x14ac:dyDescent="0.25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25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75" x14ac:dyDescent="0.25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75" x14ac:dyDescent="0.25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75" x14ac:dyDescent="0.25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25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25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75" x14ac:dyDescent="0.25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75" x14ac:dyDescent="0.25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75" x14ac:dyDescent="0.25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75" x14ac:dyDescent="0.25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75" x14ac:dyDescent="0.25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75" x14ac:dyDescent="0.25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75" x14ac:dyDescent="0.25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>E26/B26</f>
        <v>0.46334181944724262</v>
      </c>
      <c r="G26" s="20">
        <v>64805</v>
      </c>
      <c r="H26" s="21">
        <f>G26/B26</f>
        <v>0.39564216682845227</v>
      </c>
      <c r="I26" s="20">
        <v>22456</v>
      </c>
      <c r="J26" s="21">
        <f>I26/B26</f>
        <v>0.1370965280194387</v>
      </c>
      <c r="K26" s="20">
        <v>0</v>
      </c>
      <c r="L26" s="22">
        <f>K26/B26</f>
        <v>0</v>
      </c>
    </row>
    <row r="27" spans="1:12" ht="15.75" x14ac:dyDescent="0.25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>E27/B27</f>
        <v>0.43205016796150503</v>
      </c>
      <c r="G27" s="20">
        <v>59521</v>
      </c>
      <c r="H27" s="21">
        <f>G27/B27</f>
        <v>0.38599369657981092</v>
      </c>
      <c r="I27" s="20">
        <v>27362</v>
      </c>
      <c r="J27" s="21">
        <f>I27/B27</f>
        <v>0.17744257532327726</v>
      </c>
      <c r="K27" s="20">
        <v>0</v>
      </c>
      <c r="L27" s="22">
        <f>K27/B27</f>
        <v>0</v>
      </c>
    </row>
    <row r="28" spans="1:12" ht="15.75" x14ac:dyDescent="0.25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>E28/B28</f>
        <v>0.42735685123832773</v>
      </c>
      <c r="G28" s="20">
        <v>63726</v>
      </c>
      <c r="H28" s="21">
        <f>G28/B28</f>
        <v>0.38316908479794121</v>
      </c>
      <c r="I28" s="20">
        <v>30837</v>
      </c>
      <c r="J28" s="21">
        <f>I28/B28</f>
        <v>0.1854154515882703</v>
      </c>
      <c r="K28" s="20">
        <v>0</v>
      </c>
      <c r="L28" s="22">
        <f>K28/B28</f>
        <v>0</v>
      </c>
    </row>
    <row r="29" spans="1:12" ht="15.75" x14ac:dyDescent="0.25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>E29/B29</f>
        <v>0.42564038648719227</v>
      </c>
      <c r="G29" s="20">
        <v>63692</v>
      </c>
      <c r="H29" s="21">
        <f>G29/B29</f>
        <v>0.37801201243975974</v>
      </c>
      <c r="I29" s="20">
        <v>32388</v>
      </c>
      <c r="J29" s="21">
        <f>I29/B29</f>
        <v>0.19222277615554448</v>
      </c>
      <c r="K29" s="20">
        <v>0</v>
      </c>
      <c r="L29" s="22">
        <f>K29/B29</f>
        <v>0</v>
      </c>
    </row>
    <row r="30" spans="1:12" ht="15.75" x14ac:dyDescent="0.25">
      <c r="A30" s="19" t="s">
        <v>14</v>
      </c>
      <c r="B30" s="14">
        <f>C30+E30+G30+I30+K30</f>
        <v>169528</v>
      </c>
      <c r="C30" s="20">
        <v>735</v>
      </c>
      <c r="D30" s="16">
        <f>C30/B30</f>
        <v>4.3355669859846159E-3</v>
      </c>
      <c r="E30" s="20">
        <v>73998</v>
      </c>
      <c r="F30" s="21">
        <f>E30/B30</f>
        <v>0.43649426643386341</v>
      </c>
      <c r="G30" s="20">
        <v>62615</v>
      </c>
      <c r="H30" s="21">
        <f>G30/B30</f>
        <v>0.36934901609173704</v>
      </c>
      <c r="I30" s="20">
        <v>32180</v>
      </c>
      <c r="J30" s="21">
        <f>I30/B30</f>
        <v>0.18982115048841489</v>
      </c>
      <c r="K30" s="20">
        <v>0</v>
      </c>
      <c r="L30" s="22">
        <f>K30/B30</f>
        <v>0</v>
      </c>
    </row>
    <row r="31" spans="1:12" ht="17.25" customHeight="1" thickBot="1" x14ac:dyDescent="0.25">
      <c r="A31" s="24" t="s">
        <v>4</v>
      </c>
      <c r="B31" s="25">
        <f>SUM(B7:B30)</f>
        <v>1968913</v>
      </c>
      <c r="C31" s="25">
        <f>SUM(C7:C30)</f>
        <v>6055</v>
      </c>
      <c r="D31" s="25"/>
      <c r="E31" s="26">
        <f>SUM(E7:E8)+SUM(G7:G8)+SUM(E9:G10)+SUM(E11:E30,G11:G30)</f>
        <v>1694881</v>
      </c>
      <c r="F31" s="26"/>
      <c r="G31" s="26"/>
      <c r="H31" s="26"/>
      <c r="I31" s="25">
        <f>SUM(I7:I30)</f>
        <v>265156</v>
      </c>
      <c r="J31" s="25"/>
      <c r="K31" s="25">
        <f>SUM(K7:K30)</f>
        <v>2821</v>
      </c>
      <c r="L31" s="25"/>
    </row>
    <row r="32" spans="1:12" s="31" customFormat="1" ht="16.5" thickBot="1" x14ac:dyDescent="0.25">
      <c r="A32" s="27" t="s">
        <v>7</v>
      </c>
      <c r="B32" s="28">
        <f>B31/B31</f>
        <v>1</v>
      </c>
      <c r="C32" s="29">
        <f>C31/B31</f>
        <v>3.0753009401634302E-3</v>
      </c>
      <c r="D32" s="29"/>
      <c r="E32" s="30">
        <f>E31/B31</f>
        <v>0.86082066602231788</v>
      </c>
      <c r="F32" s="30"/>
      <c r="G32" s="30"/>
      <c r="H32" s="30"/>
      <c r="I32" s="30">
        <f>I31/B31</f>
        <v>0.13467126277291075</v>
      </c>
      <c r="J32" s="30"/>
      <c r="K32" s="30">
        <f>K31/B31</f>
        <v>1.4327702646079333E-3</v>
      </c>
      <c r="L32" s="30"/>
    </row>
    <row r="33" spans="1:12" ht="37.5" customHeight="1" x14ac:dyDescent="0.2">
      <c r="A33" s="32" t="s">
        <v>15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</row>
    <row r="34" spans="1:12" x14ac:dyDescent="0.2">
      <c r="A34" s="33" t="s">
        <v>16</v>
      </c>
    </row>
    <row r="35" spans="1:12" s="37" customFormat="1" x14ac:dyDescent="0.2">
      <c r="A35" s="35"/>
      <c r="B35" s="36"/>
      <c r="C35" s="36"/>
      <c r="D35" s="36"/>
    </row>
    <row r="36" spans="1:12" x14ac:dyDescent="0.2">
      <c r="A36" s="38"/>
    </row>
    <row r="37" spans="1:12" ht="18" x14ac:dyDescent="0.2">
      <c r="A37" s="39" t="s">
        <v>17</v>
      </c>
    </row>
    <row r="38" spans="1:12" ht="5.0999999999999996" customHeight="1" x14ac:dyDescent="0.2">
      <c r="A38" s="2"/>
    </row>
    <row r="39" spans="1:12" ht="17.25" x14ac:dyDescent="0.2">
      <c r="A39" s="4" t="s">
        <v>18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pans="1:12" ht="17.25" customHeight="1" x14ac:dyDescent="0.2">
      <c r="A40" s="7" t="s">
        <v>2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5.0999999999999996" customHeight="1" x14ac:dyDescent="0.2">
      <c r="A41" s="40"/>
      <c r="B41" s="40"/>
      <c r="C41" s="40"/>
      <c r="D41" s="40"/>
    </row>
    <row r="42" spans="1:12" ht="14.25" customHeight="1" x14ac:dyDescent="0.2">
      <c r="A42" s="10" t="s">
        <v>19</v>
      </c>
      <c r="B42" s="10" t="s">
        <v>4</v>
      </c>
      <c r="C42" s="41" t="s">
        <v>20</v>
      </c>
      <c r="D42" s="41"/>
      <c r="E42" s="42"/>
      <c r="F42" s="42"/>
      <c r="G42" s="41"/>
      <c r="H42" s="41"/>
      <c r="I42" s="41"/>
      <c r="J42" s="41"/>
    </row>
    <row r="43" spans="1:12" ht="55.15" customHeight="1" x14ac:dyDescent="0.2">
      <c r="A43" s="10"/>
      <c r="B43" s="10"/>
      <c r="C43" s="43" t="s">
        <v>21</v>
      </c>
      <c r="D43" s="43" t="s">
        <v>7</v>
      </c>
      <c r="E43" s="43" t="s">
        <v>22</v>
      </c>
      <c r="F43" s="43" t="s">
        <v>7</v>
      </c>
      <c r="G43" s="43" t="s">
        <v>23</v>
      </c>
      <c r="H43" s="43" t="s">
        <v>7</v>
      </c>
      <c r="I43" s="43" t="s">
        <v>11</v>
      </c>
      <c r="J43" s="43" t="s">
        <v>7</v>
      </c>
    </row>
    <row r="44" spans="1:12" ht="15.75" x14ac:dyDescent="0.25">
      <c r="A44" s="13">
        <v>2002</v>
      </c>
      <c r="B44" s="14">
        <f t="shared" ref="B44:B62" si="7">C44+E44+G44+I44</f>
        <v>29759</v>
      </c>
      <c r="C44" s="15">
        <v>4608</v>
      </c>
      <c r="D44" s="44">
        <f t="shared" ref="D44:D62" si="8">C44/B44</f>
        <v>0.15484391276588594</v>
      </c>
      <c r="E44" s="15">
        <v>23534</v>
      </c>
      <c r="F44" s="44">
        <f t="shared" ref="F44:F62" si="9">E44/B44</f>
        <v>0.79081958399139751</v>
      </c>
      <c r="G44" s="15">
        <v>1099</v>
      </c>
      <c r="H44" s="44">
        <f t="shared" ref="H44:H62" si="10">G44/B44</f>
        <v>3.6930004368426361E-2</v>
      </c>
      <c r="I44" s="15">
        <v>518</v>
      </c>
      <c r="J44" s="45">
        <f t="shared" ref="J44:J62" si="11">I44/B44</f>
        <v>1.7406498874290129E-2</v>
      </c>
    </row>
    <row r="45" spans="1:12" ht="15.75" x14ac:dyDescent="0.25">
      <c r="A45" s="19">
        <v>2003</v>
      </c>
      <c r="B45" s="46">
        <f t="shared" si="7"/>
        <v>28053</v>
      </c>
      <c r="C45" s="20">
        <v>4678</v>
      </c>
      <c r="D45" s="47">
        <f t="shared" si="8"/>
        <v>0.16675578369514846</v>
      </c>
      <c r="E45" s="20">
        <v>19967</v>
      </c>
      <c r="F45" s="47">
        <f t="shared" si="9"/>
        <v>0.71175988307845861</v>
      </c>
      <c r="G45" s="20">
        <v>989</v>
      </c>
      <c r="H45" s="47">
        <f t="shared" si="10"/>
        <v>3.5254696467400988E-2</v>
      </c>
      <c r="I45" s="20">
        <v>2419</v>
      </c>
      <c r="J45" s="48">
        <f t="shared" si="11"/>
        <v>8.6229636758991909E-2</v>
      </c>
    </row>
    <row r="46" spans="1:12" ht="15.75" x14ac:dyDescent="0.25">
      <c r="A46" s="19">
        <v>2004</v>
      </c>
      <c r="B46" s="46">
        <f t="shared" si="7"/>
        <v>30280</v>
      </c>
      <c r="C46" s="20">
        <v>5727</v>
      </c>
      <c r="D46" s="47">
        <f t="shared" si="8"/>
        <v>0.1891347424042272</v>
      </c>
      <c r="E46" s="20">
        <v>23423</v>
      </c>
      <c r="F46" s="47">
        <f t="shared" si="9"/>
        <v>0.7735468956406869</v>
      </c>
      <c r="G46" s="20">
        <v>1130</v>
      </c>
      <c r="H46" s="47">
        <f t="shared" si="10"/>
        <v>3.7318361955085866E-2</v>
      </c>
      <c r="I46" s="20">
        <v>0</v>
      </c>
      <c r="J46" s="48">
        <f t="shared" si="11"/>
        <v>0</v>
      </c>
    </row>
    <row r="47" spans="1:12" ht="15.75" x14ac:dyDescent="0.25">
      <c r="A47" s="19">
        <v>2005</v>
      </c>
      <c r="B47" s="46">
        <f t="shared" si="7"/>
        <v>28671</v>
      </c>
      <c r="C47" s="20">
        <v>5929</v>
      </c>
      <c r="D47" s="47">
        <f t="shared" si="8"/>
        <v>0.20679432178856685</v>
      </c>
      <c r="E47" s="20">
        <v>21627</v>
      </c>
      <c r="F47" s="47">
        <f t="shared" si="9"/>
        <v>0.75431620801506749</v>
      </c>
      <c r="G47" s="20">
        <v>1109</v>
      </c>
      <c r="H47" s="47">
        <f t="shared" si="10"/>
        <v>3.868019950472603E-2</v>
      </c>
      <c r="I47" s="20">
        <v>6</v>
      </c>
      <c r="J47" s="48">
        <f t="shared" si="11"/>
        <v>2.0927069163963587E-4</v>
      </c>
    </row>
    <row r="48" spans="1:12" ht="16.5" customHeight="1" x14ac:dyDescent="0.25">
      <c r="A48" s="19">
        <v>2006</v>
      </c>
      <c r="B48" s="46">
        <f t="shared" si="7"/>
        <v>29844</v>
      </c>
      <c r="C48" s="20">
        <v>7045</v>
      </c>
      <c r="D48" s="47">
        <f t="shared" si="8"/>
        <v>0.23606084975204397</v>
      </c>
      <c r="E48" s="20">
        <v>21703</v>
      </c>
      <c r="F48" s="47">
        <f t="shared" si="9"/>
        <v>0.7272148505562257</v>
      </c>
      <c r="G48" s="20">
        <v>1096</v>
      </c>
      <c r="H48" s="47">
        <f t="shared" si="10"/>
        <v>3.6724299691730328E-2</v>
      </c>
      <c r="I48" s="20">
        <v>0</v>
      </c>
      <c r="J48" s="48">
        <f t="shared" si="11"/>
        <v>0</v>
      </c>
    </row>
    <row r="49" spans="1:10" ht="15.75" x14ac:dyDescent="0.25">
      <c r="A49" s="19">
        <v>2007</v>
      </c>
      <c r="B49" s="46">
        <f t="shared" si="7"/>
        <v>33212</v>
      </c>
      <c r="C49" s="20">
        <v>8391</v>
      </c>
      <c r="D49" s="47">
        <f t="shared" si="8"/>
        <v>0.25264964470673251</v>
      </c>
      <c r="E49" s="20">
        <v>23506</v>
      </c>
      <c r="F49" s="47">
        <f t="shared" si="9"/>
        <v>0.70775623268698062</v>
      </c>
      <c r="G49" s="20">
        <v>1315</v>
      </c>
      <c r="H49" s="47">
        <f t="shared" si="10"/>
        <v>3.9594122606286884E-2</v>
      </c>
      <c r="I49" s="20">
        <v>0</v>
      </c>
      <c r="J49" s="48">
        <f t="shared" si="11"/>
        <v>0</v>
      </c>
    </row>
    <row r="50" spans="1:10" ht="17.25" customHeight="1" x14ac:dyDescent="0.25">
      <c r="A50" s="19">
        <v>2008</v>
      </c>
      <c r="B50" s="46">
        <f t="shared" si="7"/>
        <v>45144</v>
      </c>
      <c r="C50" s="20">
        <v>12592</v>
      </c>
      <c r="D50" s="47">
        <f t="shared" si="8"/>
        <v>0.27892964735069997</v>
      </c>
      <c r="E50" s="20">
        <v>30805</v>
      </c>
      <c r="F50" s="47">
        <f t="shared" si="9"/>
        <v>0.68237196526670207</v>
      </c>
      <c r="G50" s="20">
        <v>1747</v>
      </c>
      <c r="H50" s="47">
        <f t="shared" si="10"/>
        <v>3.8698387382597906E-2</v>
      </c>
      <c r="I50" s="20">
        <v>0</v>
      </c>
      <c r="J50" s="48">
        <f t="shared" si="11"/>
        <v>0</v>
      </c>
    </row>
    <row r="51" spans="1:10" ht="15.75" x14ac:dyDescent="0.25">
      <c r="A51" s="19">
        <v>2009</v>
      </c>
      <c r="B51" s="46">
        <f t="shared" si="7"/>
        <v>40882</v>
      </c>
      <c r="C51" s="20">
        <v>10905</v>
      </c>
      <c r="D51" s="47">
        <f t="shared" si="8"/>
        <v>0.26674331001418716</v>
      </c>
      <c r="E51" s="20">
        <v>28345</v>
      </c>
      <c r="F51" s="47">
        <f t="shared" si="9"/>
        <v>0.69333692089428112</v>
      </c>
      <c r="G51" s="20">
        <v>1632</v>
      </c>
      <c r="H51" s="47">
        <f t="shared" si="10"/>
        <v>3.9919769091531727E-2</v>
      </c>
      <c r="I51" s="20">
        <v>0</v>
      </c>
      <c r="J51" s="48">
        <f t="shared" si="11"/>
        <v>0</v>
      </c>
    </row>
    <row r="52" spans="1:10" ht="17.25" customHeight="1" x14ac:dyDescent="0.25">
      <c r="A52" s="19">
        <v>2010</v>
      </c>
      <c r="B52" s="46">
        <f t="shared" si="7"/>
        <v>43159</v>
      </c>
      <c r="C52" s="20">
        <v>11611</v>
      </c>
      <c r="D52" s="47">
        <f t="shared" si="8"/>
        <v>0.2690284761000023</v>
      </c>
      <c r="E52" s="20">
        <v>29642</v>
      </c>
      <c r="F52" s="47">
        <f t="shared" si="9"/>
        <v>0.6868092402511643</v>
      </c>
      <c r="G52" s="20">
        <v>1906</v>
      </c>
      <c r="H52" s="47">
        <f t="shared" si="10"/>
        <v>4.4162283648833386E-2</v>
      </c>
      <c r="I52" s="20">
        <v>0</v>
      </c>
      <c r="J52" s="48">
        <f t="shared" si="11"/>
        <v>0</v>
      </c>
    </row>
    <row r="53" spans="1:10" ht="15.75" x14ac:dyDescent="0.25">
      <c r="A53" s="19">
        <v>2011</v>
      </c>
      <c r="B53" s="46">
        <f t="shared" si="7"/>
        <v>41084</v>
      </c>
      <c r="C53" s="20">
        <v>11210</v>
      </c>
      <c r="D53" s="47">
        <f t="shared" si="8"/>
        <v>0.27285561289066301</v>
      </c>
      <c r="E53" s="20">
        <v>28124</v>
      </c>
      <c r="F53" s="47">
        <f t="shared" si="9"/>
        <v>0.68454872943238243</v>
      </c>
      <c r="G53" s="20">
        <v>1750</v>
      </c>
      <c r="H53" s="47">
        <f t="shared" si="10"/>
        <v>4.2595657676954529E-2</v>
      </c>
      <c r="I53" s="20">
        <v>0</v>
      </c>
      <c r="J53" s="48">
        <f t="shared" si="11"/>
        <v>0</v>
      </c>
    </row>
    <row r="54" spans="1:10" ht="15.75" x14ac:dyDescent="0.25">
      <c r="A54" s="19">
        <v>2012</v>
      </c>
      <c r="B54" s="46">
        <f t="shared" si="7"/>
        <v>42537</v>
      </c>
      <c r="C54" s="20">
        <v>11874</v>
      </c>
      <c r="D54" s="47">
        <f t="shared" si="8"/>
        <v>0.279145214754214</v>
      </c>
      <c r="E54" s="20">
        <v>28890</v>
      </c>
      <c r="F54" s="47">
        <f t="shared" si="9"/>
        <v>0.67917342548839832</v>
      </c>
      <c r="G54" s="20">
        <v>1773</v>
      </c>
      <c r="H54" s="47">
        <f t="shared" si="10"/>
        <v>4.1681359757387688E-2</v>
      </c>
      <c r="I54" s="20">
        <v>0</v>
      </c>
      <c r="J54" s="48">
        <f t="shared" si="11"/>
        <v>0</v>
      </c>
    </row>
    <row r="55" spans="1:10" ht="17.25" customHeight="1" x14ac:dyDescent="0.25">
      <c r="A55" s="19">
        <v>2013</v>
      </c>
      <c r="B55" s="46">
        <f t="shared" si="7"/>
        <v>49138</v>
      </c>
      <c r="C55" s="20">
        <v>14837</v>
      </c>
      <c r="D55" s="47">
        <f t="shared" si="8"/>
        <v>0.30194554112906508</v>
      </c>
      <c r="E55" s="20">
        <v>32246</v>
      </c>
      <c r="F55" s="47">
        <f t="shared" si="9"/>
        <v>0.65623346493548784</v>
      </c>
      <c r="G55" s="20">
        <v>2055</v>
      </c>
      <c r="H55" s="47">
        <f t="shared" si="10"/>
        <v>4.1820993935447109E-2</v>
      </c>
      <c r="I55" s="20">
        <v>0</v>
      </c>
      <c r="J55" s="48">
        <f t="shared" si="11"/>
        <v>0</v>
      </c>
    </row>
    <row r="56" spans="1:10" ht="15.75" x14ac:dyDescent="0.25">
      <c r="A56" s="19">
        <v>2014</v>
      </c>
      <c r="B56" s="46">
        <f t="shared" si="7"/>
        <v>50485</v>
      </c>
      <c r="C56" s="20">
        <v>15579</v>
      </c>
      <c r="D56" s="47">
        <f t="shared" si="8"/>
        <v>0.30858670892344259</v>
      </c>
      <c r="E56" s="20">
        <v>32715</v>
      </c>
      <c r="F56" s="47">
        <f t="shared" si="9"/>
        <v>0.64801426166187981</v>
      </c>
      <c r="G56" s="20">
        <v>2191</v>
      </c>
      <c r="H56" s="47">
        <f t="shared" si="10"/>
        <v>4.3399029414677624E-2</v>
      </c>
      <c r="I56" s="20">
        <v>0</v>
      </c>
      <c r="J56" s="48">
        <f t="shared" si="11"/>
        <v>0</v>
      </c>
    </row>
    <row r="57" spans="1:10" ht="15.75" x14ac:dyDescent="0.25">
      <c r="A57" s="19">
        <v>2015</v>
      </c>
      <c r="B57" s="46">
        <f t="shared" si="7"/>
        <v>58429</v>
      </c>
      <c r="C57" s="20">
        <v>19646</v>
      </c>
      <c r="D57" s="47">
        <f t="shared" si="8"/>
        <v>0.3362371425148471</v>
      </c>
      <c r="E57" s="20">
        <v>36087</v>
      </c>
      <c r="F57" s="47">
        <f t="shared" si="9"/>
        <v>0.61762138664019584</v>
      </c>
      <c r="G57" s="20">
        <v>2696</v>
      </c>
      <c r="H57" s="47">
        <f t="shared" si="10"/>
        <v>4.6141470844957129E-2</v>
      </c>
      <c r="I57" s="20">
        <v>0</v>
      </c>
      <c r="J57" s="48">
        <f t="shared" si="11"/>
        <v>0</v>
      </c>
    </row>
    <row r="58" spans="1:10" ht="15.75" x14ac:dyDescent="0.25">
      <c r="A58" s="19">
        <v>2016</v>
      </c>
      <c r="B58" s="46">
        <f t="shared" si="7"/>
        <v>70510</v>
      </c>
      <c r="C58" s="20">
        <v>23039</v>
      </c>
      <c r="D58" s="47">
        <f t="shared" si="8"/>
        <v>0.32674797901006947</v>
      </c>
      <c r="E58" s="20">
        <v>43750</v>
      </c>
      <c r="F58" s="47">
        <f t="shared" si="9"/>
        <v>0.62047936462913067</v>
      </c>
      <c r="G58" s="20">
        <v>3721</v>
      </c>
      <c r="H58" s="47">
        <f t="shared" si="10"/>
        <v>5.2772656360799884E-2</v>
      </c>
      <c r="I58" s="20">
        <v>0</v>
      </c>
      <c r="J58" s="48">
        <f t="shared" si="11"/>
        <v>0</v>
      </c>
    </row>
    <row r="59" spans="1:10" ht="15.75" x14ac:dyDescent="0.25">
      <c r="A59" s="19">
        <v>2017</v>
      </c>
      <c r="B59" s="46">
        <f t="shared" si="7"/>
        <v>95317</v>
      </c>
      <c r="C59" s="20">
        <v>30681</v>
      </c>
      <c r="D59" s="47">
        <f t="shared" si="8"/>
        <v>0.32188381925574661</v>
      </c>
      <c r="E59" s="20">
        <v>59042</v>
      </c>
      <c r="F59" s="47">
        <f t="shared" si="9"/>
        <v>0.61942780406433273</v>
      </c>
      <c r="G59" s="20">
        <v>5594</v>
      </c>
      <c r="H59" s="47">
        <f t="shared" si="10"/>
        <v>5.8688376679920683E-2</v>
      </c>
      <c r="I59" s="20">
        <v>0</v>
      </c>
      <c r="J59" s="48">
        <f t="shared" si="11"/>
        <v>0</v>
      </c>
    </row>
    <row r="60" spans="1:10" ht="15.75" x14ac:dyDescent="0.25">
      <c r="A60" s="49">
        <v>2018</v>
      </c>
      <c r="B60" s="50">
        <f t="shared" si="7"/>
        <v>133697</v>
      </c>
      <c r="C60" s="51">
        <v>41809</v>
      </c>
      <c r="D60" s="52">
        <f t="shared" si="8"/>
        <v>0.31271457100757682</v>
      </c>
      <c r="E60" s="51">
        <v>83780</v>
      </c>
      <c r="F60" s="52">
        <f t="shared" si="9"/>
        <v>0.62664083711676399</v>
      </c>
      <c r="G60" s="51">
        <v>8108</v>
      </c>
      <c r="H60" s="52">
        <f t="shared" si="10"/>
        <v>6.064459187565914E-2</v>
      </c>
      <c r="I60" s="51">
        <v>0</v>
      </c>
      <c r="J60" s="53">
        <f t="shared" si="11"/>
        <v>0</v>
      </c>
    </row>
    <row r="61" spans="1:10" ht="15.75" x14ac:dyDescent="0.25">
      <c r="A61" s="19">
        <v>2019</v>
      </c>
      <c r="B61" s="46">
        <f t="shared" si="7"/>
        <v>181885</v>
      </c>
      <c r="C61" s="20">
        <v>55565</v>
      </c>
      <c r="D61" s="47">
        <f t="shared" si="8"/>
        <v>0.3054952305027902</v>
      </c>
      <c r="E61" s="20">
        <v>115246</v>
      </c>
      <c r="F61" s="47">
        <f t="shared" si="9"/>
        <v>0.63362014459686067</v>
      </c>
      <c r="G61" s="20">
        <v>11074</v>
      </c>
      <c r="H61" s="47">
        <f t="shared" si="10"/>
        <v>6.088462490034912E-2</v>
      </c>
      <c r="I61" s="20">
        <v>0</v>
      </c>
      <c r="J61" s="48">
        <f t="shared" si="11"/>
        <v>0</v>
      </c>
    </row>
    <row r="62" spans="1:10" ht="15.75" x14ac:dyDescent="0.25">
      <c r="A62" s="19" t="s">
        <v>13</v>
      </c>
      <c r="B62" s="46">
        <f t="shared" si="7"/>
        <v>114495</v>
      </c>
      <c r="C62" s="20">
        <v>35661</v>
      </c>
      <c r="D62" s="47">
        <f t="shared" si="8"/>
        <v>0.31146338268046642</v>
      </c>
      <c r="E62" s="20">
        <v>70888</v>
      </c>
      <c r="F62" s="47">
        <f t="shared" si="9"/>
        <v>0.61913620682125858</v>
      </c>
      <c r="G62" s="20">
        <v>7946</v>
      </c>
      <c r="H62" s="47">
        <f t="shared" si="10"/>
        <v>6.9400410498275028E-2</v>
      </c>
      <c r="I62" s="20">
        <v>0</v>
      </c>
      <c r="J62" s="48">
        <f t="shared" si="11"/>
        <v>0</v>
      </c>
    </row>
    <row r="63" spans="1:10" ht="15.75" x14ac:dyDescent="0.25">
      <c r="A63" s="19">
        <v>2021</v>
      </c>
      <c r="B63" s="46">
        <f>C63+E63+G63+I63</f>
        <v>163797</v>
      </c>
      <c r="C63" s="20">
        <v>52104</v>
      </c>
      <c r="D63" s="47">
        <f>C63/B63</f>
        <v>0.31810106412205352</v>
      </c>
      <c r="E63" s="20">
        <v>100728</v>
      </c>
      <c r="F63" s="47">
        <f>E63/B63</f>
        <v>0.61495631788127991</v>
      </c>
      <c r="G63" s="20">
        <v>10965</v>
      </c>
      <c r="H63" s="47">
        <f>G63/B63</f>
        <v>6.6942617996666606E-2</v>
      </c>
      <c r="I63" s="20">
        <v>0</v>
      </c>
      <c r="J63" s="48">
        <f>I63/B63</f>
        <v>0</v>
      </c>
    </row>
    <row r="64" spans="1:10" ht="15.75" x14ac:dyDescent="0.25">
      <c r="A64" s="19">
        <v>2022</v>
      </c>
      <c r="B64" s="46">
        <f>C64+E64+G64+I64</f>
        <v>154202</v>
      </c>
      <c r="C64" s="20">
        <v>54144</v>
      </c>
      <c r="D64" s="47">
        <f>C64/B64</f>
        <v>0.35112385053371553</v>
      </c>
      <c r="E64" s="20">
        <v>90864</v>
      </c>
      <c r="F64" s="47">
        <f>E64/B64</f>
        <v>0.58925305767759173</v>
      </c>
      <c r="G64" s="20">
        <v>9194</v>
      </c>
      <c r="H64" s="47">
        <f>G64/B64</f>
        <v>5.9623091788692753E-2</v>
      </c>
      <c r="I64" s="20">
        <v>0</v>
      </c>
      <c r="J64" s="48">
        <f>I64/B64</f>
        <v>0</v>
      </c>
    </row>
    <row r="65" spans="1:12" ht="15.75" x14ac:dyDescent="0.25">
      <c r="A65" s="19">
        <v>2023</v>
      </c>
      <c r="B65" s="46">
        <f>C65+E65+G65+I65</f>
        <v>166313</v>
      </c>
      <c r="C65" s="20">
        <v>61113</v>
      </c>
      <c r="D65" s="47">
        <f>C65/B65</f>
        <v>0.36745774533560216</v>
      </c>
      <c r="E65" s="20">
        <v>95264</v>
      </c>
      <c r="F65" s="47">
        <f>E65/B65</f>
        <v>0.57279948049761598</v>
      </c>
      <c r="G65" s="20">
        <v>9936</v>
      </c>
      <c r="H65" s="47">
        <f>G65/B65</f>
        <v>5.9742774166781913E-2</v>
      </c>
      <c r="I65" s="20">
        <v>0</v>
      </c>
      <c r="J65" s="48">
        <f>I65/B65</f>
        <v>0</v>
      </c>
    </row>
    <row r="66" spans="1:12" ht="15.75" x14ac:dyDescent="0.25">
      <c r="A66" s="19">
        <v>2024</v>
      </c>
      <c r="B66" s="46">
        <f>C66+E66+G66+I66</f>
        <v>168492</v>
      </c>
      <c r="C66" s="20">
        <v>63489</v>
      </c>
      <c r="D66" s="47">
        <f>C66/B66</f>
        <v>0.37680720746385588</v>
      </c>
      <c r="E66" s="20">
        <v>94661</v>
      </c>
      <c r="F66" s="47">
        <f>E66/B66</f>
        <v>0.56181302376373954</v>
      </c>
      <c r="G66" s="20">
        <v>10342</v>
      </c>
      <c r="H66" s="47">
        <f>G66/B66</f>
        <v>6.1379768772404628E-2</v>
      </c>
      <c r="I66" s="20">
        <v>0</v>
      </c>
      <c r="J66" s="48">
        <f>I66/B66</f>
        <v>0</v>
      </c>
    </row>
    <row r="67" spans="1:12" ht="15.75" x14ac:dyDescent="0.25">
      <c r="A67" s="19" t="s">
        <v>14</v>
      </c>
      <c r="B67" s="46">
        <f>C67+E67+G67+I67</f>
        <v>169528</v>
      </c>
      <c r="C67" s="20">
        <v>64343</v>
      </c>
      <c r="D67" s="47">
        <f>C67/B67</f>
        <v>0.3795420225567458</v>
      </c>
      <c r="E67" s="20">
        <v>94295</v>
      </c>
      <c r="F67" s="47">
        <f>E67/B67</f>
        <v>0.55622080128356377</v>
      </c>
      <c r="G67" s="20">
        <v>10890</v>
      </c>
      <c r="H67" s="47">
        <f>G67/B67</f>
        <v>6.4237176159690434E-2</v>
      </c>
      <c r="I67" s="20">
        <v>0</v>
      </c>
      <c r="J67" s="48">
        <f>I67/B67</f>
        <v>0</v>
      </c>
    </row>
    <row r="68" spans="1:12" ht="16.5" thickBot="1" x14ac:dyDescent="0.25">
      <c r="A68" s="24" t="s">
        <v>4</v>
      </c>
      <c r="B68" s="25">
        <f>SUM(B44:B67)</f>
        <v>1968913</v>
      </c>
      <c r="C68" s="26">
        <f>SUM(C44:C67)</f>
        <v>626580</v>
      </c>
      <c r="D68" s="26"/>
      <c r="E68" s="26">
        <f>SUM(E44:E67)</f>
        <v>1229132</v>
      </c>
      <c r="F68" s="26"/>
      <c r="G68" s="26">
        <f>SUM(G44:G67)</f>
        <v>110258</v>
      </c>
      <c r="H68" s="26"/>
      <c r="I68" s="26">
        <f>SUM(I44:I67)</f>
        <v>2943</v>
      </c>
      <c r="J68" s="26"/>
    </row>
    <row r="69" spans="1:12" ht="16.5" thickBot="1" x14ac:dyDescent="0.25">
      <c r="A69" s="27" t="s">
        <v>7</v>
      </c>
      <c r="B69" s="54">
        <f>B68/$B$68</f>
        <v>1</v>
      </c>
      <c r="C69" s="55">
        <f>C68/$B$68</f>
        <v>0.31823650918044627</v>
      </c>
      <c r="D69" s="55"/>
      <c r="E69" s="55">
        <f>E68/$B$68</f>
        <v>0.62426933033607879</v>
      </c>
      <c r="F69" s="55"/>
      <c r="G69" s="55">
        <f>G68/$B$68</f>
        <v>5.5999427095051943E-2</v>
      </c>
      <c r="H69" s="55"/>
      <c r="I69" s="55">
        <f>I68/$B$68</f>
        <v>1.4947333884229523E-3</v>
      </c>
      <c r="J69" s="55"/>
    </row>
    <row r="70" spans="1:12" ht="44.25" customHeight="1" x14ac:dyDescent="0.2">
      <c r="A70" s="32" t="s">
        <v>24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</row>
    <row r="71" spans="1:12" x14ac:dyDescent="0.2">
      <c r="A71" s="33" t="s">
        <v>16</v>
      </c>
      <c r="B71" s="56"/>
      <c r="C71" s="56"/>
      <c r="D71" s="56"/>
    </row>
    <row r="72" spans="1:12" x14ac:dyDescent="0.2">
      <c r="A72" s="35"/>
      <c r="B72" s="56"/>
      <c r="C72" s="56"/>
      <c r="D72" s="56"/>
    </row>
    <row r="73" spans="1:12" ht="10.15" customHeight="1" x14ac:dyDescent="0.2">
      <c r="A73" s="33"/>
      <c r="I73" s="57"/>
      <c r="J73" s="57"/>
    </row>
    <row r="74" spans="1:12" ht="14.25" customHeight="1" x14ac:dyDescent="0.2">
      <c r="A74" s="39" t="s">
        <v>25</v>
      </c>
      <c r="I74" s="57"/>
      <c r="J74" s="57"/>
    </row>
    <row r="75" spans="1:12" ht="3.75" customHeight="1" x14ac:dyDescent="0.2">
      <c r="A75" s="39"/>
      <c r="I75" s="57"/>
      <c r="J75" s="57"/>
    </row>
    <row r="76" spans="1:12" ht="19.5" customHeight="1" x14ac:dyDescent="0.2">
      <c r="A76" s="7" t="s">
        <v>26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</row>
    <row r="77" spans="1:12" ht="17.25" customHeight="1" x14ac:dyDescent="0.2">
      <c r="A77" s="7" t="s">
        <v>2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</row>
    <row r="78" spans="1:12" ht="5.0999999999999996" customHeight="1" x14ac:dyDescent="0.2">
      <c r="A78" s="40"/>
      <c r="B78" s="40"/>
      <c r="C78" s="40"/>
      <c r="D78" s="40"/>
    </row>
    <row r="79" spans="1:12" ht="14.25" customHeight="1" x14ac:dyDescent="0.2">
      <c r="A79" s="10" t="s">
        <v>19</v>
      </c>
      <c r="B79" s="10" t="s">
        <v>4</v>
      </c>
      <c r="C79" s="10" t="s">
        <v>27</v>
      </c>
      <c r="D79" s="10"/>
      <c r="E79" s="10"/>
      <c r="F79" s="10"/>
      <c r="G79" s="10"/>
      <c r="H79" s="10"/>
      <c r="I79" s="58"/>
      <c r="J79" s="59"/>
    </row>
    <row r="80" spans="1:12" ht="18" customHeight="1" x14ac:dyDescent="0.2">
      <c r="A80" s="10"/>
      <c r="B80" s="10"/>
      <c r="C80" s="12" t="s">
        <v>28</v>
      </c>
      <c r="D80" s="12" t="s">
        <v>7</v>
      </c>
      <c r="E80" s="12" t="s">
        <v>29</v>
      </c>
      <c r="F80" s="12" t="s">
        <v>7</v>
      </c>
      <c r="G80" s="12" t="s">
        <v>11</v>
      </c>
      <c r="H80" s="12" t="s">
        <v>7</v>
      </c>
      <c r="I80" s="60"/>
      <c r="J80" s="59"/>
    </row>
    <row r="81" spans="1:14" ht="16.5" customHeight="1" x14ac:dyDescent="0.2">
      <c r="A81" s="13">
        <v>2002</v>
      </c>
      <c r="B81" s="14">
        <f t="shared" ref="B81:B99" si="12">C81+E81+G81</f>
        <v>29759</v>
      </c>
      <c r="C81" s="15">
        <v>25835</v>
      </c>
      <c r="D81" s="44">
        <f t="shared" ref="D81:D96" si="13">C81/B81</f>
        <v>0.86814073053530028</v>
      </c>
      <c r="E81" s="15">
        <v>3553</v>
      </c>
      <c r="F81" s="44">
        <f t="shared" ref="F81:F99" si="14">E81/B81</f>
        <v>0.11939245270338385</v>
      </c>
      <c r="G81" s="15">
        <v>371</v>
      </c>
      <c r="H81" s="44">
        <f t="shared" ref="H81:H99" si="15">G81/B81</f>
        <v>1.2466816761315905E-2</v>
      </c>
      <c r="I81" s="61"/>
      <c r="J81" s="59"/>
    </row>
    <row r="82" spans="1:14" ht="15.75" x14ac:dyDescent="0.2">
      <c r="A82" s="19">
        <v>2003</v>
      </c>
      <c r="B82" s="46">
        <f t="shared" si="12"/>
        <v>28053</v>
      </c>
      <c r="C82" s="20">
        <v>22964</v>
      </c>
      <c r="D82" s="47">
        <f t="shared" si="13"/>
        <v>0.81859337682244326</v>
      </c>
      <c r="E82" s="20">
        <v>2662</v>
      </c>
      <c r="F82" s="47">
        <f t="shared" si="14"/>
        <v>9.4891811927423089E-2</v>
      </c>
      <c r="G82" s="20">
        <v>2427</v>
      </c>
      <c r="H82" s="47">
        <f t="shared" si="15"/>
        <v>8.6514811250133675E-2</v>
      </c>
      <c r="I82" s="61"/>
      <c r="J82" s="59"/>
    </row>
    <row r="83" spans="1:14" ht="15.75" x14ac:dyDescent="0.2">
      <c r="A83" s="19">
        <v>2004</v>
      </c>
      <c r="B83" s="46">
        <f t="shared" si="12"/>
        <v>30280</v>
      </c>
      <c r="C83" s="20">
        <v>27452</v>
      </c>
      <c r="D83" s="47">
        <f t="shared" si="13"/>
        <v>0.90660501981505948</v>
      </c>
      <c r="E83" s="20">
        <v>2828</v>
      </c>
      <c r="F83" s="47">
        <f t="shared" si="14"/>
        <v>9.3394980184940551E-2</v>
      </c>
      <c r="G83" s="20">
        <v>0</v>
      </c>
      <c r="H83" s="47">
        <f t="shared" si="15"/>
        <v>0</v>
      </c>
      <c r="I83" s="61"/>
      <c r="J83" s="59"/>
    </row>
    <row r="84" spans="1:14" ht="16.5" customHeight="1" x14ac:dyDescent="0.2">
      <c r="A84" s="19">
        <v>2005</v>
      </c>
      <c r="B84" s="46">
        <f t="shared" si="12"/>
        <v>28671</v>
      </c>
      <c r="C84" s="20">
        <v>25863</v>
      </c>
      <c r="D84" s="47">
        <f t="shared" si="13"/>
        <v>0.90206131631265041</v>
      </c>
      <c r="E84" s="20">
        <v>2808</v>
      </c>
      <c r="F84" s="47">
        <f t="shared" si="14"/>
        <v>9.7938683687349593E-2</v>
      </c>
      <c r="G84" s="20">
        <v>0</v>
      </c>
      <c r="H84" s="47">
        <f t="shared" si="15"/>
        <v>0</v>
      </c>
      <c r="I84" s="61"/>
    </row>
    <row r="85" spans="1:14" ht="16.5" customHeight="1" x14ac:dyDescent="0.2">
      <c r="A85" s="19">
        <v>2006</v>
      </c>
      <c r="B85" s="46">
        <f t="shared" si="12"/>
        <v>29844</v>
      </c>
      <c r="C85" s="20">
        <v>26726</v>
      </c>
      <c r="D85" s="47">
        <f t="shared" si="13"/>
        <v>0.89552338828575262</v>
      </c>
      <c r="E85" s="20">
        <v>3118</v>
      </c>
      <c r="F85" s="47">
        <f t="shared" si="14"/>
        <v>0.10447661171424742</v>
      </c>
      <c r="G85" s="20">
        <v>0</v>
      </c>
      <c r="H85" s="47">
        <f t="shared" si="15"/>
        <v>0</v>
      </c>
      <c r="I85" s="61"/>
    </row>
    <row r="86" spans="1:14" ht="15.75" x14ac:dyDescent="0.2">
      <c r="A86" s="19">
        <v>2007</v>
      </c>
      <c r="B86" s="46">
        <f t="shared" si="12"/>
        <v>33212</v>
      </c>
      <c r="C86" s="20">
        <v>29328</v>
      </c>
      <c r="D86" s="47">
        <f t="shared" si="13"/>
        <v>0.88305431771648801</v>
      </c>
      <c r="E86" s="20">
        <v>3884</v>
      </c>
      <c r="F86" s="47">
        <f t="shared" si="14"/>
        <v>0.11694568228351199</v>
      </c>
      <c r="G86" s="20">
        <v>0</v>
      </c>
      <c r="H86" s="47">
        <f t="shared" si="15"/>
        <v>0</v>
      </c>
      <c r="I86" s="61"/>
    </row>
    <row r="87" spans="1:14" ht="15.75" x14ac:dyDescent="0.2">
      <c r="A87" s="19">
        <v>2008</v>
      </c>
      <c r="B87" s="46">
        <f t="shared" si="12"/>
        <v>45144</v>
      </c>
      <c r="C87" s="20">
        <v>39423</v>
      </c>
      <c r="D87" s="47">
        <f t="shared" si="13"/>
        <v>0.87327219564061664</v>
      </c>
      <c r="E87" s="20">
        <v>5721</v>
      </c>
      <c r="F87" s="47">
        <f t="shared" si="14"/>
        <v>0.1267278043593833</v>
      </c>
      <c r="G87" s="20">
        <v>0</v>
      </c>
      <c r="H87" s="47">
        <f t="shared" si="15"/>
        <v>0</v>
      </c>
      <c r="I87" s="61"/>
    </row>
    <row r="88" spans="1:14" ht="16.5" customHeight="1" x14ac:dyDescent="0.2">
      <c r="A88" s="19">
        <v>2009</v>
      </c>
      <c r="B88" s="46">
        <f t="shared" si="12"/>
        <v>40882</v>
      </c>
      <c r="C88" s="20">
        <v>35749</v>
      </c>
      <c r="D88" s="47">
        <f t="shared" si="13"/>
        <v>0.87444352037571549</v>
      </c>
      <c r="E88" s="20">
        <v>5133</v>
      </c>
      <c r="F88" s="47">
        <f t="shared" si="14"/>
        <v>0.12555647962428454</v>
      </c>
      <c r="G88" s="20">
        <v>0</v>
      </c>
      <c r="H88" s="47">
        <f t="shared" si="15"/>
        <v>0</v>
      </c>
      <c r="I88" s="61"/>
    </row>
    <row r="89" spans="1:14" ht="15.75" x14ac:dyDescent="0.2">
      <c r="A89" s="19">
        <v>2010</v>
      </c>
      <c r="B89" s="46">
        <f t="shared" si="12"/>
        <v>43159</v>
      </c>
      <c r="C89" s="20">
        <v>37693</v>
      </c>
      <c r="D89" s="47">
        <f t="shared" si="13"/>
        <v>0.87335202391158273</v>
      </c>
      <c r="E89" s="20">
        <v>5466</v>
      </c>
      <c r="F89" s="47">
        <f t="shared" si="14"/>
        <v>0.12664797608841724</v>
      </c>
      <c r="G89" s="20">
        <v>0</v>
      </c>
      <c r="H89" s="47">
        <f t="shared" si="15"/>
        <v>0</v>
      </c>
      <c r="I89" s="61"/>
    </row>
    <row r="90" spans="1:14" ht="15.75" x14ac:dyDescent="0.2">
      <c r="A90" s="19">
        <v>2011</v>
      </c>
      <c r="B90" s="46">
        <f t="shared" si="12"/>
        <v>41084</v>
      </c>
      <c r="C90" s="20">
        <v>36219</v>
      </c>
      <c r="D90" s="47">
        <f t="shared" si="13"/>
        <v>0.8815840716580664</v>
      </c>
      <c r="E90" s="20">
        <v>4865</v>
      </c>
      <c r="F90" s="47">
        <f t="shared" si="14"/>
        <v>0.1184159283419336</v>
      </c>
      <c r="G90" s="20">
        <v>0</v>
      </c>
      <c r="H90" s="47">
        <f t="shared" si="15"/>
        <v>0</v>
      </c>
      <c r="I90" s="61"/>
    </row>
    <row r="91" spans="1:14" ht="15.75" x14ac:dyDescent="0.2">
      <c r="A91" s="19">
        <v>2012</v>
      </c>
      <c r="B91" s="46">
        <f t="shared" si="12"/>
        <v>42537</v>
      </c>
      <c r="C91" s="20">
        <v>37677</v>
      </c>
      <c r="D91" s="47">
        <f t="shared" si="13"/>
        <v>0.88574652655335351</v>
      </c>
      <c r="E91" s="20">
        <v>4860</v>
      </c>
      <c r="F91" s="47">
        <f t="shared" si="14"/>
        <v>0.11425347344664645</v>
      </c>
      <c r="G91" s="20">
        <v>0</v>
      </c>
      <c r="H91" s="47">
        <f t="shared" si="15"/>
        <v>0</v>
      </c>
      <c r="I91" s="61"/>
    </row>
    <row r="92" spans="1:14" ht="15.75" customHeight="1" x14ac:dyDescent="0.2">
      <c r="A92" s="19">
        <v>2013</v>
      </c>
      <c r="B92" s="46">
        <f t="shared" si="12"/>
        <v>49138</v>
      </c>
      <c r="C92" s="20">
        <v>42887</v>
      </c>
      <c r="D92" s="47">
        <f t="shared" si="13"/>
        <v>0.87278684521144534</v>
      </c>
      <c r="E92" s="20">
        <v>6251</v>
      </c>
      <c r="F92" s="47">
        <f t="shared" si="14"/>
        <v>0.12721315478855469</v>
      </c>
      <c r="G92" s="20">
        <v>0</v>
      </c>
      <c r="H92" s="47">
        <f t="shared" si="15"/>
        <v>0</v>
      </c>
      <c r="I92" s="61"/>
      <c r="N92" s="62"/>
    </row>
    <row r="93" spans="1:14" ht="15.75" x14ac:dyDescent="0.2">
      <c r="A93" s="19">
        <v>2014</v>
      </c>
      <c r="B93" s="46">
        <f t="shared" si="12"/>
        <v>50485</v>
      </c>
      <c r="C93" s="20">
        <v>43810</v>
      </c>
      <c r="D93" s="47">
        <f t="shared" si="13"/>
        <v>0.86778250965633352</v>
      </c>
      <c r="E93" s="20">
        <v>6675</v>
      </c>
      <c r="F93" s="47">
        <f t="shared" si="14"/>
        <v>0.13221749034366642</v>
      </c>
      <c r="G93" s="20">
        <v>0</v>
      </c>
      <c r="H93" s="47">
        <f t="shared" si="15"/>
        <v>0</v>
      </c>
      <c r="I93" s="61"/>
      <c r="N93" s="62"/>
    </row>
    <row r="94" spans="1:14" ht="15.75" x14ac:dyDescent="0.2">
      <c r="A94" s="19">
        <v>2015</v>
      </c>
      <c r="B94" s="46">
        <f t="shared" si="12"/>
        <v>58429</v>
      </c>
      <c r="C94" s="20">
        <v>49933</v>
      </c>
      <c r="D94" s="47">
        <f t="shared" si="13"/>
        <v>0.85459275359838438</v>
      </c>
      <c r="E94" s="20">
        <v>8496</v>
      </c>
      <c r="F94" s="47">
        <f t="shared" si="14"/>
        <v>0.14540724640161565</v>
      </c>
      <c r="G94" s="20">
        <v>0</v>
      </c>
      <c r="H94" s="47">
        <f t="shared" si="15"/>
        <v>0</v>
      </c>
      <c r="I94" s="61"/>
      <c r="N94" s="62"/>
    </row>
    <row r="95" spans="1:14" ht="15.75" x14ac:dyDescent="0.2">
      <c r="A95" s="19">
        <v>2016</v>
      </c>
      <c r="B95" s="46">
        <f t="shared" si="12"/>
        <v>70510</v>
      </c>
      <c r="C95" s="20">
        <v>60589</v>
      </c>
      <c r="D95" s="47">
        <f t="shared" si="13"/>
        <v>0.85929655368032898</v>
      </c>
      <c r="E95" s="20">
        <v>9921</v>
      </c>
      <c r="F95" s="47">
        <f t="shared" si="14"/>
        <v>0.14070344631967097</v>
      </c>
      <c r="G95" s="20">
        <v>0</v>
      </c>
      <c r="H95" s="47">
        <f t="shared" si="15"/>
        <v>0</v>
      </c>
      <c r="I95" s="61"/>
      <c r="N95" s="62"/>
    </row>
    <row r="96" spans="1:14" ht="15.75" x14ac:dyDescent="0.2">
      <c r="A96" s="19">
        <v>2017</v>
      </c>
      <c r="B96" s="46">
        <f t="shared" si="12"/>
        <v>95317</v>
      </c>
      <c r="C96" s="20">
        <v>81009</v>
      </c>
      <c r="D96" s="47">
        <f t="shared" si="13"/>
        <v>0.84989036583190825</v>
      </c>
      <c r="E96" s="20">
        <v>14308</v>
      </c>
      <c r="F96" s="47">
        <f t="shared" si="14"/>
        <v>0.15010963416809173</v>
      </c>
      <c r="G96" s="20">
        <v>0</v>
      </c>
      <c r="H96" s="47">
        <f t="shared" si="15"/>
        <v>0</v>
      </c>
      <c r="I96" s="61"/>
    </row>
    <row r="97" spans="1:12" ht="15.75" x14ac:dyDescent="0.2">
      <c r="A97" s="49">
        <v>2018</v>
      </c>
      <c r="B97" s="46">
        <f t="shared" si="12"/>
        <v>133697</v>
      </c>
      <c r="C97" s="20">
        <v>113727</v>
      </c>
      <c r="D97" s="47">
        <f>C97/B97</f>
        <v>0.85063240012864916</v>
      </c>
      <c r="E97" s="20">
        <v>19970</v>
      </c>
      <c r="F97" s="47">
        <f t="shared" si="14"/>
        <v>0.1493675998713509</v>
      </c>
      <c r="G97" s="20">
        <v>0</v>
      </c>
      <c r="H97" s="47">
        <f t="shared" si="15"/>
        <v>0</v>
      </c>
      <c r="I97" s="61"/>
    </row>
    <row r="98" spans="1:12" ht="15.75" x14ac:dyDescent="0.2">
      <c r="A98" s="19">
        <v>2019</v>
      </c>
      <c r="B98" s="46">
        <f t="shared" si="12"/>
        <v>181885</v>
      </c>
      <c r="C98" s="20">
        <v>155092</v>
      </c>
      <c r="D98" s="47">
        <f>C98/B98</f>
        <v>0.85269263545646978</v>
      </c>
      <c r="E98" s="20">
        <v>26793</v>
      </c>
      <c r="F98" s="47">
        <f t="shared" si="14"/>
        <v>0.14730736454353024</v>
      </c>
      <c r="G98" s="20">
        <v>0</v>
      </c>
      <c r="H98" s="47">
        <f t="shared" si="15"/>
        <v>0</v>
      </c>
      <c r="I98" s="61"/>
    </row>
    <row r="99" spans="1:12" ht="15.75" x14ac:dyDescent="0.2">
      <c r="A99" s="19" t="s">
        <v>13</v>
      </c>
      <c r="B99" s="46">
        <f t="shared" si="12"/>
        <v>114495</v>
      </c>
      <c r="C99" s="20">
        <v>97926</v>
      </c>
      <c r="D99" s="47">
        <f t="shared" ref="D99" si="16">C99/B99</f>
        <v>0.85528625704179218</v>
      </c>
      <c r="E99" s="20">
        <v>16569</v>
      </c>
      <c r="F99" s="47">
        <f t="shared" si="14"/>
        <v>0.14471374295820777</v>
      </c>
      <c r="G99" s="20">
        <v>0</v>
      </c>
      <c r="H99" s="47">
        <f t="shared" si="15"/>
        <v>0</v>
      </c>
      <c r="I99" s="61"/>
    </row>
    <row r="100" spans="1:12" ht="15.75" x14ac:dyDescent="0.2">
      <c r="A100" s="19">
        <v>2021</v>
      </c>
      <c r="B100" s="46">
        <f>C100+E100+G100</f>
        <v>163797</v>
      </c>
      <c r="C100" s="20">
        <v>140833</v>
      </c>
      <c r="D100" s="47">
        <f>C100/B100</f>
        <v>0.85980207207702219</v>
      </c>
      <c r="E100" s="20">
        <v>22964</v>
      </c>
      <c r="F100" s="47">
        <f>E100/B100</f>
        <v>0.14019792792297783</v>
      </c>
      <c r="G100" s="20">
        <v>0</v>
      </c>
      <c r="H100" s="47">
        <f>G100/B100</f>
        <v>0</v>
      </c>
      <c r="I100" s="61"/>
    </row>
    <row r="101" spans="1:12" ht="15.75" x14ac:dyDescent="0.2">
      <c r="A101" s="19">
        <v>2022</v>
      </c>
      <c r="B101" s="46">
        <f>C101+E101+G101</f>
        <v>154202</v>
      </c>
      <c r="C101" s="20">
        <v>133436</v>
      </c>
      <c r="D101" s="47">
        <f>C101/B101</f>
        <v>0.86533248595997458</v>
      </c>
      <c r="E101" s="20">
        <v>20766</v>
      </c>
      <c r="F101" s="47">
        <f>E101/B101</f>
        <v>0.13466751404002542</v>
      </c>
      <c r="G101" s="20">
        <v>0</v>
      </c>
      <c r="H101" s="47">
        <f>G101/B101</f>
        <v>0</v>
      </c>
      <c r="I101" s="61"/>
    </row>
    <row r="102" spans="1:12" ht="15.75" x14ac:dyDescent="0.2">
      <c r="A102" s="19">
        <v>2023</v>
      </c>
      <c r="B102" s="46">
        <f>C102+E102+G102</f>
        <v>166313</v>
      </c>
      <c r="C102" s="20">
        <v>142182</v>
      </c>
      <c r="D102" s="47">
        <f>C102/B102</f>
        <v>0.8549061107670477</v>
      </c>
      <c r="E102" s="20">
        <v>24131</v>
      </c>
      <c r="F102" s="47">
        <f>E102/B102</f>
        <v>0.14509388923295233</v>
      </c>
      <c r="G102" s="20">
        <v>0</v>
      </c>
      <c r="H102" s="47">
        <f>G102/B102</f>
        <v>0</v>
      </c>
      <c r="I102" s="61"/>
    </row>
    <row r="103" spans="1:12" ht="15.75" x14ac:dyDescent="0.2">
      <c r="A103" s="19">
        <v>2024</v>
      </c>
      <c r="B103" s="46">
        <f>C103+E103+G103</f>
        <v>168492</v>
      </c>
      <c r="C103" s="20">
        <v>142144</v>
      </c>
      <c r="D103" s="47">
        <f>C103/B103</f>
        <v>0.84362462312750752</v>
      </c>
      <c r="E103" s="20">
        <v>26348</v>
      </c>
      <c r="F103" s="47">
        <f>E103/B103</f>
        <v>0.15637537687249245</v>
      </c>
      <c r="G103" s="20">
        <v>0</v>
      </c>
      <c r="H103" s="47">
        <f>G103/B103</f>
        <v>0</v>
      </c>
      <c r="I103" s="61"/>
    </row>
    <row r="104" spans="1:12" ht="15.75" x14ac:dyDescent="0.2">
      <c r="A104" s="19" t="s">
        <v>14</v>
      </c>
      <c r="B104" s="46">
        <f>C104+E104+G104</f>
        <v>169528</v>
      </c>
      <c r="C104" s="20">
        <v>141800</v>
      </c>
      <c r="D104" s="47">
        <f>C104/B104</f>
        <v>0.83643999811240621</v>
      </c>
      <c r="E104" s="20">
        <v>27728</v>
      </c>
      <c r="F104" s="47">
        <f>E104/B104</f>
        <v>0.16356000188759379</v>
      </c>
      <c r="G104" s="20">
        <v>0</v>
      </c>
      <c r="H104" s="47">
        <f>G104/B104</f>
        <v>0</v>
      </c>
      <c r="I104" s="61"/>
    </row>
    <row r="105" spans="1:12" ht="16.5" thickBot="1" x14ac:dyDescent="0.25">
      <c r="A105" s="24" t="s">
        <v>4</v>
      </c>
      <c r="B105" s="25">
        <f>SUM(B81:B104)</f>
        <v>1968913</v>
      </c>
      <c r="C105" s="26">
        <f>SUM(C81:C104)</f>
        <v>1690297</v>
      </c>
      <c r="D105" s="26"/>
      <c r="E105" s="26">
        <f>SUM(E81:E104)</f>
        <v>275818</v>
      </c>
      <c r="F105" s="26"/>
      <c r="G105" s="26">
        <f>SUM(G81:G104)</f>
        <v>2798</v>
      </c>
      <c r="H105" s="26"/>
      <c r="I105" s="61"/>
    </row>
    <row r="106" spans="1:12" ht="16.5" thickBot="1" x14ac:dyDescent="0.25">
      <c r="A106" s="27" t="s">
        <v>7</v>
      </c>
      <c r="B106" s="63">
        <f>B105/$B$105</f>
        <v>1</v>
      </c>
      <c r="C106" s="64">
        <f>C105/$B$105</f>
        <v>0.85849247782913718</v>
      </c>
      <c r="D106" s="64"/>
      <c r="E106" s="64">
        <f>E105/$B$105</f>
        <v>0.14008643347877739</v>
      </c>
      <c r="F106" s="64"/>
      <c r="G106" s="64">
        <f>G105/$B$105</f>
        <v>1.4210886920854298E-3</v>
      </c>
      <c r="H106" s="64"/>
      <c r="I106" s="65"/>
    </row>
    <row r="107" spans="1:12" ht="39" customHeight="1" x14ac:dyDescent="0.2">
      <c r="A107" s="32" t="s">
        <v>24</v>
      </c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</row>
    <row r="108" spans="1:12" x14ac:dyDescent="0.2">
      <c r="A108" s="33" t="s">
        <v>16</v>
      </c>
      <c r="B108" s="56"/>
      <c r="C108" s="56"/>
      <c r="D108" s="56"/>
    </row>
    <row r="109" spans="1:12" x14ac:dyDescent="0.2">
      <c r="A109" s="35"/>
      <c r="B109" s="56"/>
      <c r="C109" s="56"/>
      <c r="D109" s="56"/>
    </row>
    <row r="110" spans="1:12" ht="9.75" customHeight="1" x14ac:dyDescent="0.2">
      <c r="A110" s="66"/>
      <c r="B110" s="56"/>
      <c r="C110" s="56"/>
      <c r="D110" s="56"/>
    </row>
    <row r="111" spans="1:12" ht="9.75" customHeight="1" x14ac:dyDescent="0.2">
      <c r="A111" s="67" t="s">
        <v>30</v>
      </c>
      <c r="B111" s="68"/>
      <c r="C111" s="68"/>
      <c r="D111" s="68"/>
    </row>
    <row r="112" spans="1:12" ht="9.75" customHeight="1" x14ac:dyDescent="0.2">
      <c r="A112" s="67" t="s">
        <v>31</v>
      </c>
      <c r="B112" s="68"/>
      <c r="C112" s="68"/>
      <c r="D112" s="68"/>
    </row>
  </sheetData>
  <mergeCells count="39">
    <mergeCell ref="A107:L107"/>
    <mergeCell ref="C105:D105"/>
    <mergeCell ref="E105:F105"/>
    <mergeCell ref="G105:H105"/>
    <mergeCell ref="C106:D106"/>
    <mergeCell ref="E106:F106"/>
    <mergeCell ref="G106:H106"/>
    <mergeCell ref="A70:L70"/>
    <mergeCell ref="A76:L76"/>
    <mergeCell ref="A77:L77"/>
    <mergeCell ref="A79:A80"/>
    <mergeCell ref="B79:B80"/>
    <mergeCell ref="C79:H79"/>
    <mergeCell ref="C68:D68"/>
    <mergeCell ref="E68:F68"/>
    <mergeCell ref="G68:H68"/>
    <mergeCell ref="I68:J68"/>
    <mergeCell ref="C69:D69"/>
    <mergeCell ref="E69:F69"/>
    <mergeCell ref="G69:H69"/>
    <mergeCell ref="I69:J69"/>
    <mergeCell ref="K32:L32"/>
    <mergeCell ref="A33:L33"/>
    <mergeCell ref="A39:L39"/>
    <mergeCell ref="A40:L40"/>
    <mergeCell ref="A42:A43"/>
    <mergeCell ref="B42:B43"/>
    <mergeCell ref="E9:G9"/>
    <mergeCell ref="E10:G10"/>
    <mergeCell ref="E31:H31"/>
    <mergeCell ref="C32:D32"/>
    <mergeCell ref="E32:H32"/>
    <mergeCell ref="I32:J32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2026-01-22T14:26:43Z</dcterms:created>
  <dcterms:modified xsi:type="dcterms:W3CDTF">2026-01-22T14:27:12Z</dcterms:modified>
</cp:coreProperties>
</file>