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2670853D-1DC4-4C14-991A-34E59DF0536F}" xr6:coauthVersionLast="47" xr6:coauthVersionMax="47" xr10:uidLastSave="{00000000-0000-0000-0000-000000000000}"/>
  <bookViews>
    <workbookView xWindow="9390" yWindow="855" windowWidth="15165" windowHeight="14085" tabRatio="860" xr2:uid="{BCD547BF-A473-4E1A-BB6E-C7C8A27D36B9}"/>
  </bookViews>
  <sheets>
    <sheet name="Casos del CEM" sheetId="2" r:id="rId1"/>
  </sheets>
  <definedNames>
    <definedName name="_xlnm.Print_Area" localSheetId="0">'Casos del CEM'!$A$1:$T$354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52" i="2" l="1"/>
  <c r="D352" i="2"/>
  <c r="R164" i="2" l="1"/>
  <c r="S164" i="2"/>
  <c r="Q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I226" i="2" s="1"/>
  <c r="D225" i="2"/>
  <c r="I225" i="2" s="1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I213" i="2" s="1"/>
  <c r="D212" i="2"/>
  <c r="I212" i="2" s="1"/>
  <c r="D211" i="2"/>
  <c r="I211" i="2" s="1"/>
  <c r="D210" i="2"/>
  <c r="I210" i="2" s="1"/>
  <c r="D209" i="2"/>
  <c r="I209" i="2" s="1"/>
  <c r="D208" i="2"/>
  <c r="I208" i="2" s="1"/>
  <c r="D207" i="2"/>
  <c r="I207" i="2" s="1"/>
  <c r="D206" i="2"/>
  <c r="I206" i="2" s="1"/>
  <c r="D205" i="2"/>
  <c r="I205" i="2" s="1"/>
  <c r="D204" i="2"/>
  <c r="I204" i="2" s="1"/>
  <c r="D203" i="2"/>
  <c r="I203" i="2" s="1"/>
  <c r="D202" i="2"/>
  <c r="I202" i="2" s="1"/>
  <c r="D201" i="2"/>
  <c r="D200" i="2"/>
  <c r="I200" i="2" s="1"/>
  <c r="D199" i="2"/>
  <c r="I199" i="2" s="1"/>
  <c r="D198" i="2"/>
  <c r="I198" i="2" s="1"/>
  <c r="D197" i="2"/>
  <c r="I197" i="2" s="1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I181" i="2" s="1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R142" i="2"/>
  <c r="Q142" i="2"/>
  <c r="D168" i="2"/>
  <c r="I168" i="2" s="1"/>
  <c r="P141" i="2"/>
  <c r="D167" i="2"/>
  <c r="I167" i="2" s="1"/>
  <c r="D166" i="2"/>
  <c r="I166" i="2" s="1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52" i="2"/>
  <c r="I152" i="2" s="1"/>
  <c r="D151" i="2"/>
  <c r="I151" i="2" s="1"/>
  <c r="D150" i="2"/>
  <c r="I150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I137" i="2" s="1"/>
  <c r="P136" i="2"/>
  <c r="D136" i="2"/>
  <c r="I136" i="2" s="1"/>
  <c r="P135" i="2"/>
  <c r="D135" i="2"/>
  <c r="I135" i="2" s="1"/>
  <c r="P134" i="2"/>
  <c r="D134" i="2"/>
  <c r="I134" i="2" s="1"/>
  <c r="P133" i="2"/>
  <c r="D133" i="2"/>
  <c r="I133" i="2" s="1"/>
  <c r="P132" i="2"/>
  <c r="D132" i="2"/>
  <c r="P131" i="2"/>
  <c r="D131" i="2"/>
  <c r="I131" i="2" s="1"/>
  <c r="P130" i="2"/>
  <c r="D130" i="2"/>
  <c r="I130" i="2" s="1"/>
  <c r="P129" i="2"/>
  <c r="D129" i="2"/>
  <c r="I129" i="2" s="1"/>
  <c r="Q164" i="2" l="1"/>
  <c r="Q165" i="2" s="1"/>
  <c r="D233" i="2"/>
  <c r="I233" i="2" s="1"/>
  <c r="I132" i="2"/>
  <c r="P142" i="2"/>
  <c r="Q143" i="2" s="1"/>
  <c r="P143" i="2" l="1"/>
  <c r="R143" i="2"/>
  <c r="S165" i="2"/>
  <c r="R165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E65" i="2" s="1"/>
  <c r="C120" i="2"/>
  <c r="C296" i="2"/>
  <c r="G297" i="2" s="1"/>
  <c r="C307" i="2"/>
  <c r="F346" i="2" l="1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<sst xmlns="http://schemas.openxmlformats.org/spreadsheetml/2006/main" count="562" uniqueCount="132">
  <si>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</si>
  <si>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</si>
  <si>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</si>
  <si>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</si>
  <si>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</si>
  <si>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</si>
  <si>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</si>
  <si>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</si>
  <si>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</si>
  <si>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</si>
  <si>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</si>
  <si>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</si>
  <si>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</si>
  <si>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</si>
  <si>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</si>
  <si>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</si>
  <si>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</si>
  <si>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</si>
  <si>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</si>
  <si>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</si>
  <si>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</si>
  <si>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</si>
  <si>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</si>
  <si>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</si>
  <si>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</si>
  <si>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</si>
  <si>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</si>
  <si>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</si>
  <si>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</si>
  <si>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</si>
  <si>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</si>
  <si>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</si>
  <si>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</si>
  <si>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</si>
  <si>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</si>
  <si>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</si>
  <si>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</si>
  <si>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</si>
  <si>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</si>
  <si>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</si>
  <si>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</si>
  <si>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</si>
  <si>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</si>
  <si>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</si>
  <si>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</si>
  <si>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</si>
  <si>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</si>
  <si>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</si>
  <si>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</si>
  <si>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</si>
  <si>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</si>
  <si>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</si>
  <si>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</si>
  <si>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</si>
  <si>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</si>
  <si>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</si>
  <si>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</si>
  <si>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</si>
  <si>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</si>
  <si>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</si>
  <si>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</si>
  <si>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</si>
  <si>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</si>
  <si>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</si>
  <si>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</si>
  <si>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</si>
  <si>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</si>
  <si>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</si>
  <si>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</si>
  <si>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</si>
  <si>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</si>
  <si>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</si>
  <si>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</si>
  <si>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</si>
  <si>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</si>
  <si>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</si>
  <si>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</si>
  <si>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</si>
  <si>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</si>
  <si>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</si>
  <si>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</si>
  <si>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</si>
  <si>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</si>
  <si>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</si>
  <si>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</si>
  <si>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</si>
  <si>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</si>
  <si>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</si>
  <si>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</si>
  <si>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</si>
  <si>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</si>
  <si>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</si>
  <si>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</si>
  <si>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</si>
  <si>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</si>
  <si>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</si>
  <si>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</si>
  <si>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</si>
  <si>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</si>
  <si>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</si>
  <si>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</si>
  <si>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</si>
  <si>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</si>
  <si>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</si>
  <si>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</si>
  <si>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</si>
  <si>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</si>
  <si>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</si>
  <si>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</si>
  <si>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</si>
  <si>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</si>
  <si>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</si>
  <si>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</si>
  <si>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</si>
  <si>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</si>
  <si>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</si>
  <si>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</si>
  <si>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</si>
  <si>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</si>
  <si>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t>Otro familiar</t>
  </si>
  <si>
    <t>Total 2025</t>
  </si>
  <si>
    <t>Variación porcentual 2025/2024</t>
  </si>
  <si>
    <t>2025*</t>
  </si>
  <si>
    <t>Docente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</si>
  <si>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</si>
  <si>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</si>
  <si>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</si>
  <si>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</si>
  <si>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* Abuelo; Bisabuelo; Compañera de estudios; Compañero de trabajo; Concuñado; Conviviente; Desconocida; Docente mujer; Empleador de trabajo; Ex conviviente; Habita en el mismo hogar; Hermanastro; Hermano; Madrastra; Madre; Otro tipo de relación sexo-afectiva; Prima; Progenitor de su hijo/a; Sobrino; Suegro; Tía; Tío - abuelo y Vecina.</t>
  </si>
  <si>
    <t>Periodo: Enero - diciembre, 2025 (Preliminar)</t>
  </si>
  <si>
    <t>* Información estadística preliminar correspondiente al periodo enero - diciembre de 2025.</t>
  </si>
  <si>
    <t>Total 2024 (enero - 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</si>
</sst>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39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0" fontId="18" fillId="8" borderId="0" xfId="2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54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8" fillId="11" borderId="53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</cellXfs>
  <cellStyles count="39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12326</c:v>
                </c:pt>
                <c:pt idx="1">
                  <c:v>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1414</c:v>
                </c:pt>
                <c:pt idx="1">
                  <c:v>6971</c:v>
                </c:pt>
                <c:pt idx="2">
                  <c:v>4605</c:v>
                </c:pt>
                <c:pt idx="3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CEM'!$M$271:$M$295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Puno</c:v>
                </c:pt>
                <c:pt idx="13">
                  <c:v>Ucayali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CEM'!$N$271:$N$295</c:f>
              <c:numCache>
                <c:formatCode>#,##0</c:formatCode>
                <c:ptCount val="25"/>
                <c:pt idx="0">
                  <c:v>90</c:v>
                </c:pt>
                <c:pt idx="1">
                  <c:v>105</c:v>
                </c:pt>
                <c:pt idx="2">
                  <c:v>136</c:v>
                </c:pt>
                <c:pt idx="3">
                  <c:v>151</c:v>
                </c:pt>
                <c:pt idx="4">
                  <c:v>187</c:v>
                </c:pt>
                <c:pt idx="5">
                  <c:v>195</c:v>
                </c:pt>
                <c:pt idx="6">
                  <c:v>227</c:v>
                </c:pt>
                <c:pt idx="7">
                  <c:v>292</c:v>
                </c:pt>
                <c:pt idx="8">
                  <c:v>319</c:v>
                </c:pt>
                <c:pt idx="9">
                  <c:v>323</c:v>
                </c:pt>
                <c:pt idx="10">
                  <c:v>349</c:v>
                </c:pt>
                <c:pt idx="11">
                  <c:v>364</c:v>
                </c:pt>
                <c:pt idx="12">
                  <c:v>370</c:v>
                </c:pt>
                <c:pt idx="13">
                  <c:v>373</c:v>
                </c:pt>
                <c:pt idx="14">
                  <c:v>397</c:v>
                </c:pt>
                <c:pt idx="15">
                  <c:v>397</c:v>
                </c:pt>
                <c:pt idx="16">
                  <c:v>409</c:v>
                </c:pt>
                <c:pt idx="17">
                  <c:v>488</c:v>
                </c:pt>
                <c:pt idx="18">
                  <c:v>519</c:v>
                </c:pt>
                <c:pt idx="19">
                  <c:v>608</c:v>
                </c:pt>
                <c:pt idx="20">
                  <c:v>670</c:v>
                </c:pt>
                <c:pt idx="21">
                  <c:v>678</c:v>
                </c:pt>
                <c:pt idx="22">
                  <c:v>917</c:v>
                </c:pt>
                <c:pt idx="23">
                  <c:v>1014</c:v>
                </c:pt>
                <c:pt idx="24">
                  <c:v>3518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CEM'!$D$64:$H$64</c:f>
              <c:numCache>
                <c:formatCode>#,##0</c:formatCode>
                <c:ptCount val="5"/>
                <c:pt idx="0">
                  <c:v>8830</c:v>
                </c:pt>
                <c:pt idx="1">
                  <c:v>1848</c:v>
                </c:pt>
                <c:pt idx="2">
                  <c:v>424</c:v>
                </c:pt>
                <c:pt idx="3">
                  <c:v>1898</c:v>
                </c:pt>
                <c:pt idx="4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Ayacucho</c:v>
                </c:pt>
                <c:pt idx="17">
                  <c:v>Ancash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CEM'!$L$306:$L$330</c:f>
              <c:numCache>
                <c:formatCode>#,##0</c:formatCode>
                <c:ptCount val="25"/>
                <c:pt idx="0">
                  <c:v>412</c:v>
                </c:pt>
                <c:pt idx="1">
                  <c:v>441</c:v>
                </c:pt>
                <c:pt idx="2">
                  <c:v>542</c:v>
                </c:pt>
                <c:pt idx="3">
                  <c:v>658</c:v>
                </c:pt>
                <c:pt idx="4">
                  <c:v>1034</c:v>
                </c:pt>
                <c:pt idx="5">
                  <c:v>1080</c:v>
                </c:pt>
                <c:pt idx="6">
                  <c:v>1132</c:v>
                </c:pt>
                <c:pt idx="7">
                  <c:v>1189</c:v>
                </c:pt>
                <c:pt idx="8">
                  <c:v>1204</c:v>
                </c:pt>
                <c:pt idx="9">
                  <c:v>1414</c:v>
                </c:pt>
                <c:pt idx="10">
                  <c:v>1479</c:v>
                </c:pt>
                <c:pt idx="11">
                  <c:v>1618</c:v>
                </c:pt>
                <c:pt idx="12">
                  <c:v>1699</c:v>
                </c:pt>
                <c:pt idx="13">
                  <c:v>1749</c:v>
                </c:pt>
                <c:pt idx="14">
                  <c:v>1758</c:v>
                </c:pt>
                <c:pt idx="15">
                  <c:v>2027</c:v>
                </c:pt>
                <c:pt idx="16">
                  <c:v>2125</c:v>
                </c:pt>
                <c:pt idx="17">
                  <c:v>2209</c:v>
                </c:pt>
                <c:pt idx="18">
                  <c:v>2624</c:v>
                </c:pt>
                <c:pt idx="19">
                  <c:v>2750</c:v>
                </c:pt>
                <c:pt idx="20">
                  <c:v>3162</c:v>
                </c:pt>
                <c:pt idx="21">
                  <c:v>3320</c:v>
                </c:pt>
                <c:pt idx="22">
                  <c:v>3673</c:v>
                </c:pt>
                <c:pt idx="23">
                  <c:v>4936</c:v>
                </c:pt>
                <c:pt idx="24">
                  <c:v>16190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1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36-429A-8900-B3A04EB119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CEM'!$G$95:$G$119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CEM'!$H$95:$H$119</c:f>
              <c:numCache>
                <c:formatCode>#,##0</c:formatCode>
                <c:ptCount val="25"/>
                <c:pt idx="0">
                  <c:v>85</c:v>
                </c:pt>
                <c:pt idx="1">
                  <c:v>100</c:v>
                </c:pt>
                <c:pt idx="2">
                  <c:v>130</c:v>
                </c:pt>
                <c:pt idx="3">
                  <c:v>145</c:v>
                </c:pt>
                <c:pt idx="4">
                  <c:v>180</c:v>
                </c:pt>
                <c:pt idx="5">
                  <c:v>188</c:v>
                </c:pt>
                <c:pt idx="6">
                  <c:v>218</c:v>
                </c:pt>
                <c:pt idx="7">
                  <c:v>274</c:v>
                </c:pt>
                <c:pt idx="8">
                  <c:v>291</c:v>
                </c:pt>
                <c:pt idx="9">
                  <c:v>305</c:v>
                </c:pt>
                <c:pt idx="10">
                  <c:v>324</c:v>
                </c:pt>
                <c:pt idx="11">
                  <c:v>328</c:v>
                </c:pt>
                <c:pt idx="12">
                  <c:v>346</c:v>
                </c:pt>
                <c:pt idx="13">
                  <c:v>363</c:v>
                </c:pt>
                <c:pt idx="14">
                  <c:v>376</c:v>
                </c:pt>
                <c:pt idx="15">
                  <c:v>384</c:v>
                </c:pt>
                <c:pt idx="16">
                  <c:v>387</c:v>
                </c:pt>
                <c:pt idx="17">
                  <c:v>445</c:v>
                </c:pt>
                <c:pt idx="18">
                  <c:v>491</c:v>
                </c:pt>
                <c:pt idx="19">
                  <c:v>564</c:v>
                </c:pt>
                <c:pt idx="20">
                  <c:v>633</c:v>
                </c:pt>
                <c:pt idx="21">
                  <c:v>641</c:v>
                </c:pt>
                <c:pt idx="22">
                  <c:v>883</c:v>
                </c:pt>
                <c:pt idx="23">
                  <c:v>958</c:v>
                </c:pt>
                <c:pt idx="24">
                  <c:v>3287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CEM'!$O$95:$O$119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Apurimac</c:v>
                </c:pt>
                <c:pt idx="5">
                  <c:v>Huancavelica</c:v>
                </c:pt>
                <c:pt idx="6">
                  <c:v>Puno</c:v>
                </c:pt>
                <c:pt idx="7">
                  <c:v>Tacna</c:v>
                </c:pt>
                <c:pt idx="8">
                  <c:v>Ancash</c:v>
                </c:pt>
                <c:pt idx="9">
                  <c:v>Callao</c:v>
                </c:pt>
                <c:pt idx="10">
                  <c:v>Lambayeque</c:v>
                </c:pt>
                <c:pt idx="11">
                  <c:v>Cajamarca</c:v>
                </c:pt>
                <c:pt idx="12">
                  <c:v>Ica</c:v>
                </c:pt>
                <c:pt idx="13">
                  <c:v>Loreto</c:v>
                </c:pt>
                <c:pt idx="14">
                  <c:v>Ucayali</c:v>
                </c:pt>
                <c:pt idx="15">
                  <c:v>Amazonas</c:v>
                </c:pt>
                <c:pt idx="16">
                  <c:v>Huanuco</c:v>
                </c:pt>
                <c:pt idx="17">
                  <c:v>La Libertad</c:v>
                </c:pt>
                <c:pt idx="18">
                  <c:v>Cusco</c:v>
                </c:pt>
                <c:pt idx="19">
                  <c:v>Piura</c:v>
                </c:pt>
                <c:pt idx="20">
                  <c:v>Ayacucho</c:v>
                </c:pt>
                <c:pt idx="21">
                  <c:v>San Martin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CEM'!$P$95:$P$119</c:f>
              <c:numCache>
                <c:formatCode>General</c:formatCode>
                <c:ptCount val="25"/>
                <c:pt idx="0">
                  <c:v>5</c:v>
                </c:pt>
                <c:pt idx="1">
                  <c:v>5</c:v>
                </c:pt>
                <c:pt idx="2">
                  <c:v>6</c:v>
                </c:pt>
                <c:pt idx="3">
                  <c:v>6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9</c:v>
                </c:pt>
                <c:pt idx="8">
                  <c:v>13</c:v>
                </c:pt>
                <c:pt idx="9">
                  <c:v>18</c:v>
                </c:pt>
                <c:pt idx="10">
                  <c:v>18</c:v>
                </c:pt>
                <c:pt idx="11">
                  <c:v>21</c:v>
                </c:pt>
                <c:pt idx="12">
                  <c:v>22</c:v>
                </c:pt>
                <c:pt idx="13">
                  <c:v>25</c:v>
                </c:pt>
                <c:pt idx="14">
                  <c:v>27</c:v>
                </c:pt>
                <c:pt idx="15">
                  <c:v>28</c:v>
                </c:pt>
                <c:pt idx="16">
                  <c:v>28</c:v>
                </c:pt>
                <c:pt idx="17">
                  <c:v>29</c:v>
                </c:pt>
                <c:pt idx="18">
                  <c:v>34</c:v>
                </c:pt>
                <c:pt idx="19">
                  <c:v>36</c:v>
                </c:pt>
                <c:pt idx="20">
                  <c:v>43</c:v>
                </c:pt>
                <c:pt idx="21">
                  <c:v>44</c:v>
                </c:pt>
                <c:pt idx="22">
                  <c:v>45</c:v>
                </c:pt>
                <c:pt idx="23">
                  <c:v>56</c:v>
                </c:pt>
                <c:pt idx="24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762000</xdr:colOff>
      <xdr:row>29</xdr:row>
      <xdr:rowOff>204107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86145" y="2573429"/>
          <a:ext cx="4840141" cy="5563642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19</xdr:col>
      <xdr:colOff>0</xdr:colOff>
      <xdr:row>29</xdr:row>
      <xdr:rowOff>176893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4324" y="2571751"/>
          <a:ext cx="6462747" cy="5538106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767810</xdr:colOff>
      <xdr:row>339</xdr:row>
      <xdr:rowOff>81067</xdr:rowOff>
    </xdr:from>
    <xdr:to>
      <xdr:col>14</xdr:col>
      <xdr:colOff>544284</xdr:colOff>
      <xdr:row>341</xdr:row>
      <xdr:rowOff>163286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49560" y="70225888"/>
          <a:ext cx="4838331" cy="68093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1,3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440586</xdr:colOff>
      <xdr:row>339</xdr:row>
      <xdr:rowOff>116898</xdr:rowOff>
    </xdr:from>
    <xdr:to>
      <xdr:col>8</xdr:col>
      <xdr:colOff>353786</xdr:colOff>
      <xdr:row>341</xdr:row>
      <xdr:rowOff>190501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35050" y="70261719"/>
          <a:ext cx="1600486" cy="6723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741031</xdr:colOff>
      <xdr:row>268</xdr:row>
      <xdr:rowOff>712162</xdr:rowOff>
    </xdr:from>
    <xdr:to>
      <xdr:col>17</xdr:col>
      <xdr:colOff>332315</xdr:colOff>
      <xdr:row>298</xdr:row>
      <xdr:rowOff>51231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78219</xdr:colOff>
      <xdr:row>304</xdr:row>
      <xdr:rowOff>59000</xdr:rowOff>
    </xdr:from>
    <xdr:to>
      <xdr:col>16</xdr:col>
      <xdr:colOff>233720</xdr:colOff>
      <xdr:row>330</xdr:row>
      <xdr:rowOff>257122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370206</xdr:colOff>
      <xdr:row>91</xdr:row>
      <xdr:rowOff>134472</xdr:rowOff>
    </xdr:from>
    <xdr:to>
      <xdr:col>11</xdr:col>
      <xdr:colOff>485873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315768</xdr:colOff>
      <xdr:row>91</xdr:row>
      <xdr:rowOff>134471</xdr:rowOff>
    </xdr:from>
    <xdr:to>
      <xdr:col>18</xdr:col>
      <xdr:colOff>472250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8"/>
  <sheetViews>
    <sheetView showGridLines="0" tabSelected="1" view="pageBreakPreview" zoomScale="70" zoomScaleNormal="85" zoomScaleSheetLayoutView="70" workbookViewId="0">
      <selection activeCell="B15" sqref="B1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2.5" customHeight="1" x14ac:dyDescent="0.25">
      <c r="B6" s="205" t="s">
        <v>126</v>
      </c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</row>
    <row r="7" spans="2:19" ht="6" customHeight="1" x14ac:dyDescent="0.25"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</row>
    <row r="8" spans="2:19" ht="23.25" x14ac:dyDescent="0.25">
      <c r="B8" s="207" t="s">
        <v>129</v>
      </c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47.25" customHeight="1" x14ac:dyDescent="0.25"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1159</v>
      </c>
      <c r="D15" s="25">
        <v>1096</v>
      </c>
      <c r="E15" s="25">
        <v>63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1034</v>
      </c>
      <c r="D16" s="25">
        <v>984</v>
      </c>
      <c r="E16" s="25">
        <v>50</v>
      </c>
      <c r="F16" s="26"/>
      <c r="G16" s="27"/>
    </row>
    <row r="17" spans="2:20" ht="24" customHeight="1" x14ac:dyDescent="0.25">
      <c r="B17" s="23" t="s">
        <v>6</v>
      </c>
      <c r="C17" s="24">
        <f t="shared" ref="C17:C26" si="0">SUM(D17:E17)</f>
        <v>1080</v>
      </c>
      <c r="D17" s="25">
        <v>994</v>
      </c>
      <c r="E17" s="25">
        <v>86</v>
      </c>
      <c r="F17" s="26"/>
      <c r="G17" s="27"/>
    </row>
    <row r="18" spans="2:20" ht="24" customHeight="1" x14ac:dyDescent="0.25">
      <c r="B18" s="23" t="s">
        <v>7</v>
      </c>
      <c r="C18" s="24">
        <f t="shared" si="0"/>
        <v>1119</v>
      </c>
      <c r="D18" s="25">
        <v>1050</v>
      </c>
      <c r="E18" s="25">
        <v>69</v>
      </c>
      <c r="F18" s="26"/>
      <c r="G18" s="27"/>
    </row>
    <row r="19" spans="2:20" ht="24" customHeight="1" x14ac:dyDescent="0.25">
      <c r="B19" s="23" t="s">
        <v>8</v>
      </c>
      <c r="C19" s="24">
        <f t="shared" si="0"/>
        <v>1141</v>
      </c>
      <c r="D19" s="25">
        <v>1083</v>
      </c>
      <c r="E19" s="25">
        <v>58</v>
      </c>
      <c r="F19" s="26"/>
      <c r="G19" s="29"/>
      <c r="Q19" s="161"/>
      <c r="R19" s="161"/>
      <c r="S19" s="161"/>
      <c r="T19" s="161"/>
    </row>
    <row r="20" spans="2:20" ht="24" customHeight="1" x14ac:dyDescent="0.25">
      <c r="B20" s="23" t="s">
        <v>9</v>
      </c>
      <c r="C20" s="24">
        <f t="shared" si="0"/>
        <v>1145</v>
      </c>
      <c r="D20" s="25">
        <v>1083</v>
      </c>
      <c r="E20" s="25">
        <v>62</v>
      </c>
      <c r="F20" s="26"/>
      <c r="G20" s="30"/>
      <c r="S20" s="171"/>
      <c r="T20" s="161"/>
    </row>
    <row r="21" spans="2:20" ht="24" customHeight="1" x14ac:dyDescent="0.25">
      <c r="B21" s="23" t="s">
        <v>10</v>
      </c>
      <c r="C21" s="24">
        <f t="shared" si="0"/>
        <v>1003</v>
      </c>
      <c r="D21" s="25">
        <v>939</v>
      </c>
      <c r="E21" s="25">
        <v>64</v>
      </c>
      <c r="F21" s="26"/>
      <c r="G21" s="30"/>
      <c r="S21" s="171"/>
      <c r="T21" s="161"/>
    </row>
    <row r="22" spans="2:20" ht="24" customHeight="1" x14ac:dyDescent="0.25">
      <c r="B22" s="23" t="s">
        <v>11</v>
      </c>
      <c r="C22" s="24">
        <f t="shared" si="0"/>
        <v>1053</v>
      </c>
      <c r="D22" s="25">
        <v>999</v>
      </c>
      <c r="E22" s="25">
        <v>54</v>
      </c>
      <c r="F22" s="26"/>
      <c r="G22" s="30"/>
      <c r="S22" s="171"/>
      <c r="T22" s="161"/>
    </row>
    <row r="23" spans="2:20" ht="24" customHeight="1" x14ac:dyDescent="0.25">
      <c r="B23" s="23" t="s">
        <v>127</v>
      </c>
      <c r="C23" s="24">
        <f t="shared" si="0"/>
        <v>1198</v>
      </c>
      <c r="D23" s="25">
        <v>1127</v>
      </c>
      <c r="E23" s="25">
        <v>71</v>
      </c>
      <c r="F23" s="26"/>
      <c r="G23" s="30"/>
      <c r="S23" s="171"/>
      <c r="T23" s="161"/>
    </row>
    <row r="24" spans="2:20" ht="24" customHeight="1" x14ac:dyDescent="0.25">
      <c r="B24" s="23" t="s">
        <v>12</v>
      </c>
      <c r="C24" s="24">
        <f t="shared" si="0"/>
        <v>1168</v>
      </c>
      <c r="D24" s="25">
        <v>1094</v>
      </c>
      <c r="E24" s="25">
        <v>74</v>
      </c>
      <c r="F24" s="26"/>
      <c r="G24" s="30"/>
    </row>
    <row r="25" spans="2:20" ht="24" customHeight="1" x14ac:dyDescent="0.25">
      <c r="B25" s="23" t="s">
        <v>13</v>
      </c>
      <c r="C25" s="24">
        <f t="shared" si="0"/>
        <v>1125</v>
      </c>
      <c r="D25" s="25">
        <v>1053</v>
      </c>
      <c r="E25" s="25">
        <v>72</v>
      </c>
      <c r="F25" s="26"/>
      <c r="G25" s="30"/>
      <c r="P25" s="161"/>
      <c r="Q25" s="161"/>
      <c r="R25" s="161"/>
      <c r="S25" s="161"/>
    </row>
    <row r="26" spans="2:20" ht="24" customHeight="1" thickBot="1" x14ac:dyDescent="0.3">
      <c r="B26" s="23" t="s">
        <v>14</v>
      </c>
      <c r="C26" s="24">
        <f t="shared" si="0"/>
        <v>871</v>
      </c>
      <c r="D26" s="25">
        <v>824</v>
      </c>
      <c r="E26" s="25">
        <v>47</v>
      </c>
      <c r="F26" s="26"/>
      <c r="G26" s="30"/>
      <c r="P26" s="104"/>
      <c r="T26" s="104"/>
    </row>
    <row r="27" spans="2:20" ht="24" customHeight="1" x14ac:dyDescent="0.25">
      <c r="B27" s="33" t="s">
        <v>1</v>
      </c>
      <c r="C27" s="34">
        <f>SUM(C15:C26)</f>
        <v>13096</v>
      </c>
      <c r="D27" s="35">
        <f t="shared" ref="D27:E27" si="1">SUM(D15:D26)</f>
        <v>12326</v>
      </c>
      <c r="E27" s="35">
        <f t="shared" si="1"/>
        <v>770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1414</v>
      </c>
      <c r="T27" s="104"/>
    </row>
    <row r="28" spans="2:20" ht="24" customHeight="1" thickBot="1" x14ac:dyDescent="0.3">
      <c r="B28" s="38" t="s">
        <v>15</v>
      </c>
      <c r="C28" s="39">
        <f>C27/$C27</f>
        <v>1</v>
      </c>
      <c r="D28" s="39">
        <f>D27/$C27</f>
        <v>0.94120342089187536</v>
      </c>
      <c r="E28" s="39">
        <f>E27/$C27</f>
        <v>5.8796579108124615E-2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6971</v>
      </c>
      <c r="T28" s="104"/>
    </row>
    <row r="29" spans="2:20" ht="24" customHeight="1" x14ac:dyDescent="0.25">
      <c r="B29" s="172"/>
      <c r="C29" s="173"/>
      <c r="D29" s="173"/>
      <c r="E29" s="173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4605</v>
      </c>
      <c r="T29" s="104"/>
    </row>
    <row r="30" spans="2:20" ht="24" customHeight="1" x14ac:dyDescent="0.25">
      <c r="B30" s="172"/>
      <c r="C30" s="173"/>
      <c r="D30" s="173"/>
      <c r="E30" s="173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106</v>
      </c>
      <c r="T30" s="104"/>
    </row>
    <row r="31" spans="2:20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0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19" ht="30.75" customHeight="1" x14ac:dyDescent="0.25">
      <c r="B33" s="187" t="s">
        <v>19</v>
      </c>
      <c r="C33" s="201" t="s">
        <v>1</v>
      </c>
      <c r="D33" s="203" t="s">
        <v>20</v>
      </c>
      <c r="E33" s="204"/>
      <c r="F33" s="203" t="s">
        <v>21</v>
      </c>
      <c r="G33" s="204"/>
      <c r="H33" s="203" t="s">
        <v>22</v>
      </c>
      <c r="I33" s="204"/>
      <c r="J33" s="203" t="s">
        <v>23</v>
      </c>
      <c r="K33" s="204"/>
      <c r="L33" s="203" t="s">
        <v>24</v>
      </c>
      <c r="M33" s="204"/>
      <c r="N33" s="203" t="s">
        <v>25</v>
      </c>
      <c r="O33" s="204"/>
      <c r="P33" s="203" t="s">
        <v>26</v>
      </c>
      <c r="Q33" s="204"/>
      <c r="R33" s="203" t="s">
        <v>27</v>
      </c>
      <c r="S33" s="204"/>
    </row>
    <row r="34" spans="2:19" ht="24" customHeight="1" x14ac:dyDescent="0.25">
      <c r="B34" s="216"/>
      <c r="C34" s="202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19" ht="24" customHeight="1" x14ac:dyDescent="0.25">
      <c r="B35" s="28" t="s">
        <v>4</v>
      </c>
      <c r="C35" s="24">
        <f>SUM(D35:S35)</f>
        <v>1159</v>
      </c>
      <c r="D35" s="25">
        <v>14</v>
      </c>
      <c r="E35" s="25">
        <v>4</v>
      </c>
      <c r="F35" s="25">
        <v>80</v>
      </c>
      <c r="G35" s="25">
        <v>25</v>
      </c>
      <c r="H35" s="25">
        <v>542</v>
      </c>
      <c r="I35" s="25">
        <v>20</v>
      </c>
      <c r="J35" s="43">
        <v>234</v>
      </c>
      <c r="K35" s="25">
        <v>9</v>
      </c>
      <c r="L35" s="25">
        <v>132</v>
      </c>
      <c r="M35" s="25">
        <v>3</v>
      </c>
      <c r="N35" s="25">
        <v>63</v>
      </c>
      <c r="O35" s="25">
        <v>2</v>
      </c>
      <c r="P35" s="25">
        <v>23</v>
      </c>
      <c r="Q35" s="25">
        <v>0</v>
      </c>
      <c r="R35" s="25">
        <v>8</v>
      </c>
      <c r="S35" s="25">
        <v>0</v>
      </c>
    </row>
    <row r="36" spans="2:19" ht="24" customHeight="1" x14ac:dyDescent="0.25">
      <c r="B36" s="28" t="s">
        <v>5</v>
      </c>
      <c r="C36" s="24">
        <f t="shared" ref="C36:C46" si="2">SUM(D36:S36)</f>
        <v>1034</v>
      </c>
      <c r="D36" s="25">
        <v>13</v>
      </c>
      <c r="E36" s="25">
        <v>5</v>
      </c>
      <c r="F36" s="25">
        <v>74</v>
      </c>
      <c r="G36" s="25">
        <v>17</v>
      </c>
      <c r="H36" s="25">
        <v>513</v>
      </c>
      <c r="I36" s="25">
        <v>21</v>
      </c>
      <c r="J36" s="25">
        <v>194</v>
      </c>
      <c r="K36" s="25">
        <v>2</v>
      </c>
      <c r="L36" s="25">
        <v>116</v>
      </c>
      <c r="M36" s="25">
        <v>4</v>
      </c>
      <c r="N36" s="25">
        <v>49</v>
      </c>
      <c r="O36" s="25">
        <v>1</v>
      </c>
      <c r="P36" s="25">
        <v>20</v>
      </c>
      <c r="Q36" s="25">
        <v>0</v>
      </c>
      <c r="R36" s="25">
        <v>5</v>
      </c>
      <c r="S36" s="25">
        <v>0</v>
      </c>
    </row>
    <row r="37" spans="2:19" ht="24" customHeight="1" x14ac:dyDescent="0.25">
      <c r="B37" s="28" t="s">
        <v>6</v>
      </c>
      <c r="C37" s="24">
        <f t="shared" si="2"/>
        <v>1080</v>
      </c>
      <c r="D37" s="25">
        <v>21</v>
      </c>
      <c r="E37" s="25">
        <v>13</v>
      </c>
      <c r="F37" s="25">
        <v>105</v>
      </c>
      <c r="G37" s="25">
        <v>21</v>
      </c>
      <c r="H37" s="25">
        <v>482</v>
      </c>
      <c r="I37" s="25">
        <v>40</v>
      </c>
      <c r="J37" s="25">
        <v>189</v>
      </c>
      <c r="K37" s="25">
        <v>4</v>
      </c>
      <c r="L37" s="25">
        <v>96</v>
      </c>
      <c r="M37" s="25">
        <v>6</v>
      </c>
      <c r="N37" s="25">
        <v>56</v>
      </c>
      <c r="O37" s="25">
        <v>0</v>
      </c>
      <c r="P37" s="25">
        <v>34</v>
      </c>
      <c r="Q37" s="25">
        <v>2</v>
      </c>
      <c r="R37" s="25">
        <v>11</v>
      </c>
      <c r="S37" s="25">
        <v>0</v>
      </c>
    </row>
    <row r="38" spans="2:19" ht="24" customHeight="1" x14ac:dyDescent="0.25">
      <c r="B38" s="28" t="s">
        <v>7</v>
      </c>
      <c r="C38" s="24">
        <f t="shared" si="2"/>
        <v>1119</v>
      </c>
      <c r="D38" s="25">
        <v>18</v>
      </c>
      <c r="E38" s="25">
        <v>13</v>
      </c>
      <c r="F38" s="25">
        <v>80</v>
      </c>
      <c r="G38" s="25">
        <v>19</v>
      </c>
      <c r="H38" s="25">
        <v>547</v>
      </c>
      <c r="I38" s="25">
        <v>20</v>
      </c>
      <c r="J38" s="25">
        <v>222</v>
      </c>
      <c r="K38" s="25">
        <v>14</v>
      </c>
      <c r="L38" s="25">
        <v>101</v>
      </c>
      <c r="M38" s="25">
        <v>1</v>
      </c>
      <c r="N38" s="25">
        <v>45</v>
      </c>
      <c r="O38" s="25">
        <v>0</v>
      </c>
      <c r="P38" s="25">
        <v>28</v>
      </c>
      <c r="Q38" s="25">
        <v>2</v>
      </c>
      <c r="R38" s="25">
        <v>9</v>
      </c>
      <c r="S38" s="25">
        <v>0</v>
      </c>
    </row>
    <row r="39" spans="2:19" ht="24" customHeight="1" x14ac:dyDescent="0.25">
      <c r="B39" s="28" t="s">
        <v>8</v>
      </c>
      <c r="C39" s="24">
        <f t="shared" si="2"/>
        <v>1141</v>
      </c>
      <c r="D39" s="25">
        <v>13</v>
      </c>
      <c r="E39" s="25">
        <v>7</v>
      </c>
      <c r="F39" s="25">
        <v>72</v>
      </c>
      <c r="G39" s="25">
        <v>14</v>
      </c>
      <c r="H39" s="25">
        <v>587</v>
      </c>
      <c r="I39" s="25">
        <v>24</v>
      </c>
      <c r="J39" s="25">
        <v>214</v>
      </c>
      <c r="K39" s="25">
        <v>2</v>
      </c>
      <c r="L39" s="25">
        <v>125</v>
      </c>
      <c r="M39" s="25">
        <v>8</v>
      </c>
      <c r="N39" s="25">
        <v>43</v>
      </c>
      <c r="O39" s="25">
        <v>0</v>
      </c>
      <c r="P39" s="25">
        <v>19</v>
      </c>
      <c r="Q39" s="25">
        <v>3</v>
      </c>
      <c r="R39" s="25">
        <v>10</v>
      </c>
      <c r="S39" s="25">
        <v>0</v>
      </c>
    </row>
    <row r="40" spans="2:19" ht="24" customHeight="1" x14ac:dyDescent="0.25">
      <c r="B40" s="28" t="s">
        <v>9</v>
      </c>
      <c r="C40" s="24">
        <f t="shared" si="2"/>
        <v>1145</v>
      </c>
      <c r="D40" s="25">
        <v>8</v>
      </c>
      <c r="E40" s="25">
        <v>7</v>
      </c>
      <c r="F40" s="25">
        <v>79</v>
      </c>
      <c r="G40" s="25">
        <v>20</v>
      </c>
      <c r="H40" s="25">
        <v>610</v>
      </c>
      <c r="I40" s="25">
        <v>25</v>
      </c>
      <c r="J40" s="25">
        <v>190</v>
      </c>
      <c r="K40" s="25">
        <v>5</v>
      </c>
      <c r="L40" s="25">
        <v>113</v>
      </c>
      <c r="M40" s="25">
        <v>4</v>
      </c>
      <c r="N40" s="25">
        <v>49</v>
      </c>
      <c r="O40" s="25">
        <v>0</v>
      </c>
      <c r="P40" s="25">
        <v>28</v>
      </c>
      <c r="Q40" s="25">
        <v>0</v>
      </c>
      <c r="R40" s="25">
        <v>6</v>
      </c>
      <c r="S40" s="25">
        <v>1</v>
      </c>
    </row>
    <row r="41" spans="2:19" ht="24" customHeight="1" x14ac:dyDescent="0.25">
      <c r="B41" s="31" t="s">
        <v>10</v>
      </c>
      <c r="C41" s="24">
        <f t="shared" si="2"/>
        <v>1003</v>
      </c>
      <c r="D41" s="32">
        <v>13</v>
      </c>
      <c r="E41" s="32">
        <v>10</v>
      </c>
      <c r="F41" s="32">
        <v>72</v>
      </c>
      <c r="G41" s="32">
        <v>13</v>
      </c>
      <c r="H41" s="32">
        <v>509</v>
      </c>
      <c r="I41" s="32">
        <v>25</v>
      </c>
      <c r="J41" s="32">
        <v>169</v>
      </c>
      <c r="K41" s="32">
        <v>8</v>
      </c>
      <c r="L41" s="32">
        <v>108</v>
      </c>
      <c r="M41" s="32">
        <v>7</v>
      </c>
      <c r="N41" s="32">
        <v>50</v>
      </c>
      <c r="O41" s="32">
        <v>0</v>
      </c>
      <c r="P41" s="32">
        <v>12</v>
      </c>
      <c r="Q41" s="32">
        <v>1</v>
      </c>
      <c r="R41" s="32">
        <v>6</v>
      </c>
      <c r="S41" s="32">
        <v>0</v>
      </c>
    </row>
    <row r="42" spans="2:19" ht="24" customHeight="1" x14ac:dyDescent="0.25">
      <c r="B42" s="28" t="s">
        <v>11</v>
      </c>
      <c r="C42" s="24">
        <f t="shared" si="2"/>
        <v>1053</v>
      </c>
      <c r="D42" s="25">
        <v>13</v>
      </c>
      <c r="E42" s="25">
        <v>9</v>
      </c>
      <c r="F42" s="25">
        <v>57</v>
      </c>
      <c r="G42" s="25">
        <v>22</v>
      </c>
      <c r="H42" s="25">
        <v>545</v>
      </c>
      <c r="I42" s="25">
        <v>12</v>
      </c>
      <c r="J42" s="25">
        <v>175</v>
      </c>
      <c r="K42" s="25">
        <v>6</v>
      </c>
      <c r="L42" s="25">
        <v>126</v>
      </c>
      <c r="M42" s="25">
        <v>5</v>
      </c>
      <c r="N42" s="25">
        <v>40</v>
      </c>
      <c r="O42" s="25">
        <v>0</v>
      </c>
      <c r="P42" s="25">
        <v>33</v>
      </c>
      <c r="Q42" s="25">
        <v>0</v>
      </c>
      <c r="R42" s="25">
        <v>10</v>
      </c>
      <c r="S42" s="25">
        <v>0</v>
      </c>
    </row>
    <row r="43" spans="2:19" ht="24" customHeight="1" x14ac:dyDescent="0.25">
      <c r="B43" s="28" t="s">
        <v>127</v>
      </c>
      <c r="C43" s="24">
        <f t="shared" si="2"/>
        <v>1198</v>
      </c>
      <c r="D43" s="25">
        <v>17</v>
      </c>
      <c r="E43" s="25">
        <v>9</v>
      </c>
      <c r="F43" s="25">
        <v>70</v>
      </c>
      <c r="G43" s="25">
        <v>17</v>
      </c>
      <c r="H43" s="25">
        <v>648</v>
      </c>
      <c r="I43" s="25">
        <v>28</v>
      </c>
      <c r="J43" s="25">
        <v>194</v>
      </c>
      <c r="K43" s="25">
        <v>9</v>
      </c>
      <c r="L43" s="25">
        <v>111</v>
      </c>
      <c r="M43" s="25">
        <v>5</v>
      </c>
      <c r="N43" s="25">
        <v>47</v>
      </c>
      <c r="O43" s="25">
        <v>2</v>
      </c>
      <c r="P43" s="25">
        <v>31</v>
      </c>
      <c r="Q43" s="25">
        <v>1</v>
      </c>
      <c r="R43" s="25">
        <v>9</v>
      </c>
      <c r="S43" s="25">
        <v>0</v>
      </c>
    </row>
    <row r="44" spans="2:19" ht="24" customHeight="1" x14ac:dyDescent="0.25">
      <c r="B44" s="28" t="s">
        <v>12</v>
      </c>
      <c r="C44" s="24">
        <f t="shared" si="2"/>
        <v>1168</v>
      </c>
      <c r="D44" s="25">
        <v>12</v>
      </c>
      <c r="E44" s="25">
        <v>10</v>
      </c>
      <c r="F44" s="25">
        <v>75</v>
      </c>
      <c r="G44" s="25">
        <v>28</v>
      </c>
      <c r="H44" s="25">
        <v>637</v>
      </c>
      <c r="I44" s="25">
        <v>22</v>
      </c>
      <c r="J44" s="25">
        <v>206</v>
      </c>
      <c r="K44" s="25">
        <v>9</v>
      </c>
      <c r="L44" s="25">
        <v>94</v>
      </c>
      <c r="M44" s="25">
        <v>3</v>
      </c>
      <c r="N44" s="25">
        <v>43</v>
      </c>
      <c r="O44" s="25">
        <v>1</v>
      </c>
      <c r="P44" s="25">
        <v>20</v>
      </c>
      <c r="Q44" s="25">
        <v>0</v>
      </c>
      <c r="R44" s="25">
        <v>7</v>
      </c>
      <c r="S44" s="25">
        <v>1</v>
      </c>
    </row>
    <row r="45" spans="2:19" ht="24" customHeight="1" x14ac:dyDescent="0.25">
      <c r="B45" s="28" t="s">
        <v>13</v>
      </c>
      <c r="C45" s="24">
        <f t="shared" si="2"/>
        <v>1125</v>
      </c>
      <c r="D45" s="25">
        <v>17</v>
      </c>
      <c r="E45" s="25">
        <v>5</v>
      </c>
      <c r="F45" s="25">
        <v>76</v>
      </c>
      <c r="G45" s="25">
        <v>28</v>
      </c>
      <c r="H45" s="25">
        <v>625</v>
      </c>
      <c r="I45" s="25">
        <v>26</v>
      </c>
      <c r="J45" s="25">
        <v>186</v>
      </c>
      <c r="K45" s="25">
        <v>5</v>
      </c>
      <c r="L45" s="25">
        <v>84</v>
      </c>
      <c r="M45" s="25">
        <v>1</v>
      </c>
      <c r="N45" s="25">
        <v>40</v>
      </c>
      <c r="O45" s="25">
        <v>4</v>
      </c>
      <c r="P45" s="25">
        <v>17</v>
      </c>
      <c r="Q45" s="25">
        <v>1</v>
      </c>
      <c r="R45" s="25">
        <v>8</v>
      </c>
      <c r="S45" s="25">
        <v>2</v>
      </c>
    </row>
    <row r="46" spans="2:19" ht="24" customHeight="1" thickBot="1" x14ac:dyDescent="0.3">
      <c r="B46" s="28" t="s">
        <v>14</v>
      </c>
      <c r="C46" s="24">
        <f t="shared" si="2"/>
        <v>871</v>
      </c>
      <c r="D46" s="25">
        <v>8</v>
      </c>
      <c r="E46" s="25">
        <v>5</v>
      </c>
      <c r="F46" s="25">
        <v>69</v>
      </c>
      <c r="G46" s="25">
        <v>17</v>
      </c>
      <c r="H46" s="25">
        <v>447</v>
      </c>
      <c r="I46" s="25">
        <v>16</v>
      </c>
      <c r="J46" s="25">
        <v>140</v>
      </c>
      <c r="K46" s="25">
        <v>4</v>
      </c>
      <c r="L46" s="25">
        <v>86</v>
      </c>
      <c r="M46" s="25">
        <v>2</v>
      </c>
      <c r="N46" s="25">
        <v>33</v>
      </c>
      <c r="O46" s="25">
        <v>2</v>
      </c>
      <c r="P46" s="25">
        <v>29</v>
      </c>
      <c r="Q46" s="25">
        <v>0</v>
      </c>
      <c r="R46" s="25">
        <v>12</v>
      </c>
      <c r="S46" s="25">
        <v>1</v>
      </c>
    </row>
    <row r="47" spans="2:19" ht="24" customHeight="1" x14ac:dyDescent="0.25">
      <c r="B47" s="37" t="s">
        <v>1</v>
      </c>
      <c r="C47" s="34">
        <f t="shared" ref="C47:S47" si="3">SUM(C35:C46)</f>
        <v>13096</v>
      </c>
      <c r="D47" s="122">
        <f t="shared" si="3"/>
        <v>167</v>
      </c>
      <c r="E47" s="123">
        <f t="shared" si="3"/>
        <v>97</v>
      </c>
      <c r="F47" s="34">
        <f t="shared" si="3"/>
        <v>909</v>
      </c>
      <c r="G47" s="34">
        <f t="shared" si="3"/>
        <v>241</v>
      </c>
      <c r="H47" s="122">
        <f t="shared" si="3"/>
        <v>6692</v>
      </c>
      <c r="I47" s="123">
        <f t="shared" si="3"/>
        <v>279</v>
      </c>
      <c r="J47" s="34">
        <f t="shared" si="3"/>
        <v>2313</v>
      </c>
      <c r="K47" s="34">
        <f t="shared" si="3"/>
        <v>77</v>
      </c>
      <c r="L47" s="122">
        <f t="shared" si="3"/>
        <v>1292</v>
      </c>
      <c r="M47" s="123">
        <f t="shared" si="3"/>
        <v>49</v>
      </c>
      <c r="N47" s="34">
        <f t="shared" si="3"/>
        <v>558</v>
      </c>
      <c r="O47" s="34">
        <f t="shared" si="3"/>
        <v>12</v>
      </c>
      <c r="P47" s="122">
        <f t="shared" si="3"/>
        <v>294</v>
      </c>
      <c r="Q47" s="123">
        <f t="shared" si="3"/>
        <v>10</v>
      </c>
      <c r="R47" s="34">
        <f t="shared" si="3"/>
        <v>101</v>
      </c>
      <c r="S47" s="34">
        <f t="shared" si="3"/>
        <v>5</v>
      </c>
    </row>
    <row r="48" spans="2:19" ht="22.5" customHeight="1" thickBot="1" x14ac:dyDescent="0.3">
      <c r="B48" s="38" t="s">
        <v>15</v>
      </c>
      <c r="C48" s="40">
        <f>C47/$C27</f>
        <v>1</v>
      </c>
      <c r="D48" s="124">
        <f>D47/$C$47</f>
        <v>1.275198533903482E-2</v>
      </c>
      <c r="E48" s="125">
        <f t="shared" ref="E48:S48" si="4">E47/$C$47</f>
        <v>7.4068417837507639E-3</v>
      </c>
      <c r="F48" s="40">
        <f t="shared" si="4"/>
        <v>6.9410507025045809E-2</v>
      </c>
      <c r="G48" s="40">
        <f t="shared" si="4"/>
        <v>1.8402565668906537E-2</v>
      </c>
      <c r="H48" s="124">
        <f t="shared" si="4"/>
        <v>0.51099572388515579</v>
      </c>
      <c r="I48" s="125">
        <f t="shared" si="4"/>
        <v>2.1304215027489311E-2</v>
      </c>
      <c r="J48" s="40">
        <f t="shared" si="4"/>
        <v>0.17661881490531459</v>
      </c>
      <c r="K48" s="40">
        <f t="shared" si="4"/>
        <v>5.8796579108124618E-3</v>
      </c>
      <c r="L48" s="124">
        <f t="shared" si="4"/>
        <v>9.8656078191814295E-2</v>
      </c>
      <c r="M48" s="125">
        <f t="shared" si="4"/>
        <v>3.7416004886988395E-3</v>
      </c>
      <c r="N48" s="40">
        <f t="shared" si="4"/>
        <v>4.2608430054978622E-2</v>
      </c>
      <c r="O48" s="40">
        <f t="shared" si="4"/>
        <v>9.1631032376298109E-4</v>
      </c>
      <c r="P48" s="124">
        <f t="shared" si="4"/>
        <v>2.2449602932193037E-2</v>
      </c>
      <c r="Q48" s="125">
        <f t="shared" si="4"/>
        <v>7.6359193646915091E-4</v>
      </c>
      <c r="R48" s="40">
        <f t="shared" si="4"/>
        <v>7.7122785583384236E-3</v>
      </c>
      <c r="S48" s="40">
        <f t="shared" si="4"/>
        <v>3.8179596823457546E-4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18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212"/>
      <c r="K51" s="212"/>
      <c r="L51" s="212"/>
      <c r="M51" s="48"/>
      <c r="N51" s="48"/>
      <c r="O51" s="11"/>
      <c r="P51" s="1"/>
    </row>
    <row r="52" spans="2:18" ht="24" customHeight="1" x14ac:dyDescent="0.25">
      <c r="B52" s="28" t="s">
        <v>4</v>
      </c>
      <c r="C52" s="24">
        <f>SUM(D52:H52)</f>
        <v>1159</v>
      </c>
      <c r="D52" s="25">
        <v>767</v>
      </c>
      <c r="E52" s="25">
        <v>177</v>
      </c>
      <c r="F52" s="25">
        <v>38</v>
      </c>
      <c r="G52" s="25">
        <v>163</v>
      </c>
      <c r="H52" s="25">
        <v>14</v>
      </c>
      <c r="I52" s="49"/>
      <c r="J52" s="50"/>
      <c r="K52" s="50"/>
      <c r="L52" s="29"/>
      <c r="M52" s="51"/>
      <c r="N52" s="52"/>
      <c r="O52" s="30"/>
      <c r="P52" s="53"/>
    </row>
    <row r="53" spans="2:18" ht="24" customHeight="1" x14ac:dyDescent="0.25">
      <c r="B53" s="28" t="s">
        <v>5</v>
      </c>
      <c r="C53" s="24">
        <f t="shared" ref="C53:C63" si="5">SUM(D53:H53)</f>
        <v>1034</v>
      </c>
      <c r="D53" s="25">
        <v>702</v>
      </c>
      <c r="E53" s="25">
        <v>159</v>
      </c>
      <c r="F53" s="25">
        <v>30</v>
      </c>
      <c r="G53" s="25">
        <v>133</v>
      </c>
      <c r="H53" s="25">
        <v>10</v>
      </c>
      <c r="I53" s="30"/>
      <c r="J53" s="50"/>
      <c r="K53" s="50"/>
      <c r="L53" s="50"/>
      <c r="M53" s="51"/>
      <c r="N53" s="52"/>
      <c r="O53" s="30"/>
      <c r="P53" s="53"/>
    </row>
    <row r="54" spans="2:18" ht="24" customHeight="1" x14ac:dyDescent="0.25">
      <c r="B54" s="28" t="s">
        <v>6</v>
      </c>
      <c r="C54" s="24">
        <f t="shared" si="5"/>
        <v>1080</v>
      </c>
      <c r="D54" s="25">
        <v>715</v>
      </c>
      <c r="E54" s="25">
        <v>158</v>
      </c>
      <c r="F54" s="25">
        <v>37</v>
      </c>
      <c r="G54" s="25">
        <v>161</v>
      </c>
      <c r="H54" s="25">
        <v>9</v>
      </c>
      <c r="I54" s="30"/>
      <c r="J54" s="215"/>
      <c r="K54" s="215"/>
      <c r="L54" s="215"/>
      <c r="M54" s="51"/>
      <c r="N54" s="54"/>
      <c r="O54" s="30"/>
      <c r="P54" s="53"/>
      <c r="Q54" s="53"/>
      <c r="R54" s="53"/>
    </row>
    <row r="55" spans="2:18" ht="24" customHeight="1" x14ac:dyDescent="0.25">
      <c r="B55" s="28" t="s">
        <v>7</v>
      </c>
      <c r="C55" s="24">
        <f t="shared" si="5"/>
        <v>1119</v>
      </c>
      <c r="D55" s="25">
        <v>750</v>
      </c>
      <c r="E55" s="25">
        <v>153</v>
      </c>
      <c r="F55" s="25">
        <v>41</v>
      </c>
      <c r="G55" s="25">
        <v>168</v>
      </c>
      <c r="H55" s="25">
        <v>7</v>
      </c>
      <c r="I55" s="30"/>
      <c r="J55" s="53"/>
      <c r="K55" s="53"/>
      <c r="M55" s="53"/>
      <c r="N55" s="53"/>
      <c r="O55" s="53"/>
      <c r="P55" s="53"/>
      <c r="Q55" s="53"/>
      <c r="R55" s="53"/>
    </row>
    <row r="56" spans="2:18" ht="23.25" customHeight="1" x14ac:dyDescent="0.25">
      <c r="B56" s="28" t="s">
        <v>8</v>
      </c>
      <c r="C56" s="24">
        <f t="shared" si="5"/>
        <v>1141</v>
      </c>
      <c r="D56" s="25">
        <v>741</v>
      </c>
      <c r="E56" s="25">
        <v>152</v>
      </c>
      <c r="F56" s="25">
        <v>44</v>
      </c>
      <c r="G56" s="25">
        <v>193</v>
      </c>
      <c r="H56" s="25">
        <v>11</v>
      </c>
      <c r="I56" s="30"/>
      <c r="J56" s="53"/>
      <c r="M56" s="53"/>
      <c r="N56" s="53"/>
      <c r="O56" s="55"/>
      <c r="P56" s="26"/>
      <c r="Q56" s="53"/>
      <c r="R56" s="53"/>
    </row>
    <row r="57" spans="2:18" ht="23.25" customHeight="1" x14ac:dyDescent="0.25">
      <c r="B57" s="28" t="s">
        <v>9</v>
      </c>
      <c r="C57" s="24">
        <f t="shared" si="5"/>
        <v>1145</v>
      </c>
      <c r="D57" s="25">
        <v>771</v>
      </c>
      <c r="E57" s="25">
        <v>165</v>
      </c>
      <c r="F57" s="25">
        <v>30</v>
      </c>
      <c r="G57" s="25">
        <v>173</v>
      </c>
      <c r="H57" s="25">
        <v>6</v>
      </c>
      <c r="I57" s="30"/>
      <c r="J57" s="53"/>
      <c r="K57" s="53"/>
      <c r="M57" s="53"/>
      <c r="N57" s="53"/>
      <c r="O57" s="55"/>
      <c r="P57" s="26"/>
      <c r="Q57" s="53"/>
      <c r="R57" s="53"/>
    </row>
    <row r="58" spans="2:18" ht="23.25" customHeight="1" x14ac:dyDescent="0.25">
      <c r="B58" s="28" t="s">
        <v>10</v>
      </c>
      <c r="C58" s="24">
        <f t="shared" si="5"/>
        <v>1003</v>
      </c>
      <c r="D58" s="25">
        <v>684</v>
      </c>
      <c r="E58" s="25">
        <v>146</v>
      </c>
      <c r="F58" s="25">
        <v>33</v>
      </c>
      <c r="G58" s="25">
        <v>137</v>
      </c>
      <c r="H58" s="25">
        <v>3</v>
      </c>
      <c r="I58" s="30"/>
      <c r="J58" s="53"/>
      <c r="N58" s="53"/>
      <c r="O58" s="55"/>
      <c r="P58" s="26"/>
      <c r="Q58" s="53"/>
      <c r="R58" s="53"/>
    </row>
    <row r="59" spans="2:18" ht="23.25" customHeight="1" x14ac:dyDescent="0.25">
      <c r="B59" s="28" t="s">
        <v>11</v>
      </c>
      <c r="C59" s="24">
        <f t="shared" si="5"/>
        <v>1053</v>
      </c>
      <c r="D59" s="32">
        <v>715</v>
      </c>
      <c r="E59" s="32">
        <v>155</v>
      </c>
      <c r="F59" s="32">
        <v>37</v>
      </c>
      <c r="G59" s="32">
        <v>138</v>
      </c>
      <c r="H59" s="32">
        <v>8</v>
      </c>
      <c r="I59" s="30"/>
      <c r="J59" s="53"/>
      <c r="N59" s="53"/>
      <c r="O59" s="55"/>
      <c r="P59" s="26"/>
      <c r="Q59" s="53"/>
      <c r="R59" s="53"/>
    </row>
    <row r="60" spans="2:18" ht="23.25" customHeight="1" x14ac:dyDescent="0.25">
      <c r="B60" s="28" t="s">
        <v>127</v>
      </c>
      <c r="C60" s="24">
        <f t="shared" si="5"/>
        <v>1198</v>
      </c>
      <c r="D60" s="25">
        <v>821</v>
      </c>
      <c r="E60" s="25">
        <v>165</v>
      </c>
      <c r="F60" s="25">
        <v>34</v>
      </c>
      <c r="G60" s="25">
        <v>175</v>
      </c>
      <c r="H60" s="25">
        <v>3</v>
      </c>
      <c r="I60" s="30"/>
      <c r="J60" s="53"/>
      <c r="N60" s="53"/>
      <c r="O60" s="55"/>
      <c r="P60" s="26"/>
      <c r="Q60" s="53"/>
      <c r="R60" s="53"/>
    </row>
    <row r="61" spans="2:18" ht="23.25" customHeight="1" x14ac:dyDescent="0.25">
      <c r="B61" s="28" t="s">
        <v>12</v>
      </c>
      <c r="C61" s="24">
        <f t="shared" si="5"/>
        <v>1168</v>
      </c>
      <c r="D61" s="25">
        <v>779</v>
      </c>
      <c r="E61" s="25">
        <v>155</v>
      </c>
      <c r="F61" s="25">
        <v>38</v>
      </c>
      <c r="G61" s="25">
        <v>186</v>
      </c>
      <c r="H61" s="25">
        <v>10</v>
      </c>
      <c r="I61" s="30"/>
      <c r="J61" s="53"/>
      <c r="N61" s="53"/>
      <c r="O61" s="55"/>
      <c r="P61" s="26"/>
      <c r="Q61" s="53"/>
      <c r="R61" s="53"/>
    </row>
    <row r="62" spans="2:18" ht="23.25" customHeight="1" x14ac:dyDescent="0.25">
      <c r="B62" s="28" t="s">
        <v>13</v>
      </c>
      <c r="C62" s="24">
        <f t="shared" si="5"/>
        <v>1125</v>
      </c>
      <c r="D62" s="25">
        <v>780</v>
      </c>
      <c r="E62" s="25">
        <v>145</v>
      </c>
      <c r="F62" s="25">
        <v>38</v>
      </c>
      <c r="G62" s="25">
        <v>151</v>
      </c>
      <c r="H62" s="25">
        <v>11</v>
      </c>
      <c r="I62" s="30"/>
      <c r="J62" s="53"/>
      <c r="N62" s="53"/>
      <c r="O62" s="55"/>
      <c r="P62" s="26"/>
      <c r="Q62" s="53"/>
      <c r="R62" s="53"/>
    </row>
    <row r="63" spans="2:18" ht="23.25" customHeight="1" thickBot="1" x14ac:dyDescent="0.3">
      <c r="B63" s="28" t="s">
        <v>14</v>
      </c>
      <c r="C63" s="24">
        <f t="shared" si="5"/>
        <v>871</v>
      </c>
      <c r="D63" s="25">
        <v>605</v>
      </c>
      <c r="E63" s="25">
        <v>118</v>
      </c>
      <c r="F63" s="25">
        <v>24</v>
      </c>
      <c r="G63" s="25">
        <v>120</v>
      </c>
      <c r="H63" s="25">
        <v>4</v>
      </c>
      <c r="I63" s="30"/>
      <c r="J63" s="53"/>
      <c r="N63" s="53"/>
      <c r="O63" s="55"/>
      <c r="P63" s="26"/>
      <c r="Q63" s="53"/>
      <c r="R63" s="53"/>
    </row>
    <row r="64" spans="2:18" ht="24" customHeight="1" x14ac:dyDescent="0.25">
      <c r="B64" s="33" t="s">
        <v>1</v>
      </c>
      <c r="C64" s="34">
        <f t="shared" ref="C64:H64" si="6">SUM(C52:C63)</f>
        <v>13096</v>
      </c>
      <c r="D64" s="56">
        <f t="shared" si="6"/>
        <v>8830</v>
      </c>
      <c r="E64" s="56">
        <f t="shared" si="6"/>
        <v>1848</v>
      </c>
      <c r="F64" s="56">
        <f t="shared" si="6"/>
        <v>424</v>
      </c>
      <c r="G64" s="56">
        <f t="shared" si="6"/>
        <v>1898</v>
      </c>
      <c r="H64" s="56">
        <f t="shared" si="6"/>
        <v>96</v>
      </c>
      <c r="I64" s="49"/>
      <c r="O64" s="57"/>
      <c r="P64" s="57"/>
      <c r="Q64" s="53"/>
      <c r="R64" s="53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0.6742516799022602</v>
      </c>
      <c r="E65" s="59">
        <f t="shared" si="7"/>
        <v>0.14111178985949907</v>
      </c>
      <c r="F65" s="59">
        <f t="shared" si="7"/>
        <v>3.2376298106292001E-2</v>
      </c>
      <c r="G65" s="59">
        <f t="shared" si="7"/>
        <v>0.14492974954184484</v>
      </c>
      <c r="H65" s="59">
        <f t="shared" si="7"/>
        <v>7.3304825901038487E-3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105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1036</v>
      </c>
      <c r="D72" s="25">
        <v>71</v>
      </c>
      <c r="E72" s="25">
        <v>8</v>
      </c>
      <c r="F72" s="25">
        <v>7</v>
      </c>
      <c r="G72" s="25">
        <v>0</v>
      </c>
      <c r="H72" s="25">
        <v>0</v>
      </c>
      <c r="I72" s="25">
        <v>16</v>
      </c>
      <c r="J72" s="25">
        <v>913</v>
      </c>
      <c r="K72" s="25">
        <v>0</v>
      </c>
      <c r="L72" s="25">
        <v>21</v>
      </c>
      <c r="M72" s="75"/>
      <c r="N72" s="74"/>
    </row>
    <row r="73" spans="2:18" ht="24" customHeight="1" x14ac:dyDescent="0.25">
      <c r="B73" s="28" t="s">
        <v>5</v>
      </c>
      <c r="C73" s="24">
        <f t="shared" ref="C73:C81" si="8">SUM(D73:L73)</f>
        <v>925</v>
      </c>
      <c r="D73" s="25">
        <v>58</v>
      </c>
      <c r="E73" s="25">
        <v>15</v>
      </c>
      <c r="F73" s="25">
        <v>9</v>
      </c>
      <c r="G73" s="25">
        <v>1</v>
      </c>
      <c r="H73" s="25">
        <v>0</v>
      </c>
      <c r="I73" s="25">
        <v>8</v>
      </c>
      <c r="J73" s="25">
        <v>817</v>
      </c>
      <c r="K73" s="25">
        <v>0</v>
      </c>
      <c r="L73" s="25">
        <v>17</v>
      </c>
      <c r="M73" s="76"/>
      <c r="N73" s="74"/>
    </row>
    <row r="74" spans="2:18" ht="23.25" customHeight="1" x14ac:dyDescent="0.25">
      <c r="B74" s="28" t="s">
        <v>6</v>
      </c>
      <c r="C74" s="24">
        <f t="shared" si="8"/>
        <v>920</v>
      </c>
      <c r="D74" s="25">
        <v>68</v>
      </c>
      <c r="E74" s="25">
        <v>7</v>
      </c>
      <c r="F74" s="25">
        <v>22</v>
      </c>
      <c r="G74" s="25">
        <v>0</v>
      </c>
      <c r="H74" s="25">
        <v>1</v>
      </c>
      <c r="I74" s="25">
        <v>9</v>
      </c>
      <c r="J74" s="25">
        <v>800</v>
      </c>
      <c r="K74" s="25">
        <v>0</v>
      </c>
      <c r="L74" s="25">
        <v>13</v>
      </c>
      <c r="M74" s="76"/>
      <c r="N74" s="74"/>
    </row>
    <row r="75" spans="2:18" ht="23.25" customHeight="1" x14ac:dyDescent="0.25">
      <c r="B75" s="28" t="s">
        <v>7</v>
      </c>
      <c r="C75" s="24">
        <f t="shared" si="8"/>
        <v>989</v>
      </c>
      <c r="D75" s="25">
        <v>48</v>
      </c>
      <c r="E75" s="25">
        <v>8</v>
      </c>
      <c r="F75" s="25">
        <v>6</v>
      </c>
      <c r="G75" s="25">
        <v>1</v>
      </c>
      <c r="H75" s="25">
        <v>0</v>
      </c>
      <c r="I75" s="25">
        <v>12</v>
      </c>
      <c r="J75" s="25">
        <v>900</v>
      </c>
      <c r="K75" s="25">
        <v>0</v>
      </c>
      <c r="L75" s="25">
        <v>14</v>
      </c>
      <c r="M75" s="76"/>
      <c r="N75" s="74"/>
    </row>
    <row r="76" spans="2:18" ht="23.25" customHeight="1" x14ac:dyDescent="0.25">
      <c r="B76" s="28" t="s">
        <v>8</v>
      </c>
      <c r="C76" s="24">
        <f t="shared" si="8"/>
        <v>1035</v>
      </c>
      <c r="D76" s="25">
        <v>86</v>
      </c>
      <c r="E76" s="25">
        <v>8</v>
      </c>
      <c r="F76" s="25">
        <v>19</v>
      </c>
      <c r="G76" s="25">
        <v>0</v>
      </c>
      <c r="H76" s="25">
        <v>0</v>
      </c>
      <c r="I76" s="25">
        <v>6</v>
      </c>
      <c r="J76" s="25">
        <v>903</v>
      </c>
      <c r="K76" s="25">
        <v>0</v>
      </c>
      <c r="L76" s="25">
        <v>13</v>
      </c>
      <c r="M76" s="76"/>
      <c r="N76" s="74"/>
    </row>
    <row r="77" spans="2:18" ht="23.25" customHeight="1" x14ac:dyDescent="0.25">
      <c r="B77" s="28" t="s">
        <v>9</v>
      </c>
      <c r="C77" s="24">
        <f t="shared" si="8"/>
        <v>1031</v>
      </c>
      <c r="D77" s="25">
        <v>69</v>
      </c>
      <c r="E77" s="25">
        <v>11</v>
      </c>
      <c r="F77" s="25">
        <v>18</v>
      </c>
      <c r="G77" s="25">
        <v>0</v>
      </c>
      <c r="H77" s="25">
        <v>1</v>
      </c>
      <c r="I77" s="25">
        <v>10</v>
      </c>
      <c r="J77" s="25">
        <v>904</v>
      </c>
      <c r="K77" s="25">
        <v>0</v>
      </c>
      <c r="L77" s="25">
        <v>18</v>
      </c>
      <c r="M77" s="76"/>
      <c r="N77" s="74"/>
    </row>
    <row r="78" spans="2:18" ht="23.25" customHeight="1" x14ac:dyDescent="0.25">
      <c r="B78" s="28" t="s">
        <v>10</v>
      </c>
      <c r="C78" s="24">
        <f t="shared" si="8"/>
        <v>895</v>
      </c>
      <c r="D78" s="25">
        <v>70</v>
      </c>
      <c r="E78" s="25">
        <v>10</v>
      </c>
      <c r="F78" s="25">
        <v>8</v>
      </c>
      <c r="G78" s="25">
        <v>0</v>
      </c>
      <c r="H78" s="25">
        <v>2</v>
      </c>
      <c r="I78" s="25">
        <v>11</v>
      </c>
      <c r="J78" s="25">
        <v>777</v>
      </c>
      <c r="K78" s="25">
        <v>1</v>
      </c>
      <c r="L78" s="25">
        <v>16</v>
      </c>
      <c r="M78" s="76"/>
      <c r="N78" s="74"/>
    </row>
    <row r="79" spans="2:18" ht="23.25" customHeight="1" x14ac:dyDescent="0.25">
      <c r="B79" s="28" t="s">
        <v>11</v>
      </c>
      <c r="C79" s="24">
        <f t="shared" si="8"/>
        <v>952</v>
      </c>
      <c r="D79" s="25">
        <v>73</v>
      </c>
      <c r="E79" s="25">
        <v>12</v>
      </c>
      <c r="F79" s="25">
        <v>14</v>
      </c>
      <c r="G79" s="25">
        <v>1</v>
      </c>
      <c r="H79" s="25">
        <v>0</v>
      </c>
      <c r="I79" s="25">
        <v>11</v>
      </c>
      <c r="J79" s="25">
        <v>825</v>
      </c>
      <c r="K79" s="25">
        <v>0</v>
      </c>
      <c r="L79" s="25">
        <v>16</v>
      </c>
      <c r="M79" s="76"/>
      <c r="N79" s="74"/>
    </row>
    <row r="80" spans="2:18" ht="23.25" customHeight="1" x14ac:dyDescent="0.25">
      <c r="B80" s="28" t="s">
        <v>127</v>
      </c>
      <c r="C80" s="24">
        <f t="shared" si="8"/>
        <v>1085</v>
      </c>
      <c r="D80" s="25">
        <v>82</v>
      </c>
      <c r="E80" s="25">
        <v>17</v>
      </c>
      <c r="F80" s="25">
        <v>16</v>
      </c>
      <c r="G80" s="25">
        <v>1</v>
      </c>
      <c r="H80" s="25">
        <v>2</v>
      </c>
      <c r="I80" s="25">
        <v>20</v>
      </c>
      <c r="J80" s="25">
        <v>929</v>
      </c>
      <c r="K80" s="25">
        <v>0</v>
      </c>
      <c r="L80" s="25">
        <v>18</v>
      </c>
      <c r="M80" s="76"/>
      <c r="N80" s="74"/>
    </row>
    <row r="81" spans="2:24" ht="23.25" customHeight="1" x14ac:dyDescent="0.25">
      <c r="B81" s="28" t="s">
        <v>12</v>
      </c>
      <c r="C81" s="24">
        <f t="shared" si="8"/>
        <v>1043</v>
      </c>
      <c r="D81" s="25">
        <v>84</v>
      </c>
      <c r="E81" s="25">
        <v>8</v>
      </c>
      <c r="F81" s="25">
        <v>19</v>
      </c>
      <c r="G81" s="25">
        <v>2</v>
      </c>
      <c r="H81" s="25">
        <v>1</v>
      </c>
      <c r="I81" s="25">
        <v>13</v>
      </c>
      <c r="J81" s="25">
        <v>883</v>
      </c>
      <c r="K81" s="25">
        <v>1</v>
      </c>
      <c r="L81" s="25">
        <v>32</v>
      </c>
      <c r="M81" s="76"/>
      <c r="N81" s="74"/>
    </row>
    <row r="82" spans="2:24" ht="23.25" customHeight="1" x14ac:dyDescent="0.25">
      <c r="B82" s="28" t="s">
        <v>13</v>
      </c>
      <c r="C82" s="24">
        <f>SUM(D82:L82)</f>
        <v>999</v>
      </c>
      <c r="D82" s="25">
        <v>79</v>
      </c>
      <c r="E82" s="25">
        <v>13</v>
      </c>
      <c r="F82" s="25">
        <v>19</v>
      </c>
      <c r="G82" s="25">
        <v>1</v>
      </c>
      <c r="H82" s="25">
        <v>0</v>
      </c>
      <c r="I82" s="25">
        <v>6</v>
      </c>
      <c r="J82" s="25">
        <v>863</v>
      </c>
      <c r="K82" s="25">
        <v>1</v>
      </c>
      <c r="L82" s="25">
        <v>17</v>
      </c>
      <c r="M82" s="76"/>
      <c r="N82" s="74"/>
    </row>
    <row r="83" spans="2:24" ht="23.25" customHeight="1" thickBot="1" x14ac:dyDescent="0.3">
      <c r="B83" s="116" t="s">
        <v>14</v>
      </c>
      <c r="C83" s="113">
        <f>SUM(D83:L83)</f>
        <v>772</v>
      </c>
      <c r="D83" s="117">
        <v>62</v>
      </c>
      <c r="E83" s="117">
        <v>5</v>
      </c>
      <c r="F83" s="117">
        <v>12</v>
      </c>
      <c r="G83" s="117">
        <v>0</v>
      </c>
      <c r="H83" s="117">
        <v>2</v>
      </c>
      <c r="I83" s="117">
        <v>8</v>
      </c>
      <c r="J83" s="117">
        <v>666</v>
      </c>
      <c r="K83" s="117">
        <v>1</v>
      </c>
      <c r="L83" s="117">
        <v>16</v>
      </c>
      <c r="M83" s="76"/>
      <c r="N83" s="74"/>
    </row>
    <row r="84" spans="2:24" ht="24" customHeight="1" x14ac:dyDescent="0.25">
      <c r="B84" s="37" t="s">
        <v>1</v>
      </c>
      <c r="C84" s="34">
        <f t="shared" ref="C84:K84" si="9">SUM(C72:C83)</f>
        <v>11682</v>
      </c>
      <c r="D84" s="56">
        <f t="shared" si="9"/>
        <v>850</v>
      </c>
      <c r="E84" s="56">
        <f t="shared" si="9"/>
        <v>122</v>
      </c>
      <c r="F84" s="56">
        <f t="shared" si="9"/>
        <v>169</v>
      </c>
      <c r="G84" s="56">
        <f t="shared" si="9"/>
        <v>7</v>
      </c>
      <c r="H84" s="56">
        <f t="shared" si="9"/>
        <v>9</v>
      </c>
      <c r="I84" s="56">
        <f t="shared" si="9"/>
        <v>130</v>
      </c>
      <c r="J84" s="56">
        <f t="shared" si="9"/>
        <v>10180</v>
      </c>
      <c r="K84" s="56">
        <f t="shared" si="9"/>
        <v>4</v>
      </c>
      <c r="L84" s="56">
        <f t="shared" ref="L84" si="10">SUM(L72:L83)</f>
        <v>211</v>
      </c>
      <c r="M84" s="49"/>
      <c r="N84" s="11"/>
    </row>
    <row r="85" spans="2:24" ht="24" customHeight="1" thickBot="1" x14ac:dyDescent="0.3">
      <c r="B85" s="38" t="s">
        <v>15</v>
      </c>
      <c r="C85" s="78">
        <f>SUM(D85:L85)</f>
        <v>1</v>
      </c>
      <c r="D85" s="78">
        <f>D84/$C$84</f>
        <v>7.2761513439479536E-2</v>
      </c>
      <c r="E85" s="78">
        <f t="shared" ref="E85:L85" si="11">E84/$C$84</f>
        <v>1.044341722307824E-2</v>
      </c>
      <c r="F85" s="78">
        <f t="shared" si="11"/>
        <v>1.4466700907378874E-2</v>
      </c>
      <c r="G85" s="78">
        <f t="shared" si="11"/>
        <v>5.9921246361924327E-4</v>
      </c>
      <c r="H85" s="78">
        <f t="shared" si="11"/>
        <v>7.7041602465331282E-4</v>
      </c>
      <c r="I85" s="78">
        <f t="shared" si="11"/>
        <v>1.1128231467214518E-2</v>
      </c>
      <c r="J85" s="78">
        <f t="shared" si="11"/>
        <v>0.87142612566341382</v>
      </c>
      <c r="K85" s="78">
        <f t="shared" si="11"/>
        <v>3.4240712206813899E-4</v>
      </c>
      <c r="L85" s="78">
        <f t="shared" si="11"/>
        <v>1.8061975689094335E-2</v>
      </c>
      <c r="M85" s="29"/>
      <c r="N85" s="11"/>
    </row>
    <row r="86" spans="2:24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4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4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4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4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4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4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4" ht="18" customHeight="1" x14ac:dyDescent="0.25">
      <c r="B93" s="188" t="s">
        <v>42</v>
      </c>
      <c r="C93" s="197" t="s">
        <v>1</v>
      </c>
      <c r="D93" s="213" t="s">
        <v>43</v>
      </c>
      <c r="E93" s="214"/>
    </row>
    <row r="94" spans="2:24" ht="18" customHeight="1" x14ac:dyDescent="0.25">
      <c r="B94" s="196"/>
      <c r="C94" s="198"/>
      <c r="D94" s="86" t="s">
        <v>2</v>
      </c>
      <c r="E94" s="87" t="s">
        <v>3</v>
      </c>
    </row>
    <row r="95" spans="2:24" ht="17.25" customHeight="1" x14ac:dyDescent="0.25">
      <c r="B95" s="28" t="s">
        <v>44</v>
      </c>
      <c r="C95" s="24">
        <f t="shared" ref="C95:C119" si="12">SUM(D95:E95)</f>
        <v>319</v>
      </c>
      <c r="D95" s="90">
        <v>291</v>
      </c>
      <c r="E95" s="25">
        <v>28</v>
      </c>
      <c r="G95" s="148" t="s">
        <v>61</v>
      </c>
      <c r="H95" s="149">
        <v>85</v>
      </c>
      <c r="O95" s="133" t="s">
        <v>61</v>
      </c>
      <c r="P95" s="133">
        <v>5</v>
      </c>
      <c r="Q95" s="104"/>
      <c r="W95" s="105"/>
      <c r="X95" s="105"/>
    </row>
    <row r="96" spans="2:24" ht="17.25" customHeight="1" x14ac:dyDescent="0.25">
      <c r="B96" s="28" t="s">
        <v>45</v>
      </c>
      <c r="C96" s="24">
        <f t="shared" si="12"/>
        <v>397</v>
      </c>
      <c r="D96" s="25">
        <v>384</v>
      </c>
      <c r="E96" s="25">
        <v>13</v>
      </c>
      <c r="G96" s="148" t="s">
        <v>67</v>
      </c>
      <c r="H96" s="149">
        <v>100</v>
      </c>
      <c r="O96" s="133" t="s">
        <v>67</v>
      </c>
      <c r="P96" s="133">
        <v>5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195</v>
      </c>
      <c r="D97" s="25">
        <v>188</v>
      </c>
      <c r="E97" s="25">
        <v>7</v>
      </c>
      <c r="G97" s="148" t="s">
        <v>62</v>
      </c>
      <c r="H97" s="149">
        <v>130</v>
      </c>
      <c r="O97" s="133" t="s">
        <v>60</v>
      </c>
      <c r="P97" s="133">
        <v>6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1014</v>
      </c>
      <c r="D98" s="25">
        <v>958</v>
      </c>
      <c r="E98" s="25">
        <v>56</v>
      </c>
      <c r="G98" s="148" t="s">
        <v>60</v>
      </c>
      <c r="H98" s="149">
        <v>145</v>
      </c>
      <c r="O98" s="133" t="s">
        <v>62</v>
      </c>
      <c r="P98" s="133">
        <v>6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488</v>
      </c>
      <c r="D99" s="25">
        <v>445</v>
      </c>
      <c r="E99" s="25">
        <v>43</v>
      </c>
      <c r="G99" s="148" t="s">
        <v>52</v>
      </c>
      <c r="H99" s="149">
        <v>180</v>
      </c>
      <c r="O99" s="133" t="s">
        <v>46</v>
      </c>
      <c r="P99" s="133">
        <v>7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397</v>
      </c>
      <c r="D100" s="25">
        <v>376</v>
      </c>
      <c r="E100" s="25">
        <v>21</v>
      </c>
      <c r="G100" s="148" t="s">
        <v>46</v>
      </c>
      <c r="H100" s="149">
        <v>188</v>
      </c>
      <c r="O100" s="133" t="s">
        <v>52</v>
      </c>
      <c r="P100" s="133">
        <v>7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292</v>
      </c>
      <c r="D101" s="25">
        <v>274</v>
      </c>
      <c r="E101" s="25">
        <v>18</v>
      </c>
      <c r="G101" s="148" t="s">
        <v>66</v>
      </c>
      <c r="H101" s="149">
        <v>218</v>
      </c>
      <c r="O101" s="133" t="s">
        <v>64</v>
      </c>
      <c r="P101" s="133">
        <v>7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917</v>
      </c>
      <c r="D102" s="25">
        <v>883</v>
      </c>
      <c r="E102" s="25">
        <v>34</v>
      </c>
      <c r="G102" s="148" t="s">
        <v>50</v>
      </c>
      <c r="H102" s="149">
        <v>274</v>
      </c>
      <c r="O102" s="133" t="s">
        <v>66</v>
      </c>
      <c r="P102" s="133">
        <v>9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187</v>
      </c>
      <c r="D103" s="25">
        <v>180</v>
      </c>
      <c r="E103" s="25">
        <v>7</v>
      </c>
      <c r="G103" s="148" t="s">
        <v>44</v>
      </c>
      <c r="H103" s="149">
        <v>291</v>
      </c>
      <c r="O103" s="133" t="s">
        <v>45</v>
      </c>
      <c r="P103" s="133">
        <v>13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519</v>
      </c>
      <c r="D104" s="25">
        <v>491</v>
      </c>
      <c r="E104" s="25">
        <v>28</v>
      </c>
      <c r="G104" s="148" t="s">
        <v>57</v>
      </c>
      <c r="H104" s="149">
        <v>305</v>
      </c>
      <c r="O104" s="133" t="s">
        <v>50</v>
      </c>
      <c r="P104" s="133">
        <v>18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409</v>
      </c>
      <c r="D105" s="25">
        <v>387</v>
      </c>
      <c r="E105" s="25">
        <v>22</v>
      </c>
      <c r="G105" s="148" t="s">
        <v>59</v>
      </c>
      <c r="H105" s="149">
        <v>324</v>
      </c>
      <c r="O105" s="133" t="s">
        <v>57</v>
      </c>
      <c r="P105" s="133">
        <v>18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678</v>
      </c>
      <c r="D106" s="25">
        <v>633</v>
      </c>
      <c r="E106" s="25">
        <v>45</v>
      </c>
      <c r="G106" s="148" t="s">
        <v>63</v>
      </c>
      <c r="H106" s="149">
        <v>328</v>
      </c>
      <c r="O106" s="133" t="s">
        <v>49</v>
      </c>
      <c r="P106" s="133">
        <v>21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670</v>
      </c>
      <c r="D107" s="25">
        <v>641</v>
      </c>
      <c r="E107" s="25">
        <v>29</v>
      </c>
      <c r="G107" s="148" t="s">
        <v>68</v>
      </c>
      <c r="H107" s="149">
        <v>346</v>
      </c>
      <c r="O107" s="133" t="s">
        <v>54</v>
      </c>
      <c r="P107" s="133">
        <v>22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323</v>
      </c>
      <c r="D108" s="25">
        <v>305</v>
      </c>
      <c r="E108" s="25">
        <v>18</v>
      </c>
      <c r="G108" s="148" t="s">
        <v>64</v>
      </c>
      <c r="H108" s="149">
        <v>363</v>
      </c>
      <c r="O108" s="133" t="s">
        <v>59</v>
      </c>
      <c r="P108" s="133">
        <v>25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3518</v>
      </c>
      <c r="D109" s="25">
        <v>3287</v>
      </c>
      <c r="E109" s="25">
        <v>231</v>
      </c>
      <c r="G109" s="148" t="s">
        <v>49</v>
      </c>
      <c r="H109" s="149">
        <v>376</v>
      </c>
      <c r="O109" s="133" t="s">
        <v>68</v>
      </c>
      <c r="P109" s="133">
        <v>27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349</v>
      </c>
      <c r="D110" s="25">
        <v>324</v>
      </c>
      <c r="E110" s="25">
        <v>25</v>
      </c>
      <c r="G110" s="148" t="s">
        <v>45</v>
      </c>
      <c r="H110" s="149">
        <v>384</v>
      </c>
      <c r="O110" s="133" t="s">
        <v>44</v>
      </c>
      <c r="P110" s="133">
        <v>28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151</v>
      </c>
      <c r="D111" s="25">
        <v>145</v>
      </c>
      <c r="E111" s="25">
        <v>6</v>
      </c>
      <c r="G111" s="148" t="s">
        <v>54</v>
      </c>
      <c r="H111" s="149">
        <v>387</v>
      </c>
      <c r="O111" s="133" t="s">
        <v>53</v>
      </c>
      <c r="P111" s="133">
        <v>28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90</v>
      </c>
      <c r="D112" s="25">
        <v>85</v>
      </c>
      <c r="E112" s="25">
        <v>5</v>
      </c>
      <c r="G112" s="148" t="s">
        <v>48</v>
      </c>
      <c r="H112" s="149">
        <v>445</v>
      </c>
      <c r="O112" s="133" t="s">
        <v>56</v>
      </c>
      <c r="P112" s="133">
        <v>29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136</v>
      </c>
      <c r="D113" s="25">
        <v>130</v>
      </c>
      <c r="E113" s="25">
        <v>6</v>
      </c>
      <c r="G113" s="148" t="s">
        <v>53</v>
      </c>
      <c r="H113" s="149">
        <v>491</v>
      </c>
      <c r="O113" s="133" t="s">
        <v>51</v>
      </c>
      <c r="P113" s="133">
        <v>34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364</v>
      </c>
      <c r="D114" s="25">
        <v>328</v>
      </c>
      <c r="E114" s="25">
        <v>36</v>
      </c>
      <c r="G114" s="148" t="s">
        <v>65</v>
      </c>
      <c r="H114" s="149">
        <v>564</v>
      </c>
      <c r="O114" s="133" t="s">
        <v>63</v>
      </c>
      <c r="P114" s="133">
        <v>36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370</v>
      </c>
      <c r="D115" s="25">
        <v>363</v>
      </c>
      <c r="E115" s="25">
        <v>7</v>
      </c>
      <c r="G115" s="148" t="s">
        <v>55</v>
      </c>
      <c r="H115" s="149">
        <v>633</v>
      </c>
      <c r="O115" s="133" t="s">
        <v>48</v>
      </c>
      <c r="P115" s="133">
        <v>43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608</v>
      </c>
      <c r="D116" s="25">
        <v>564</v>
      </c>
      <c r="E116" s="25">
        <v>44</v>
      </c>
      <c r="G116" s="148" t="s">
        <v>56</v>
      </c>
      <c r="H116" s="149">
        <v>641</v>
      </c>
      <c r="O116" s="133" t="s">
        <v>65</v>
      </c>
      <c r="P116" s="133">
        <v>44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227</v>
      </c>
      <c r="D117" s="25">
        <v>218</v>
      </c>
      <c r="E117" s="25">
        <v>9</v>
      </c>
      <c r="G117" s="148" t="s">
        <v>51</v>
      </c>
      <c r="H117" s="149">
        <v>883</v>
      </c>
      <c r="O117" s="133" t="s">
        <v>55</v>
      </c>
      <c r="P117" s="133">
        <v>45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105</v>
      </c>
      <c r="D118" s="25">
        <v>100</v>
      </c>
      <c r="E118" s="25">
        <v>5</v>
      </c>
      <c r="G118" s="148" t="s">
        <v>47</v>
      </c>
      <c r="H118" s="149">
        <v>958</v>
      </c>
      <c r="O118" s="133" t="s">
        <v>47</v>
      </c>
      <c r="P118" s="133">
        <v>56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373</v>
      </c>
      <c r="D119" s="65">
        <v>346</v>
      </c>
      <c r="E119" s="65">
        <v>27</v>
      </c>
      <c r="G119" s="148" t="s">
        <v>58</v>
      </c>
      <c r="H119" s="149">
        <v>3287</v>
      </c>
      <c r="O119" s="133" t="s">
        <v>58</v>
      </c>
      <c r="P119" s="133">
        <v>231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13096</v>
      </c>
      <c r="D120" s="68">
        <f t="shared" si="13"/>
        <v>12326</v>
      </c>
      <c r="E120" s="68">
        <f t="shared" si="13"/>
        <v>770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0.94120342089187536</v>
      </c>
      <c r="E121" s="92">
        <f t="shared" si="14"/>
        <v>5.8796579108124615E-2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191" t="s">
        <v>103</v>
      </c>
      <c r="C127" s="191" t="s">
        <v>78</v>
      </c>
      <c r="D127" s="185" t="s">
        <v>120</v>
      </c>
      <c r="E127" s="179" t="s">
        <v>43</v>
      </c>
      <c r="F127" s="180"/>
      <c r="G127" s="36"/>
      <c r="H127" s="185" t="s">
        <v>131</v>
      </c>
      <c r="I127" s="185" t="s">
        <v>121</v>
      </c>
      <c r="J127" s="36"/>
      <c r="K127" s="51"/>
      <c r="L127" s="51"/>
      <c r="M127" s="187" t="s">
        <v>106</v>
      </c>
      <c r="N127" s="187"/>
      <c r="O127" s="188"/>
      <c r="P127" s="189" t="s">
        <v>1</v>
      </c>
      <c r="Q127" s="184" t="s">
        <v>107</v>
      </c>
      <c r="R127" s="184"/>
      <c r="S127" s="53"/>
      <c r="T127" s="53"/>
    </row>
    <row r="128" spans="2:24" ht="25.5" customHeight="1" x14ac:dyDescent="0.25">
      <c r="B128" s="191"/>
      <c r="C128" s="191"/>
      <c r="D128" s="185"/>
      <c r="E128" s="134" t="s">
        <v>2</v>
      </c>
      <c r="F128" s="135" t="s">
        <v>3</v>
      </c>
      <c r="G128" s="36"/>
      <c r="H128" s="185"/>
      <c r="I128" s="186"/>
      <c r="J128" s="36"/>
      <c r="K128" s="51"/>
      <c r="L128" s="51"/>
      <c r="M128" s="187"/>
      <c r="N128" s="187"/>
      <c r="O128" s="188"/>
      <c r="P128" s="190"/>
      <c r="Q128" s="155" t="s">
        <v>2</v>
      </c>
      <c r="R128" s="155" t="s">
        <v>3</v>
      </c>
      <c r="S128" s="53"/>
      <c r="T128" s="53"/>
    </row>
    <row r="129" spans="2:20" ht="16.5" x14ac:dyDescent="0.25">
      <c r="B129" s="181" t="s">
        <v>44</v>
      </c>
      <c r="C129" s="136" t="s">
        <v>79</v>
      </c>
      <c r="D129" s="137">
        <f>+E129+F129</f>
        <v>15</v>
      </c>
      <c r="E129" s="138">
        <v>8</v>
      </c>
      <c r="F129" s="138">
        <v>7</v>
      </c>
      <c r="G129" s="36"/>
      <c r="H129" s="152">
        <v>16</v>
      </c>
      <c r="I129" s="166">
        <f t="shared" ref="I129:I192" si="15">+D129/H129-1</f>
        <v>-6.25E-2</v>
      </c>
      <c r="J129" s="36"/>
      <c r="K129" s="51"/>
      <c r="L129" s="51"/>
      <c r="M129" s="156" t="s">
        <v>116</v>
      </c>
      <c r="N129" s="156"/>
      <c r="O129" s="156"/>
      <c r="P129" s="139">
        <f>SUM(Q129:R129)</f>
        <v>1627</v>
      </c>
      <c r="Q129" s="140">
        <v>1523</v>
      </c>
      <c r="R129" s="140">
        <v>104</v>
      </c>
      <c r="S129" s="53"/>
      <c r="T129" s="53"/>
    </row>
    <row r="130" spans="2:20" ht="16.5" x14ac:dyDescent="0.25">
      <c r="B130" s="182"/>
      <c r="C130" s="136" t="s">
        <v>80</v>
      </c>
      <c r="D130" s="137">
        <f t="shared" ref="D130:D197" si="16">+E130+F130</f>
        <v>51</v>
      </c>
      <c r="E130" s="138">
        <v>43</v>
      </c>
      <c r="F130" s="138">
        <v>8</v>
      </c>
      <c r="G130" s="36"/>
      <c r="H130" s="152">
        <v>47</v>
      </c>
      <c r="I130" s="166">
        <f t="shared" si="15"/>
        <v>8.5106382978723305E-2</v>
      </c>
      <c r="J130" s="36"/>
      <c r="K130" s="51"/>
      <c r="L130" s="51"/>
      <c r="M130" s="156" t="s">
        <v>110</v>
      </c>
      <c r="N130" s="156"/>
      <c r="O130" s="156"/>
      <c r="P130" s="139">
        <f t="shared" ref="P130:P140" si="17">SUM(Q130:R130)</f>
        <v>767</v>
      </c>
      <c r="Q130" s="140">
        <v>661</v>
      </c>
      <c r="R130" s="140">
        <v>106</v>
      </c>
      <c r="S130" s="53"/>
      <c r="T130" s="53"/>
    </row>
    <row r="131" spans="2:20" ht="16.5" x14ac:dyDescent="0.25">
      <c r="B131" s="182"/>
      <c r="C131" s="136" t="s">
        <v>81</v>
      </c>
      <c r="D131" s="137">
        <f t="shared" si="16"/>
        <v>177</v>
      </c>
      <c r="E131" s="138">
        <v>168</v>
      </c>
      <c r="F131" s="138">
        <v>9</v>
      </c>
      <c r="G131" s="36"/>
      <c r="H131" s="152">
        <v>138</v>
      </c>
      <c r="I131" s="166">
        <f t="shared" si="15"/>
        <v>0.28260869565217384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755</v>
      </c>
      <c r="Q131" s="140">
        <v>732</v>
      </c>
      <c r="R131" s="140">
        <v>23</v>
      </c>
      <c r="S131" s="53"/>
      <c r="T131" s="53"/>
    </row>
    <row r="132" spans="2:20" ht="16.5" x14ac:dyDescent="0.25">
      <c r="B132" s="183"/>
      <c r="C132" s="141" t="s">
        <v>1</v>
      </c>
      <c r="D132" s="142">
        <f t="shared" si="16"/>
        <v>243</v>
      </c>
      <c r="E132" s="142">
        <v>219</v>
      </c>
      <c r="F132" s="142">
        <v>24</v>
      </c>
      <c r="G132" s="36"/>
      <c r="H132" s="153">
        <v>201</v>
      </c>
      <c r="I132" s="167">
        <f t="shared" si="15"/>
        <v>0.20895522388059695</v>
      </c>
      <c r="J132" s="36"/>
      <c r="K132" s="51"/>
      <c r="L132" s="51"/>
      <c r="M132" s="156" t="s">
        <v>109</v>
      </c>
      <c r="N132" s="156"/>
      <c r="O132" s="156"/>
      <c r="P132" s="139">
        <f t="shared" si="17"/>
        <v>733</v>
      </c>
      <c r="Q132" s="140">
        <v>674</v>
      </c>
      <c r="R132" s="140">
        <v>59</v>
      </c>
      <c r="S132" s="53"/>
      <c r="T132" s="53"/>
    </row>
    <row r="133" spans="2:20" ht="16.5" x14ac:dyDescent="0.25">
      <c r="B133" s="181" t="s">
        <v>45</v>
      </c>
      <c r="C133" s="136" t="s">
        <v>79</v>
      </c>
      <c r="D133" s="137">
        <f t="shared" si="16"/>
        <v>8</v>
      </c>
      <c r="E133" s="138">
        <v>7</v>
      </c>
      <c r="F133" s="138">
        <v>1</v>
      </c>
      <c r="G133" s="36"/>
      <c r="H133" s="152">
        <v>5</v>
      </c>
      <c r="I133" s="166">
        <f t="shared" si="15"/>
        <v>0.60000000000000009</v>
      </c>
      <c r="J133" s="36"/>
      <c r="K133" s="51"/>
      <c r="L133" s="51"/>
      <c r="M133" s="156" t="s">
        <v>112</v>
      </c>
      <c r="N133" s="156"/>
      <c r="O133" s="156"/>
      <c r="P133" s="139">
        <f t="shared" si="17"/>
        <v>510</v>
      </c>
      <c r="Q133" s="140">
        <v>430</v>
      </c>
      <c r="R133" s="140">
        <v>80</v>
      </c>
      <c r="S133" s="53"/>
      <c r="T133" s="53"/>
    </row>
    <row r="134" spans="2:20" ht="16.5" x14ac:dyDescent="0.25">
      <c r="B134" s="182"/>
      <c r="C134" s="136" t="s">
        <v>80</v>
      </c>
      <c r="D134" s="137">
        <f t="shared" si="16"/>
        <v>26</v>
      </c>
      <c r="E134" s="138">
        <v>20</v>
      </c>
      <c r="F134" s="138">
        <v>6</v>
      </c>
      <c r="G134" s="36"/>
      <c r="H134" s="152">
        <v>48</v>
      </c>
      <c r="I134" s="166">
        <f t="shared" si="15"/>
        <v>-0.45833333333333337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456</v>
      </c>
      <c r="Q134" s="140">
        <v>418</v>
      </c>
      <c r="R134" s="140">
        <v>38</v>
      </c>
      <c r="S134" s="53"/>
      <c r="T134" s="53"/>
    </row>
    <row r="135" spans="2:20" ht="16.5" x14ac:dyDescent="0.25">
      <c r="B135" s="182"/>
      <c r="C135" s="136" t="s">
        <v>81</v>
      </c>
      <c r="D135" s="137">
        <f t="shared" si="16"/>
        <v>204</v>
      </c>
      <c r="E135" s="138">
        <v>201</v>
      </c>
      <c r="F135" s="138">
        <v>3</v>
      </c>
      <c r="G135" s="36"/>
      <c r="H135" s="152">
        <v>263</v>
      </c>
      <c r="I135" s="166">
        <f t="shared" si="15"/>
        <v>-0.2243346007604563</v>
      </c>
      <c r="J135" s="36"/>
      <c r="K135" s="51"/>
      <c r="L135" s="51"/>
      <c r="M135" s="156" t="s">
        <v>113</v>
      </c>
      <c r="N135" s="156"/>
      <c r="O135" s="156"/>
      <c r="P135" s="139">
        <f t="shared" si="17"/>
        <v>281</v>
      </c>
      <c r="Q135" s="140">
        <v>281</v>
      </c>
      <c r="R135" s="140">
        <v>0</v>
      </c>
      <c r="S135" s="53"/>
      <c r="T135" s="53"/>
    </row>
    <row r="136" spans="2:20" ht="16.5" x14ac:dyDescent="0.25">
      <c r="B136" s="183"/>
      <c r="C136" s="141" t="s">
        <v>1</v>
      </c>
      <c r="D136" s="142">
        <f t="shared" si="16"/>
        <v>238</v>
      </c>
      <c r="E136" s="142">
        <v>228</v>
      </c>
      <c r="F136" s="142">
        <v>10</v>
      </c>
      <c r="G136" s="36"/>
      <c r="H136" s="153">
        <v>316</v>
      </c>
      <c r="I136" s="167">
        <f t="shared" si="15"/>
        <v>-0.24683544303797467</v>
      </c>
      <c r="J136" s="36"/>
      <c r="K136" s="51"/>
      <c r="L136" s="51"/>
      <c r="M136" s="156" t="s">
        <v>118</v>
      </c>
      <c r="N136" s="156"/>
      <c r="O136" s="156"/>
      <c r="P136" s="139">
        <f t="shared" si="17"/>
        <v>217</v>
      </c>
      <c r="Q136" s="140">
        <v>217</v>
      </c>
      <c r="R136" s="140">
        <v>0</v>
      </c>
      <c r="S136" s="53"/>
      <c r="T136" s="53"/>
    </row>
    <row r="137" spans="2:20" ht="16.5" x14ac:dyDescent="0.25">
      <c r="B137" s="181" t="s">
        <v>82</v>
      </c>
      <c r="C137" s="136" t="s">
        <v>79</v>
      </c>
      <c r="D137" s="137">
        <f t="shared" si="16"/>
        <v>2</v>
      </c>
      <c r="E137" s="138">
        <v>2</v>
      </c>
      <c r="F137" s="138">
        <v>0</v>
      </c>
      <c r="G137" s="36"/>
      <c r="H137" s="152">
        <v>4</v>
      </c>
      <c r="I137" s="166">
        <f t="shared" si="15"/>
        <v>-0.5</v>
      </c>
      <c r="J137" s="36"/>
      <c r="K137" s="51"/>
      <c r="L137" s="51"/>
      <c r="M137" s="156" t="s">
        <v>117</v>
      </c>
      <c r="N137" s="156"/>
      <c r="O137" s="156"/>
      <c r="P137" s="139">
        <f t="shared" si="17"/>
        <v>199</v>
      </c>
      <c r="Q137" s="140">
        <v>178</v>
      </c>
      <c r="R137" s="140">
        <v>21</v>
      </c>
      <c r="S137" s="53"/>
      <c r="T137" s="53"/>
    </row>
    <row r="138" spans="2:20" ht="16.5" x14ac:dyDescent="0.25">
      <c r="B138" s="182"/>
      <c r="C138" s="136" t="s">
        <v>80</v>
      </c>
      <c r="D138" s="137">
        <f t="shared" si="16"/>
        <v>20</v>
      </c>
      <c r="E138" s="138">
        <v>16</v>
      </c>
      <c r="F138" s="138">
        <v>4</v>
      </c>
      <c r="G138" s="36"/>
      <c r="H138" s="152">
        <v>23</v>
      </c>
      <c r="I138" s="166">
        <f t="shared" si="15"/>
        <v>-0.13043478260869568</v>
      </c>
      <c r="J138" s="36"/>
      <c r="K138" s="51"/>
      <c r="L138" s="51"/>
      <c r="M138" s="156" t="s">
        <v>123</v>
      </c>
      <c r="N138" s="156"/>
      <c r="O138" s="156"/>
      <c r="P138" s="139">
        <f t="shared" si="17"/>
        <v>145</v>
      </c>
      <c r="Q138" s="140">
        <v>131</v>
      </c>
      <c r="R138" s="140">
        <v>14</v>
      </c>
      <c r="S138" s="53"/>
      <c r="T138" s="53"/>
    </row>
    <row r="139" spans="2:20" ht="16.5" x14ac:dyDescent="0.25">
      <c r="B139" s="182"/>
      <c r="C139" s="136" t="s">
        <v>81</v>
      </c>
      <c r="D139" s="137">
        <f t="shared" si="16"/>
        <v>82</v>
      </c>
      <c r="E139" s="138">
        <v>79</v>
      </c>
      <c r="F139" s="138">
        <v>3</v>
      </c>
      <c r="G139" s="36"/>
      <c r="H139" s="152">
        <v>109</v>
      </c>
      <c r="I139" s="166">
        <f t="shared" si="15"/>
        <v>-0.24770642201834858</v>
      </c>
      <c r="J139" s="36"/>
      <c r="K139" s="51"/>
      <c r="L139" s="51"/>
      <c r="M139" s="156" t="s">
        <v>119</v>
      </c>
      <c r="N139" s="156"/>
      <c r="O139" s="156"/>
      <c r="P139" s="139">
        <f t="shared" si="17"/>
        <v>133</v>
      </c>
      <c r="Q139" s="140">
        <v>125</v>
      </c>
      <c r="R139" s="140">
        <v>8</v>
      </c>
      <c r="S139" s="53"/>
      <c r="T139" s="53"/>
    </row>
    <row r="140" spans="2:20" ht="16.5" x14ac:dyDescent="0.25">
      <c r="B140" s="183"/>
      <c r="C140" s="141" t="s">
        <v>1</v>
      </c>
      <c r="D140" s="142">
        <f t="shared" si="16"/>
        <v>104</v>
      </c>
      <c r="E140" s="142">
        <v>97</v>
      </c>
      <c r="F140" s="142">
        <v>7</v>
      </c>
      <c r="G140" s="36"/>
      <c r="H140" s="153">
        <v>136</v>
      </c>
      <c r="I140" s="167">
        <f t="shared" si="15"/>
        <v>-0.23529411764705888</v>
      </c>
      <c r="J140" s="36"/>
      <c r="K140" s="51"/>
      <c r="L140" s="51"/>
      <c r="M140" s="156" t="s">
        <v>114</v>
      </c>
      <c r="N140" s="156"/>
      <c r="O140" s="156"/>
      <c r="P140" s="139">
        <f t="shared" si="17"/>
        <v>122</v>
      </c>
      <c r="Q140" s="140">
        <v>119</v>
      </c>
      <c r="R140" s="140">
        <v>3</v>
      </c>
      <c r="S140" s="53"/>
      <c r="T140" s="53"/>
    </row>
    <row r="141" spans="2:20" ht="17.25" thickBot="1" x14ac:dyDescent="0.3">
      <c r="B141" s="181" t="s">
        <v>47</v>
      </c>
      <c r="C141" s="136" t="s">
        <v>79</v>
      </c>
      <c r="D141" s="137">
        <f t="shared" si="16"/>
        <v>23</v>
      </c>
      <c r="E141" s="138">
        <v>11</v>
      </c>
      <c r="F141" s="138">
        <v>12</v>
      </c>
      <c r="G141" s="36"/>
      <c r="H141" s="152">
        <v>11</v>
      </c>
      <c r="I141" s="166">
        <f t="shared" si="15"/>
        <v>1.0909090909090908</v>
      </c>
      <c r="J141" s="36"/>
      <c r="K141" s="51"/>
      <c r="L141" s="51"/>
      <c r="M141" s="156" t="s">
        <v>115</v>
      </c>
      <c r="N141" s="156"/>
      <c r="O141" s="156"/>
      <c r="P141" s="139">
        <f>SUM(Q141:R141)</f>
        <v>2440</v>
      </c>
      <c r="Q141" s="140">
        <v>2279</v>
      </c>
      <c r="R141" s="140">
        <v>161</v>
      </c>
      <c r="S141" s="53"/>
      <c r="T141" s="53"/>
    </row>
    <row r="142" spans="2:20" ht="16.5" x14ac:dyDescent="0.25">
      <c r="B142" s="182"/>
      <c r="C142" s="136" t="s">
        <v>80</v>
      </c>
      <c r="D142" s="137">
        <f t="shared" si="16"/>
        <v>73</v>
      </c>
      <c r="E142" s="138">
        <v>62</v>
      </c>
      <c r="F142" s="138">
        <v>11</v>
      </c>
      <c r="G142" s="36"/>
      <c r="H142" s="152">
        <v>55</v>
      </c>
      <c r="I142" s="166">
        <f t="shared" si="15"/>
        <v>0.32727272727272738</v>
      </c>
      <c r="J142" s="36"/>
      <c r="K142" s="51"/>
      <c r="L142" s="51"/>
      <c r="M142" s="221" t="s">
        <v>1</v>
      </c>
      <c r="N142" s="221"/>
      <c r="O142" s="221"/>
      <c r="P142" s="34">
        <f>SUM(P129:P141)</f>
        <v>8385</v>
      </c>
      <c r="Q142" s="34">
        <f>SUM(Q129:Q141)</f>
        <v>7768</v>
      </c>
      <c r="R142" s="34">
        <f>SUM(R129:R141)</f>
        <v>617</v>
      </c>
      <c r="S142" s="53"/>
      <c r="T142" s="53"/>
    </row>
    <row r="143" spans="2:20" ht="17.25" thickBot="1" x14ac:dyDescent="0.3">
      <c r="B143" s="182"/>
      <c r="C143" s="136" t="s">
        <v>81</v>
      </c>
      <c r="D143" s="137">
        <f t="shared" si="16"/>
        <v>440</v>
      </c>
      <c r="E143" s="138">
        <v>419</v>
      </c>
      <c r="F143" s="138">
        <v>21</v>
      </c>
      <c r="G143" s="36"/>
      <c r="H143" s="152">
        <v>477</v>
      </c>
      <c r="I143" s="166">
        <f t="shared" si="15"/>
        <v>-7.7568134171907777E-2</v>
      </c>
      <c r="J143" s="36"/>
      <c r="K143" s="51"/>
      <c r="L143" s="51"/>
      <c r="M143" s="222" t="s">
        <v>15</v>
      </c>
      <c r="N143" s="222"/>
      <c r="O143" s="222"/>
      <c r="P143" s="39">
        <f>P142/P142</f>
        <v>1</v>
      </c>
      <c r="Q143" s="39">
        <f>Q142/P142</f>
        <v>0.92641621943947527</v>
      </c>
      <c r="R143" s="39">
        <f>R142/P142</f>
        <v>7.3583780560524753E-2</v>
      </c>
      <c r="S143" s="53"/>
      <c r="T143" s="53"/>
    </row>
    <row r="144" spans="2:20" ht="16.5" customHeight="1" x14ac:dyDescent="0.25">
      <c r="B144" s="183"/>
      <c r="C144" s="141" t="s">
        <v>1</v>
      </c>
      <c r="D144" s="142">
        <f t="shared" si="16"/>
        <v>536</v>
      </c>
      <c r="E144" s="142">
        <v>492</v>
      </c>
      <c r="F144" s="142">
        <v>44</v>
      </c>
      <c r="G144" s="36"/>
      <c r="H144" s="153">
        <v>543</v>
      </c>
      <c r="I144" s="167">
        <f t="shared" si="15"/>
        <v>-1.2891344383057057E-2</v>
      </c>
      <c r="J144" s="36"/>
      <c r="K144" s="51"/>
      <c r="L144" s="51"/>
      <c r="M144" s="223" t="s">
        <v>128</v>
      </c>
      <c r="N144" s="223"/>
      <c r="O144" s="223"/>
      <c r="P144" s="223"/>
      <c r="Q144" s="223"/>
      <c r="R144" s="223"/>
      <c r="S144" s="53"/>
      <c r="T144" s="53"/>
    </row>
    <row r="145" spans="2:20" ht="16.5" x14ac:dyDescent="0.25">
      <c r="B145" s="181" t="s">
        <v>48</v>
      </c>
      <c r="C145" s="136" t="s">
        <v>79</v>
      </c>
      <c r="D145" s="137">
        <f t="shared" si="16"/>
        <v>14</v>
      </c>
      <c r="E145" s="138">
        <v>7</v>
      </c>
      <c r="F145" s="138">
        <v>7</v>
      </c>
      <c r="G145" s="36"/>
      <c r="H145" s="152">
        <v>4</v>
      </c>
      <c r="I145" s="166">
        <f t="shared" si="15"/>
        <v>2.5</v>
      </c>
      <c r="J145" s="36"/>
      <c r="K145" s="51"/>
      <c r="L145" s="51"/>
      <c r="M145" s="224"/>
      <c r="N145" s="224"/>
      <c r="O145" s="224"/>
      <c r="P145" s="224"/>
      <c r="Q145" s="224"/>
      <c r="R145" s="224"/>
      <c r="S145" s="53"/>
      <c r="T145" s="53"/>
    </row>
    <row r="146" spans="2:20" ht="16.5" x14ac:dyDescent="0.25">
      <c r="B146" s="182"/>
      <c r="C146" s="136" t="s">
        <v>80</v>
      </c>
      <c r="D146" s="137">
        <f t="shared" si="16"/>
        <v>46</v>
      </c>
      <c r="E146" s="138">
        <v>31</v>
      </c>
      <c r="F146" s="138">
        <v>15</v>
      </c>
      <c r="G146" s="36"/>
      <c r="H146" s="152">
        <v>41</v>
      </c>
      <c r="I146" s="166">
        <f t="shared" si="15"/>
        <v>0.12195121951219523</v>
      </c>
      <c r="J146" s="36"/>
      <c r="K146" s="51"/>
      <c r="L146" s="51"/>
      <c r="M146" s="224"/>
      <c r="N146" s="224"/>
      <c r="O146" s="224"/>
      <c r="P146" s="224"/>
      <c r="Q146" s="224"/>
      <c r="R146" s="224"/>
      <c r="S146" s="53"/>
      <c r="T146" s="53"/>
    </row>
    <row r="147" spans="2:20" ht="16.5" x14ac:dyDescent="0.25">
      <c r="B147" s="182"/>
      <c r="C147" s="136" t="s">
        <v>81</v>
      </c>
      <c r="D147" s="137">
        <f t="shared" si="16"/>
        <v>264</v>
      </c>
      <c r="E147" s="138">
        <v>254</v>
      </c>
      <c r="F147" s="138">
        <v>10</v>
      </c>
      <c r="G147" s="36"/>
      <c r="H147" s="152">
        <v>228</v>
      </c>
      <c r="I147" s="166">
        <f t="shared" si="15"/>
        <v>0.15789473684210531</v>
      </c>
      <c r="J147" s="36"/>
      <c r="K147" s="51"/>
      <c r="L147" s="51"/>
      <c r="S147" s="53"/>
      <c r="T147" s="53"/>
    </row>
    <row r="148" spans="2:20" ht="16.5" x14ac:dyDescent="0.25">
      <c r="B148" s="183"/>
      <c r="C148" s="141" t="s">
        <v>1</v>
      </c>
      <c r="D148" s="142">
        <f t="shared" si="16"/>
        <v>324</v>
      </c>
      <c r="E148" s="142">
        <v>292</v>
      </c>
      <c r="F148" s="142">
        <v>32</v>
      </c>
      <c r="G148" s="36"/>
      <c r="H148" s="153">
        <v>273</v>
      </c>
      <c r="I148" s="167">
        <f t="shared" si="15"/>
        <v>0.18681318681318682</v>
      </c>
      <c r="J148" s="36"/>
      <c r="K148" s="51"/>
      <c r="L148" s="51"/>
      <c r="S148" s="53"/>
      <c r="T148" s="53"/>
    </row>
    <row r="149" spans="2:20" ht="16.5" x14ac:dyDescent="0.25">
      <c r="B149" s="181" t="s">
        <v>49</v>
      </c>
      <c r="C149" s="136" t="s">
        <v>79</v>
      </c>
      <c r="D149" s="137">
        <f t="shared" si="16"/>
        <v>5</v>
      </c>
      <c r="E149" s="138">
        <v>5</v>
      </c>
      <c r="F149" s="138">
        <v>0</v>
      </c>
      <c r="G149" s="36"/>
      <c r="H149" s="152">
        <v>2</v>
      </c>
      <c r="I149" s="166">
        <f t="shared" si="15"/>
        <v>1.5</v>
      </c>
      <c r="J149" s="36"/>
      <c r="K149" s="51"/>
      <c r="L149" s="51"/>
      <c r="S149" s="53"/>
      <c r="T149" s="53"/>
    </row>
    <row r="150" spans="2:20" ht="16.5" x14ac:dyDescent="0.25">
      <c r="B150" s="182"/>
      <c r="C150" s="136" t="s">
        <v>80</v>
      </c>
      <c r="D150" s="137">
        <f t="shared" si="16"/>
        <v>48</v>
      </c>
      <c r="E150" s="138">
        <v>35</v>
      </c>
      <c r="F150" s="138">
        <v>13</v>
      </c>
      <c r="G150" s="36"/>
      <c r="H150" s="152">
        <v>29</v>
      </c>
      <c r="I150" s="166">
        <f t="shared" si="15"/>
        <v>0.65517241379310343</v>
      </c>
      <c r="J150" s="36"/>
      <c r="K150" s="51"/>
      <c r="L150" s="51"/>
      <c r="S150" s="53"/>
      <c r="T150" s="53"/>
    </row>
    <row r="151" spans="2:20" ht="16.5" x14ac:dyDescent="0.25">
      <c r="B151" s="182"/>
      <c r="C151" s="136" t="s">
        <v>81</v>
      </c>
      <c r="D151" s="137">
        <f t="shared" si="16"/>
        <v>253</v>
      </c>
      <c r="E151" s="138">
        <v>246</v>
      </c>
      <c r="F151" s="138">
        <v>7</v>
      </c>
      <c r="G151" s="36"/>
      <c r="H151" s="152">
        <v>227</v>
      </c>
      <c r="I151" s="166">
        <f t="shared" si="15"/>
        <v>0.11453744493392071</v>
      </c>
      <c r="J151" s="36"/>
      <c r="K151" s="51"/>
      <c r="L151" s="51"/>
      <c r="M151" s="187" t="s">
        <v>86</v>
      </c>
      <c r="N151" s="187"/>
      <c r="O151" s="187"/>
      <c r="P151" s="188"/>
      <c r="Q151" s="17" t="s">
        <v>1</v>
      </c>
      <c r="R151" s="18" t="s">
        <v>2</v>
      </c>
      <c r="S151" s="19" t="s">
        <v>3</v>
      </c>
      <c r="T151" s="53"/>
    </row>
    <row r="152" spans="2:20" ht="16.5" x14ac:dyDescent="0.25">
      <c r="B152" s="183"/>
      <c r="C152" s="141" t="s">
        <v>1</v>
      </c>
      <c r="D152" s="142">
        <f t="shared" si="16"/>
        <v>306</v>
      </c>
      <c r="E152" s="142">
        <v>286</v>
      </c>
      <c r="F152" s="142">
        <v>20</v>
      </c>
      <c r="G152" s="36"/>
      <c r="H152" s="153">
        <v>258</v>
      </c>
      <c r="I152" s="167">
        <f t="shared" si="15"/>
        <v>0.18604651162790709</v>
      </c>
      <c r="J152" s="36"/>
      <c r="K152" s="51"/>
      <c r="L152" s="51"/>
      <c r="M152" s="143" t="s">
        <v>87</v>
      </c>
      <c r="N152" s="143"/>
      <c r="O152" s="143"/>
      <c r="P152" s="143"/>
      <c r="Q152" s="24">
        <f>SUM(R152:S152)</f>
        <v>1907</v>
      </c>
      <c r="R152" s="25">
        <v>1792</v>
      </c>
      <c r="S152" s="25">
        <v>115</v>
      </c>
      <c r="T152" s="53"/>
    </row>
    <row r="153" spans="2:20" ht="16.5" x14ac:dyDescent="0.25">
      <c r="B153" s="181" t="s">
        <v>50</v>
      </c>
      <c r="C153" s="136" t="s">
        <v>79</v>
      </c>
      <c r="D153" s="137">
        <f t="shared" si="16"/>
        <v>6</v>
      </c>
      <c r="E153" s="138">
        <v>2</v>
      </c>
      <c r="F153" s="138">
        <v>4</v>
      </c>
      <c r="G153" s="36"/>
      <c r="H153" s="152">
        <v>2</v>
      </c>
      <c r="I153" s="166">
        <f t="shared" si="15"/>
        <v>2</v>
      </c>
      <c r="J153" s="36"/>
      <c r="K153" s="51"/>
      <c r="L153" s="51"/>
      <c r="M153" s="144" t="s">
        <v>88</v>
      </c>
      <c r="N153" s="144"/>
      <c r="O153" s="144"/>
      <c r="P153" s="144"/>
      <c r="Q153" s="24">
        <f t="shared" ref="Q153:Q163" si="18">SUM(R153:S153)</f>
        <v>2710</v>
      </c>
      <c r="R153" s="25">
        <v>2493</v>
      </c>
      <c r="S153" s="25">
        <v>217</v>
      </c>
    </row>
    <row r="154" spans="2:20" ht="16.5" x14ac:dyDescent="0.25">
      <c r="B154" s="182"/>
      <c r="C154" s="136" t="s">
        <v>80</v>
      </c>
      <c r="D154" s="137">
        <f t="shared" si="16"/>
        <v>21</v>
      </c>
      <c r="E154" s="138">
        <v>14</v>
      </c>
      <c r="F154" s="138">
        <v>7</v>
      </c>
      <c r="G154" s="36"/>
      <c r="H154" s="152">
        <v>32</v>
      </c>
      <c r="I154" s="166">
        <f t="shared" si="15"/>
        <v>-0.34375</v>
      </c>
      <c r="J154" s="36"/>
      <c r="K154" s="51"/>
      <c r="L154" s="51"/>
      <c r="M154" s="144" t="s">
        <v>89</v>
      </c>
      <c r="N154" s="144"/>
      <c r="O154" s="144"/>
      <c r="P154" s="144"/>
      <c r="Q154" s="24">
        <f t="shared" si="18"/>
        <v>497</v>
      </c>
      <c r="R154" s="25">
        <v>466</v>
      </c>
      <c r="S154" s="25">
        <v>31</v>
      </c>
    </row>
    <row r="155" spans="2:20" ht="16.5" x14ac:dyDescent="0.25">
      <c r="B155" s="182"/>
      <c r="C155" s="136" t="s">
        <v>81</v>
      </c>
      <c r="D155" s="137">
        <f t="shared" si="16"/>
        <v>158</v>
      </c>
      <c r="E155" s="138">
        <v>155</v>
      </c>
      <c r="F155" s="138">
        <v>3</v>
      </c>
      <c r="G155" s="36"/>
      <c r="H155" s="152">
        <v>123</v>
      </c>
      <c r="I155" s="166">
        <f t="shared" si="15"/>
        <v>0.28455284552845539</v>
      </c>
      <c r="J155" s="36"/>
      <c r="K155" s="51"/>
      <c r="L155" s="51"/>
      <c r="M155" s="144" t="s">
        <v>90</v>
      </c>
      <c r="N155" s="144"/>
      <c r="O155" s="144"/>
      <c r="P155" s="144"/>
      <c r="Q155" s="24">
        <f t="shared" si="18"/>
        <v>722</v>
      </c>
      <c r="R155" s="25">
        <v>653</v>
      </c>
      <c r="S155" s="25">
        <v>69</v>
      </c>
    </row>
    <row r="156" spans="2:20" ht="16.5" x14ac:dyDescent="0.25">
      <c r="B156" s="183"/>
      <c r="C156" s="141" t="s">
        <v>1</v>
      </c>
      <c r="D156" s="142">
        <f t="shared" si="16"/>
        <v>185</v>
      </c>
      <c r="E156" s="142">
        <v>171</v>
      </c>
      <c r="F156" s="142">
        <v>14</v>
      </c>
      <c r="G156" s="36"/>
      <c r="H156" s="153">
        <v>157</v>
      </c>
      <c r="I156" s="167">
        <f t="shared" si="15"/>
        <v>0.17834394904458595</v>
      </c>
      <c r="J156" s="36"/>
      <c r="K156" s="51"/>
      <c r="L156" s="51"/>
      <c r="M156" s="144" t="s">
        <v>91</v>
      </c>
      <c r="N156" s="144"/>
      <c r="O156" s="144"/>
      <c r="P156" s="144"/>
      <c r="Q156" s="24">
        <f t="shared" si="18"/>
        <v>27</v>
      </c>
      <c r="R156" s="25">
        <v>25</v>
      </c>
      <c r="S156" s="25">
        <v>2</v>
      </c>
    </row>
    <row r="157" spans="2:20" ht="16.5" x14ac:dyDescent="0.25">
      <c r="B157" s="181" t="s">
        <v>51</v>
      </c>
      <c r="C157" s="136" t="s">
        <v>79</v>
      </c>
      <c r="D157" s="137">
        <f t="shared" si="16"/>
        <v>15</v>
      </c>
      <c r="E157" s="138">
        <v>9</v>
      </c>
      <c r="F157" s="138">
        <v>6</v>
      </c>
      <c r="G157" s="36"/>
      <c r="H157" s="152">
        <v>15</v>
      </c>
      <c r="I157" s="166">
        <f t="shared" si="15"/>
        <v>0</v>
      </c>
      <c r="J157" s="36"/>
      <c r="K157" s="51"/>
      <c r="L157" s="51"/>
      <c r="M157" s="144" t="s">
        <v>92</v>
      </c>
      <c r="N157" s="144"/>
      <c r="O157" s="144"/>
      <c r="P157" s="144"/>
      <c r="Q157" s="24">
        <f t="shared" si="18"/>
        <v>480</v>
      </c>
      <c r="R157" s="25">
        <v>443</v>
      </c>
      <c r="S157" s="25">
        <v>37</v>
      </c>
    </row>
    <row r="158" spans="2:20" ht="16.5" x14ac:dyDescent="0.25">
      <c r="B158" s="182"/>
      <c r="C158" s="136" t="s">
        <v>80</v>
      </c>
      <c r="D158" s="137">
        <f t="shared" si="16"/>
        <v>47</v>
      </c>
      <c r="E158" s="138">
        <v>37</v>
      </c>
      <c r="F158" s="138">
        <v>10</v>
      </c>
      <c r="G158" s="36"/>
      <c r="H158" s="152">
        <v>72</v>
      </c>
      <c r="I158" s="166">
        <f t="shared" si="15"/>
        <v>-0.34722222222222221</v>
      </c>
      <c r="J158" s="36"/>
      <c r="K158" s="51"/>
      <c r="L158" s="51"/>
      <c r="M158" s="144" t="s">
        <v>93</v>
      </c>
      <c r="N158" s="144"/>
      <c r="O158" s="144"/>
      <c r="P158" s="144"/>
      <c r="Q158" s="24">
        <f t="shared" si="18"/>
        <v>130</v>
      </c>
      <c r="R158" s="25">
        <v>93</v>
      </c>
      <c r="S158" s="25">
        <v>37</v>
      </c>
    </row>
    <row r="159" spans="2:20" ht="16.5" x14ac:dyDescent="0.25">
      <c r="B159" s="182"/>
      <c r="C159" s="136" t="s">
        <v>81</v>
      </c>
      <c r="D159" s="137">
        <f t="shared" si="16"/>
        <v>437</v>
      </c>
      <c r="E159" s="138">
        <v>424</v>
      </c>
      <c r="F159" s="138">
        <v>13</v>
      </c>
      <c r="G159" s="36"/>
      <c r="H159" s="152">
        <v>439</v>
      </c>
      <c r="I159" s="166">
        <f t="shared" si="15"/>
        <v>-4.5558086560364419E-3</v>
      </c>
      <c r="J159" s="36"/>
      <c r="K159" s="51"/>
      <c r="L159" s="51"/>
      <c r="M159" s="144" t="s">
        <v>94</v>
      </c>
      <c r="N159" s="144"/>
      <c r="O159" s="144"/>
      <c r="P159" s="144"/>
      <c r="Q159" s="24">
        <f t="shared" si="18"/>
        <v>601</v>
      </c>
      <c r="R159" s="25">
        <v>580</v>
      </c>
      <c r="S159" s="25">
        <v>21</v>
      </c>
    </row>
    <row r="160" spans="2:20" ht="16.5" x14ac:dyDescent="0.25">
      <c r="B160" s="183"/>
      <c r="C160" s="141" t="s">
        <v>1</v>
      </c>
      <c r="D160" s="142">
        <f t="shared" si="16"/>
        <v>499</v>
      </c>
      <c r="E160" s="142">
        <v>470</v>
      </c>
      <c r="F160" s="142">
        <v>29</v>
      </c>
      <c r="G160" s="36"/>
      <c r="H160" s="153">
        <v>526</v>
      </c>
      <c r="I160" s="167">
        <f t="shared" si="15"/>
        <v>-5.1330798479087503E-2</v>
      </c>
      <c r="J160" s="36"/>
      <c r="K160" s="51"/>
      <c r="L160" s="51"/>
      <c r="M160" s="144" t="s">
        <v>95</v>
      </c>
      <c r="N160" s="144"/>
      <c r="O160" s="144"/>
      <c r="P160" s="144"/>
      <c r="Q160" s="24">
        <f t="shared" si="18"/>
        <v>104</v>
      </c>
      <c r="R160" s="25">
        <v>103</v>
      </c>
      <c r="S160" s="25">
        <v>1</v>
      </c>
    </row>
    <row r="161" spans="2:20" ht="16.5" x14ac:dyDescent="0.25">
      <c r="B161" s="181" t="s">
        <v>52</v>
      </c>
      <c r="C161" s="136" t="s">
        <v>79</v>
      </c>
      <c r="D161" s="137">
        <f t="shared" si="16"/>
        <v>5</v>
      </c>
      <c r="E161" s="138">
        <v>3</v>
      </c>
      <c r="F161" s="138">
        <v>2</v>
      </c>
      <c r="G161" s="36"/>
      <c r="H161" s="152">
        <v>4</v>
      </c>
      <c r="I161" s="166">
        <f t="shared" si="15"/>
        <v>0.25</v>
      </c>
      <c r="J161" s="36"/>
      <c r="K161" s="51"/>
      <c r="L161" s="51"/>
      <c r="M161" s="144" t="s">
        <v>96</v>
      </c>
      <c r="N161" s="144"/>
      <c r="O161" s="144"/>
      <c r="P161" s="144"/>
      <c r="Q161" s="24">
        <f t="shared" si="18"/>
        <v>397</v>
      </c>
      <c r="R161" s="25">
        <v>375</v>
      </c>
      <c r="S161" s="25">
        <v>22</v>
      </c>
    </row>
    <row r="162" spans="2:20" ht="16.5" x14ac:dyDescent="0.25">
      <c r="B162" s="182"/>
      <c r="C162" s="136" t="s">
        <v>80</v>
      </c>
      <c r="D162" s="137">
        <f t="shared" si="16"/>
        <v>19</v>
      </c>
      <c r="E162" s="138">
        <v>14</v>
      </c>
      <c r="F162" s="138">
        <v>5</v>
      </c>
      <c r="G162" s="36"/>
      <c r="H162" s="152">
        <v>26</v>
      </c>
      <c r="I162" s="166">
        <f t="shared" si="15"/>
        <v>-0.26923076923076927</v>
      </c>
      <c r="J162" s="36"/>
      <c r="K162" s="51"/>
      <c r="L162" s="51"/>
      <c r="M162" s="144" t="s">
        <v>97</v>
      </c>
      <c r="N162" s="144"/>
      <c r="O162" s="144"/>
      <c r="P162" s="162"/>
      <c r="Q162" s="163">
        <f t="shared" si="18"/>
        <v>799</v>
      </c>
      <c r="R162" s="164">
        <v>734</v>
      </c>
      <c r="S162" s="164">
        <v>65</v>
      </c>
    </row>
    <row r="163" spans="2:20" ht="17.25" thickBot="1" x14ac:dyDescent="0.3">
      <c r="B163" s="182"/>
      <c r="C163" s="136" t="s">
        <v>81</v>
      </c>
      <c r="D163" s="137">
        <f t="shared" si="16"/>
        <v>97</v>
      </c>
      <c r="E163" s="138">
        <v>97</v>
      </c>
      <c r="F163" s="138">
        <v>0</v>
      </c>
      <c r="G163" s="36"/>
      <c r="H163" s="152">
        <v>116</v>
      </c>
      <c r="I163" s="166">
        <f t="shared" si="15"/>
        <v>-0.16379310344827591</v>
      </c>
      <c r="J163" s="36"/>
      <c r="K163" s="51"/>
      <c r="L163" s="51"/>
      <c r="M163" s="176" t="s">
        <v>124</v>
      </c>
      <c r="N163" s="176"/>
      <c r="O163" s="176"/>
      <c r="P163" s="176"/>
      <c r="Q163" s="177">
        <f t="shared" si="18"/>
        <v>11</v>
      </c>
      <c r="R163" s="178">
        <v>11</v>
      </c>
      <c r="S163" s="178">
        <v>0</v>
      </c>
      <c r="T163" s="53"/>
    </row>
    <row r="164" spans="2:20" ht="16.5" x14ac:dyDescent="0.25">
      <c r="B164" s="183"/>
      <c r="C164" s="141" t="s">
        <v>1</v>
      </c>
      <c r="D164" s="142">
        <f t="shared" si="16"/>
        <v>121</v>
      </c>
      <c r="E164" s="142">
        <v>114</v>
      </c>
      <c r="F164" s="142">
        <v>7</v>
      </c>
      <c r="G164" s="36"/>
      <c r="H164" s="153">
        <v>146</v>
      </c>
      <c r="I164" s="167">
        <f t="shared" si="15"/>
        <v>-0.17123287671232879</v>
      </c>
      <c r="J164" s="36"/>
      <c r="K164" s="51"/>
      <c r="L164" s="51"/>
      <c r="M164" s="221" t="s">
        <v>1</v>
      </c>
      <c r="N164" s="221"/>
      <c r="O164" s="221"/>
      <c r="P164" s="221"/>
      <c r="Q164" s="34">
        <f>SUM(Q152:Q163)</f>
        <v>8385</v>
      </c>
      <c r="R164" s="35">
        <f t="shared" ref="R164:S164" si="19">SUM(R152:R163)</f>
        <v>7768</v>
      </c>
      <c r="S164" s="35">
        <f t="shared" si="19"/>
        <v>617</v>
      </c>
      <c r="T164" s="53"/>
    </row>
    <row r="165" spans="2:20" ht="17.25" thickBot="1" x14ac:dyDescent="0.3">
      <c r="B165" s="181" t="s">
        <v>83</v>
      </c>
      <c r="C165" s="136" t="s">
        <v>79</v>
      </c>
      <c r="D165" s="137">
        <f t="shared" si="16"/>
        <v>8</v>
      </c>
      <c r="E165" s="138">
        <v>6</v>
      </c>
      <c r="F165" s="138">
        <v>2</v>
      </c>
      <c r="G165" s="36"/>
      <c r="H165" s="152">
        <v>11</v>
      </c>
      <c r="I165" s="166">
        <f t="shared" si="15"/>
        <v>-0.27272727272727271</v>
      </c>
      <c r="J165" s="36"/>
      <c r="K165" s="51"/>
      <c r="L165" s="51"/>
      <c r="M165" s="39" t="s">
        <v>15</v>
      </c>
      <c r="N165" s="39"/>
      <c r="O165" s="39"/>
      <c r="P165" s="39"/>
      <c r="Q165" s="39">
        <f>Q164/Q164</f>
        <v>1</v>
      </c>
      <c r="R165" s="39">
        <f>R164/Q164</f>
        <v>0.92641621943947527</v>
      </c>
      <c r="S165" s="39">
        <f>S164/Q164</f>
        <v>7.3583780560524753E-2</v>
      </c>
      <c r="T165" s="53"/>
    </row>
    <row r="166" spans="2:20" ht="16.5" x14ac:dyDescent="0.25">
      <c r="B166" s="182"/>
      <c r="C166" s="136" t="s">
        <v>80</v>
      </c>
      <c r="D166" s="137">
        <f t="shared" si="16"/>
        <v>56</v>
      </c>
      <c r="E166" s="138">
        <v>49</v>
      </c>
      <c r="F166" s="138">
        <v>7</v>
      </c>
      <c r="G166" s="36"/>
      <c r="H166" s="152">
        <v>48</v>
      </c>
      <c r="I166" s="166">
        <f t="shared" si="15"/>
        <v>0.16666666666666674</v>
      </c>
      <c r="J166" s="36"/>
      <c r="K166" s="51"/>
      <c r="L166" s="51"/>
      <c r="S166" s="53"/>
      <c r="T166" s="53"/>
    </row>
    <row r="167" spans="2:20" ht="16.5" x14ac:dyDescent="0.25">
      <c r="B167" s="182"/>
      <c r="C167" s="136" t="s">
        <v>81</v>
      </c>
      <c r="D167" s="137">
        <f t="shared" si="16"/>
        <v>316</v>
      </c>
      <c r="E167" s="138">
        <v>307</v>
      </c>
      <c r="F167" s="138">
        <v>9</v>
      </c>
      <c r="G167" s="36"/>
      <c r="H167" s="152">
        <v>335</v>
      </c>
      <c r="I167" s="166">
        <f t="shared" si="15"/>
        <v>-5.6716417910447792E-2</v>
      </c>
      <c r="J167" s="36"/>
      <c r="K167" s="51"/>
      <c r="L167" s="51"/>
      <c r="S167" s="53"/>
      <c r="T167" s="53"/>
    </row>
    <row r="168" spans="2:20" ht="16.5" x14ac:dyDescent="0.25">
      <c r="B168" s="183"/>
      <c r="C168" s="141" t="s">
        <v>1</v>
      </c>
      <c r="D168" s="142">
        <f t="shared" si="16"/>
        <v>380</v>
      </c>
      <c r="E168" s="142">
        <v>362</v>
      </c>
      <c r="F168" s="142">
        <v>18</v>
      </c>
      <c r="G168" s="36"/>
      <c r="H168" s="153">
        <v>394</v>
      </c>
      <c r="I168" s="167">
        <f t="shared" si="15"/>
        <v>-3.5532994923857864E-2</v>
      </c>
      <c r="J168" s="36"/>
      <c r="K168" s="51"/>
      <c r="L168" s="51"/>
      <c r="S168" s="53"/>
      <c r="T168" s="53"/>
    </row>
    <row r="169" spans="2:20" ht="16.5" x14ac:dyDescent="0.25">
      <c r="B169" s="181" t="s">
        <v>54</v>
      </c>
      <c r="C169" s="136" t="s">
        <v>79</v>
      </c>
      <c r="D169" s="137">
        <f t="shared" si="16"/>
        <v>3</v>
      </c>
      <c r="E169" s="138">
        <v>1</v>
      </c>
      <c r="F169" s="138">
        <v>2</v>
      </c>
      <c r="G169" s="36"/>
      <c r="H169" s="152">
        <v>8</v>
      </c>
      <c r="I169" s="166">
        <f t="shared" si="15"/>
        <v>-0.625</v>
      </c>
      <c r="J169" s="36"/>
      <c r="K169" s="51"/>
      <c r="L169" s="51"/>
      <c r="S169" s="53"/>
      <c r="T169" s="53"/>
    </row>
    <row r="170" spans="2:20" ht="16.5" x14ac:dyDescent="0.25">
      <c r="B170" s="182"/>
      <c r="C170" s="136" t="s">
        <v>80</v>
      </c>
      <c r="D170" s="137">
        <f t="shared" si="16"/>
        <v>41</v>
      </c>
      <c r="E170" s="138">
        <v>35</v>
      </c>
      <c r="F170" s="138">
        <v>6</v>
      </c>
      <c r="G170" s="36"/>
      <c r="H170" s="152">
        <v>38</v>
      </c>
      <c r="I170" s="166">
        <f t="shared" si="15"/>
        <v>7.8947368421052655E-2</v>
      </c>
      <c r="J170" s="36"/>
      <c r="K170" s="51"/>
      <c r="L170" s="51"/>
      <c r="S170" s="53"/>
      <c r="T170" s="53"/>
    </row>
    <row r="171" spans="2:20" ht="16.5" x14ac:dyDescent="0.25">
      <c r="B171" s="182"/>
      <c r="C171" s="136" t="s">
        <v>81</v>
      </c>
      <c r="D171" s="137">
        <f t="shared" si="16"/>
        <v>232</v>
      </c>
      <c r="E171" s="138">
        <v>222</v>
      </c>
      <c r="F171" s="138">
        <v>10</v>
      </c>
      <c r="G171" s="36"/>
      <c r="H171" s="152">
        <v>248</v>
      </c>
      <c r="I171" s="166">
        <f t="shared" si="15"/>
        <v>-6.4516129032258118E-2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</row>
    <row r="172" spans="2:20" ht="16.5" x14ac:dyDescent="0.25">
      <c r="B172" s="183"/>
      <c r="C172" s="141" t="s">
        <v>1</v>
      </c>
      <c r="D172" s="142">
        <f t="shared" si="16"/>
        <v>276</v>
      </c>
      <c r="E172" s="142">
        <v>258</v>
      </c>
      <c r="F172" s="142">
        <v>18</v>
      </c>
      <c r="G172" s="36"/>
      <c r="H172" s="153">
        <v>294</v>
      </c>
      <c r="I172" s="167">
        <f t="shared" si="15"/>
        <v>-6.1224489795918324E-2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</row>
    <row r="173" spans="2:20" ht="16.5" customHeight="1" x14ac:dyDescent="0.25">
      <c r="B173" s="181" t="s">
        <v>84</v>
      </c>
      <c r="C173" s="136" t="s">
        <v>79</v>
      </c>
      <c r="D173" s="137">
        <f t="shared" si="16"/>
        <v>9</v>
      </c>
      <c r="E173" s="138">
        <v>6</v>
      </c>
      <c r="F173" s="138">
        <v>3</v>
      </c>
      <c r="G173" s="36"/>
      <c r="H173" s="152">
        <v>7</v>
      </c>
      <c r="I173" s="166">
        <f t="shared" si="15"/>
        <v>0.28571428571428581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</row>
    <row r="174" spans="2:20" ht="16.5" x14ac:dyDescent="0.25">
      <c r="B174" s="182"/>
      <c r="C174" s="136" t="s">
        <v>80</v>
      </c>
      <c r="D174" s="137">
        <f t="shared" si="16"/>
        <v>66</v>
      </c>
      <c r="E174" s="138">
        <v>48</v>
      </c>
      <c r="F174" s="138">
        <v>18</v>
      </c>
      <c r="G174" s="36"/>
      <c r="H174" s="152">
        <v>78</v>
      </c>
      <c r="I174" s="166">
        <f t="shared" si="15"/>
        <v>-0.15384615384615385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</row>
    <row r="175" spans="2:20" ht="16.5" x14ac:dyDescent="0.25">
      <c r="B175" s="182"/>
      <c r="C175" s="136" t="s">
        <v>81</v>
      </c>
      <c r="D175" s="137">
        <f t="shared" si="16"/>
        <v>388</v>
      </c>
      <c r="E175" s="138">
        <v>373</v>
      </c>
      <c r="F175" s="138">
        <v>15</v>
      </c>
      <c r="G175" s="36"/>
      <c r="H175" s="152">
        <v>392</v>
      </c>
      <c r="I175" s="166">
        <f t="shared" si="15"/>
        <v>-1.0204081632653073E-2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</row>
    <row r="176" spans="2:20" ht="16.5" customHeight="1" x14ac:dyDescent="0.25">
      <c r="B176" s="183"/>
      <c r="C176" s="141" t="s">
        <v>1</v>
      </c>
      <c r="D176" s="142">
        <f t="shared" si="16"/>
        <v>463</v>
      </c>
      <c r="E176" s="142">
        <v>427</v>
      </c>
      <c r="F176" s="142">
        <v>36</v>
      </c>
      <c r="G176" s="36"/>
      <c r="H176" s="153">
        <v>477</v>
      </c>
      <c r="I176" s="167">
        <f t="shared" si="15"/>
        <v>-2.9350104821802891E-2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</row>
    <row r="177" spans="2:20" ht="16.5" x14ac:dyDescent="0.25">
      <c r="B177" s="181" t="s">
        <v>85</v>
      </c>
      <c r="C177" s="136" t="s">
        <v>79</v>
      </c>
      <c r="D177" s="137">
        <f t="shared" si="16"/>
        <v>18</v>
      </c>
      <c r="E177" s="138">
        <v>12</v>
      </c>
      <c r="F177" s="138">
        <v>6</v>
      </c>
      <c r="G177" s="36"/>
      <c r="H177" s="152">
        <v>16</v>
      </c>
      <c r="I177" s="166">
        <f t="shared" si="15"/>
        <v>0.125</v>
      </c>
      <c r="J177" s="36"/>
      <c r="K177" s="51"/>
      <c r="L177" s="51"/>
      <c r="T177" s="53"/>
    </row>
    <row r="178" spans="2:20" ht="16.5" x14ac:dyDescent="0.25">
      <c r="B178" s="182"/>
      <c r="C178" s="136" t="s">
        <v>80</v>
      </c>
      <c r="D178" s="137">
        <f t="shared" si="16"/>
        <v>74</v>
      </c>
      <c r="E178" s="138">
        <v>66</v>
      </c>
      <c r="F178" s="138">
        <v>8</v>
      </c>
      <c r="G178" s="36"/>
      <c r="H178" s="152">
        <v>79</v>
      </c>
      <c r="I178" s="166">
        <f t="shared" si="15"/>
        <v>-6.3291139240506333E-2</v>
      </c>
      <c r="J178" s="36"/>
      <c r="K178" s="51"/>
      <c r="L178" s="51"/>
      <c r="T178" s="53"/>
    </row>
    <row r="179" spans="2:20" ht="16.5" x14ac:dyDescent="0.25">
      <c r="B179" s="182"/>
      <c r="C179" s="136" t="s">
        <v>81</v>
      </c>
      <c r="D179" s="137">
        <f t="shared" si="16"/>
        <v>399</v>
      </c>
      <c r="E179" s="138">
        <v>385</v>
      </c>
      <c r="F179" s="138">
        <v>14</v>
      </c>
      <c r="G179" s="36"/>
      <c r="H179" s="152">
        <v>408</v>
      </c>
      <c r="I179" s="166">
        <f t="shared" si="15"/>
        <v>-2.2058823529411797E-2</v>
      </c>
      <c r="J179" s="36"/>
      <c r="K179" s="51"/>
      <c r="L179" s="51"/>
      <c r="T179" s="53"/>
    </row>
    <row r="180" spans="2:20" ht="16.5" x14ac:dyDescent="0.25">
      <c r="B180" s="183"/>
      <c r="C180" s="141" t="s">
        <v>1</v>
      </c>
      <c r="D180" s="142">
        <f t="shared" si="16"/>
        <v>491</v>
      </c>
      <c r="E180" s="142">
        <v>463</v>
      </c>
      <c r="F180" s="142">
        <v>28</v>
      </c>
      <c r="G180" s="36"/>
      <c r="H180" s="153">
        <v>503</v>
      </c>
      <c r="I180" s="167">
        <f t="shared" si="15"/>
        <v>-2.3856858846918461E-2</v>
      </c>
      <c r="J180" s="36"/>
      <c r="K180" s="51"/>
      <c r="L180" s="51"/>
      <c r="T180" s="53"/>
    </row>
    <row r="181" spans="2:20" ht="16.5" x14ac:dyDescent="0.25">
      <c r="B181" s="181" t="s">
        <v>57</v>
      </c>
      <c r="C181" s="136" t="s">
        <v>79</v>
      </c>
      <c r="D181" s="137">
        <f t="shared" si="16"/>
        <v>3</v>
      </c>
      <c r="E181" s="138">
        <v>2</v>
      </c>
      <c r="F181" s="138">
        <v>1</v>
      </c>
      <c r="G181" s="36"/>
      <c r="H181" s="152">
        <v>2</v>
      </c>
      <c r="I181" s="166">
        <f t="shared" si="15"/>
        <v>0.5</v>
      </c>
      <c r="J181" s="36"/>
      <c r="K181" s="51"/>
      <c r="L181" s="51"/>
      <c r="T181" s="53"/>
    </row>
    <row r="182" spans="2:20" ht="16.5" x14ac:dyDescent="0.25">
      <c r="B182" s="182"/>
      <c r="C182" s="136" t="s">
        <v>80</v>
      </c>
      <c r="D182" s="137">
        <f t="shared" si="16"/>
        <v>25</v>
      </c>
      <c r="E182" s="138">
        <v>23</v>
      </c>
      <c r="F182" s="138">
        <v>2</v>
      </c>
      <c r="G182" s="36"/>
      <c r="H182" s="152">
        <v>27</v>
      </c>
      <c r="I182" s="166">
        <f t="shared" si="15"/>
        <v>-7.407407407407407E-2</v>
      </c>
      <c r="J182" s="36"/>
      <c r="K182" s="51"/>
      <c r="L182" s="51"/>
      <c r="T182" s="53"/>
    </row>
    <row r="183" spans="2:20" ht="16.5" x14ac:dyDescent="0.25">
      <c r="B183" s="182"/>
      <c r="C183" s="136" t="s">
        <v>81</v>
      </c>
      <c r="D183" s="137">
        <f t="shared" si="16"/>
        <v>193</v>
      </c>
      <c r="E183" s="138">
        <v>185</v>
      </c>
      <c r="F183" s="138">
        <v>8</v>
      </c>
      <c r="G183" s="36"/>
      <c r="H183" s="152">
        <v>199</v>
      </c>
      <c r="I183" s="166">
        <f t="shared" si="15"/>
        <v>-3.0150753768844241E-2</v>
      </c>
      <c r="J183" s="36"/>
      <c r="K183" s="51"/>
      <c r="L183" s="51"/>
      <c r="T183" s="53"/>
    </row>
    <row r="184" spans="2:20" ht="16.5" x14ac:dyDescent="0.25">
      <c r="B184" s="183"/>
      <c r="C184" s="141" t="s">
        <v>1</v>
      </c>
      <c r="D184" s="142">
        <f t="shared" si="16"/>
        <v>221</v>
      </c>
      <c r="E184" s="142">
        <v>210</v>
      </c>
      <c r="F184" s="142">
        <v>11</v>
      </c>
      <c r="G184" s="36"/>
      <c r="H184" s="153">
        <v>228</v>
      </c>
      <c r="I184" s="167">
        <f t="shared" si="15"/>
        <v>-3.0701754385964897E-2</v>
      </c>
      <c r="J184" s="36"/>
      <c r="K184" s="51"/>
      <c r="L184" s="51"/>
      <c r="T184" s="53"/>
    </row>
    <row r="185" spans="2:20" ht="16.5" x14ac:dyDescent="0.25">
      <c r="B185" s="181" t="s">
        <v>101</v>
      </c>
      <c r="C185" s="136" t="s">
        <v>79</v>
      </c>
      <c r="D185" s="137">
        <f t="shared" si="16"/>
        <v>55</v>
      </c>
      <c r="E185" s="138">
        <v>38</v>
      </c>
      <c r="F185" s="138">
        <v>17</v>
      </c>
      <c r="G185" s="36"/>
      <c r="H185" s="152">
        <v>28</v>
      </c>
      <c r="I185" s="166">
        <f t="shared" si="15"/>
        <v>0.96428571428571419</v>
      </c>
      <c r="J185" s="36"/>
      <c r="K185" s="51"/>
      <c r="L185" s="51"/>
      <c r="T185" s="53"/>
    </row>
    <row r="186" spans="2:20" ht="16.5" x14ac:dyDescent="0.25">
      <c r="B186" s="182"/>
      <c r="C186" s="136" t="s">
        <v>80</v>
      </c>
      <c r="D186" s="137">
        <f t="shared" si="16"/>
        <v>210</v>
      </c>
      <c r="E186" s="138">
        <v>157</v>
      </c>
      <c r="F186" s="138">
        <v>53</v>
      </c>
      <c r="G186" s="36"/>
      <c r="H186" s="152">
        <v>249</v>
      </c>
      <c r="I186" s="166">
        <f t="shared" si="15"/>
        <v>-0.15662650602409633</v>
      </c>
      <c r="J186" s="36"/>
      <c r="K186" s="51"/>
      <c r="L186" s="51"/>
      <c r="T186" s="53"/>
    </row>
    <row r="187" spans="2:20" ht="16.5" x14ac:dyDescent="0.25">
      <c r="B187" s="182"/>
      <c r="C187" s="136" t="s">
        <v>81</v>
      </c>
      <c r="D187" s="137">
        <f t="shared" si="16"/>
        <v>1365</v>
      </c>
      <c r="E187" s="138">
        <v>1292</v>
      </c>
      <c r="F187" s="138">
        <v>73</v>
      </c>
      <c r="G187" s="36"/>
      <c r="H187" s="152">
        <v>1369</v>
      </c>
      <c r="I187" s="166">
        <f t="shared" si="15"/>
        <v>-2.9218407596786067E-3</v>
      </c>
      <c r="J187" s="36"/>
      <c r="K187" s="51"/>
      <c r="L187" s="51"/>
      <c r="T187" s="53"/>
    </row>
    <row r="188" spans="2:20" ht="16.5" x14ac:dyDescent="0.25">
      <c r="B188" s="183"/>
      <c r="C188" s="141" t="s">
        <v>1</v>
      </c>
      <c r="D188" s="142">
        <f t="shared" si="16"/>
        <v>1630</v>
      </c>
      <c r="E188" s="142">
        <v>1487</v>
      </c>
      <c r="F188" s="142">
        <v>143</v>
      </c>
      <c r="G188" s="36"/>
      <c r="H188" s="153">
        <v>1646</v>
      </c>
      <c r="I188" s="167">
        <f t="shared" si="15"/>
        <v>-9.7205346294045869E-3</v>
      </c>
      <c r="J188" s="36"/>
      <c r="K188" s="51"/>
      <c r="L188" s="51"/>
      <c r="T188" s="53"/>
    </row>
    <row r="189" spans="2:20" ht="16.5" x14ac:dyDescent="0.25">
      <c r="B189" s="181" t="s">
        <v>102</v>
      </c>
      <c r="C189" s="136" t="s">
        <v>79</v>
      </c>
      <c r="D189" s="137">
        <f t="shared" si="16"/>
        <v>12</v>
      </c>
      <c r="E189" s="138">
        <v>6</v>
      </c>
      <c r="F189" s="138">
        <v>6</v>
      </c>
      <c r="G189" s="36"/>
      <c r="H189" s="152">
        <v>5</v>
      </c>
      <c r="I189" s="166">
        <f t="shared" si="15"/>
        <v>1.4</v>
      </c>
      <c r="J189" s="36"/>
      <c r="K189" s="51"/>
      <c r="L189" s="51"/>
      <c r="T189" s="53"/>
    </row>
    <row r="190" spans="2:20" ht="16.5" x14ac:dyDescent="0.25">
      <c r="B190" s="182"/>
      <c r="C190" s="136" t="s">
        <v>80</v>
      </c>
      <c r="D190" s="137">
        <f t="shared" si="16"/>
        <v>44</v>
      </c>
      <c r="E190" s="138">
        <v>35</v>
      </c>
      <c r="F190" s="138">
        <v>9</v>
      </c>
      <c r="G190" s="36"/>
      <c r="H190" s="152">
        <v>50</v>
      </c>
      <c r="I190" s="166">
        <f t="shared" si="15"/>
        <v>-0.12</v>
      </c>
      <c r="J190" s="36"/>
      <c r="K190" s="51"/>
      <c r="L190" s="51"/>
      <c r="T190" s="53"/>
    </row>
    <row r="191" spans="2:20" ht="16.5" x14ac:dyDescent="0.25">
      <c r="B191" s="182"/>
      <c r="C191" s="136" t="s">
        <v>81</v>
      </c>
      <c r="D191" s="137">
        <f t="shared" si="16"/>
        <v>302</v>
      </c>
      <c r="E191" s="138">
        <v>288</v>
      </c>
      <c r="F191" s="138">
        <v>14</v>
      </c>
      <c r="G191" s="36"/>
      <c r="H191" s="152">
        <v>327</v>
      </c>
      <c r="I191" s="166">
        <f t="shared" si="15"/>
        <v>-7.6452599388379228E-2</v>
      </c>
      <c r="J191" s="36"/>
      <c r="K191" s="51"/>
      <c r="L191" s="51"/>
      <c r="T191" s="53"/>
    </row>
    <row r="192" spans="2:20" ht="16.5" x14ac:dyDescent="0.25">
      <c r="B192" s="183"/>
      <c r="C192" s="141" t="s">
        <v>1</v>
      </c>
      <c r="D192" s="142">
        <f t="shared" si="16"/>
        <v>358</v>
      </c>
      <c r="E192" s="142">
        <v>329</v>
      </c>
      <c r="F192" s="142">
        <v>29</v>
      </c>
      <c r="G192" s="36"/>
      <c r="H192" s="153">
        <v>382</v>
      </c>
      <c r="I192" s="167">
        <f t="shared" si="15"/>
        <v>-6.2827225130890008E-2</v>
      </c>
      <c r="J192" s="36"/>
      <c r="K192" s="51"/>
      <c r="L192" s="51"/>
      <c r="T192" s="53"/>
    </row>
    <row r="193" spans="2:20" ht="16.5" x14ac:dyDescent="0.25">
      <c r="B193" s="181" t="s">
        <v>59</v>
      </c>
      <c r="C193" s="136" t="s">
        <v>79</v>
      </c>
      <c r="D193" s="137">
        <f t="shared" si="16"/>
        <v>8</v>
      </c>
      <c r="E193" s="138">
        <v>5</v>
      </c>
      <c r="F193" s="138">
        <v>3</v>
      </c>
      <c r="G193" s="36"/>
      <c r="H193" s="152">
        <v>6</v>
      </c>
      <c r="I193" s="166">
        <f t="shared" ref="I193:I233" si="20">+D193/H193-1</f>
        <v>0.33333333333333326</v>
      </c>
      <c r="J193" s="36"/>
      <c r="K193" s="51"/>
      <c r="L193" s="51"/>
      <c r="T193" s="53"/>
    </row>
    <row r="194" spans="2:20" ht="16.5" x14ac:dyDescent="0.25">
      <c r="B194" s="182"/>
      <c r="C194" s="136" t="s">
        <v>80</v>
      </c>
      <c r="D194" s="137">
        <f t="shared" si="16"/>
        <v>37</v>
      </c>
      <c r="E194" s="138">
        <v>29</v>
      </c>
      <c r="F194" s="138">
        <v>8</v>
      </c>
      <c r="G194" s="36"/>
      <c r="H194" s="152">
        <v>47</v>
      </c>
      <c r="I194" s="166">
        <f t="shared" si="20"/>
        <v>-0.21276595744680848</v>
      </c>
      <c r="J194" s="36"/>
      <c r="K194" s="51"/>
      <c r="L194" s="51"/>
      <c r="T194" s="53"/>
    </row>
    <row r="195" spans="2:20" ht="16.5" x14ac:dyDescent="0.25">
      <c r="B195" s="182"/>
      <c r="C195" s="136" t="s">
        <v>81</v>
      </c>
      <c r="D195" s="137">
        <f t="shared" si="16"/>
        <v>238</v>
      </c>
      <c r="E195" s="138">
        <v>226</v>
      </c>
      <c r="F195" s="138">
        <v>12</v>
      </c>
      <c r="G195" s="36"/>
      <c r="H195" s="152">
        <v>203</v>
      </c>
      <c r="I195" s="166">
        <f t="shared" si="20"/>
        <v>0.17241379310344818</v>
      </c>
      <c r="J195" s="36"/>
      <c r="K195" s="51"/>
      <c r="L195" s="51"/>
      <c r="T195" s="53"/>
    </row>
    <row r="196" spans="2:20" ht="16.5" x14ac:dyDescent="0.25">
      <c r="B196" s="183"/>
      <c r="C196" s="141" t="s">
        <v>1</v>
      </c>
      <c r="D196" s="142">
        <f t="shared" si="16"/>
        <v>283</v>
      </c>
      <c r="E196" s="142">
        <v>260</v>
      </c>
      <c r="F196" s="142">
        <v>23</v>
      </c>
      <c r="G196" s="36"/>
      <c r="H196" s="153">
        <v>256</v>
      </c>
      <c r="I196" s="167">
        <f t="shared" si="20"/>
        <v>0.10546875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</row>
    <row r="197" spans="2:20" ht="16.5" x14ac:dyDescent="0.25">
      <c r="B197" s="181" t="s">
        <v>98</v>
      </c>
      <c r="C197" s="136" t="s">
        <v>79</v>
      </c>
      <c r="D197" s="137">
        <f t="shared" si="16"/>
        <v>6</v>
      </c>
      <c r="E197" s="138">
        <v>5</v>
      </c>
      <c r="F197" s="138">
        <v>1</v>
      </c>
      <c r="G197" s="36"/>
      <c r="H197" s="152">
        <v>2</v>
      </c>
      <c r="I197" s="166">
        <f t="shared" si="20"/>
        <v>2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</row>
    <row r="198" spans="2:20" ht="16.5" x14ac:dyDescent="0.25">
      <c r="B198" s="182"/>
      <c r="C198" s="136" t="s">
        <v>80</v>
      </c>
      <c r="D198" s="137">
        <f t="shared" ref="D198:D232" si="21">+E198+F198</f>
        <v>19</v>
      </c>
      <c r="E198" s="138">
        <v>17</v>
      </c>
      <c r="F198" s="138">
        <v>2</v>
      </c>
      <c r="G198" s="36"/>
      <c r="H198" s="152">
        <v>18</v>
      </c>
      <c r="I198" s="166">
        <f t="shared" si="20"/>
        <v>5.555555555555558E-2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</row>
    <row r="199" spans="2:20" ht="16.5" x14ac:dyDescent="0.25">
      <c r="B199" s="182"/>
      <c r="C199" s="136" t="s">
        <v>81</v>
      </c>
      <c r="D199" s="137">
        <f t="shared" si="21"/>
        <v>79</v>
      </c>
      <c r="E199" s="138">
        <v>77</v>
      </c>
      <c r="F199" s="138">
        <v>2</v>
      </c>
      <c r="G199" s="36"/>
      <c r="H199" s="152">
        <v>74</v>
      </c>
      <c r="I199" s="166">
        <f t="shared" si="20"/>
        <v>6.7567567567567544E-2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</row>
    <row r="200" spans="2:20" ht="16.5" x14ac:dyDescent="0.25">
      <c r="B200" s="183"/>
      <c r="C200" s="141" t="s">
        <v>1</v>
      </c>
      <c r="D200" s="142">
        <f t="shared" si="21"/>
        <v>104</v>
      </c>
      <c r="E200" s="142">
        <v>99</v>
      </c>
      <c r="F200" s="142">
        <v>5</v>
      </c>
      <c r="G200" s="36"/>
      <c r="H200" s="153">
        <v>94</v>
      </c>
      <c r="I200" s="167">
        <f t="shared" si="20"/>
        <v>0.1063829787234043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</row>
    <row r="201" spans="2:20" ht="16.5" x14ac:dyDescent="0.25">
      <c r="B201" s="181" t="s">
        <v>61</v>
      </c>
      <c r="C201" s="136" t="s">
        <v>79</v>
      </c>
      <c r="D201" s="137">
        <f t="shared" si="21"/>
        <v>1</v>
      </c>
      <c r="E201" s="138">
        <v>1</v>
      </c>
      <c r="F201" s="138">
        <v>0</v>
      </c>
      <c r="G201" s="36"/>
      <c r="H201" s="152">
        <v>0</v>
      </c>
      <c r="I201" s="166" t="s">
        <v>104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</row>
    <row r="202" spans="2:20" ht="16.5" x14ac:dyDescent="0.25">
      <c r="B202" s="182"/>
      <c r="C202" s="136" t="s">
        <v>80</v>
      </c>
      <c r="D202" s="137">
        <f t="shared" si="21"/>
        <v>7</v>
      </c>
      <c r="E202" s="138">
        <v>6</v>
      </c>
      <c r="F202" s="138">
        <v>1</v>
      </c>
      <c r="G202" s="36"/>
      <c r="H202" s="152">
        <v>6</v>
      </c>
      <c r="I202" s="166">
        <f t="shared" ref="I202" si="22">+D202/H202-1</f>
        <v>0.16666666666666674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</row>
    <row r="203" spans="2:20" ht="16.5" x14ac:dyDescent="0.25">
      <c r="B203" s="182"/>
      <c r="C203" s="136" t="s">
        <v>81</v>
      </c>
      <c r="D203" s="137">
        <f t="shared" si="21"/>
        <v>41</v>
      </c>
      <c r="E203" s="138">
        <v>38</v>
      </c>
      <c r="F203" s="138">
        <v>3</v>
      </c>
      <c r="G203" s="36"/>
      <c r="H203" s="152">
        <v>33</v>
      </c>
      <c r="I203" s="166">
        <f t="shared" si="20"/>
        <v>0.24242424242424243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</row>
    <row r="204" spans="2:20" ht="16.5" x14ac:dyDescent="0.25">
      <c r="B204" s="183"/>
      <c r="C204" s="141" t="s">
        <v>1</v>
      </c>
      <c r="D204" s="142">
        <f t="shared" si="21"/>
        <v>49</v>
      </c>
      <c r="E204" s="142">
        <v>45</v>
      </c>
      <c r="F204" s="142">
        <v>4</v>
      </c>
      <c r="G204" s="36"/>
      <c r="H204" s="153">
        <v>39</v>
      </c>
      <c r="I204" s="167">
        <f t="shared" si="20"/>
        <v>0.25641025641025639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</row>
    <row r="205" spans="2:20" ht="16.5" x14ac:dyDescent="0.25">
      <c r="B205" s="181" t="s">
        <v>62</v>
      </c>
      <c r="C205" s="136" t="s">
        <v>79</v>
      </c>
      <c r="D205" s="137">
        <f t="shared" si="21"/>
        <v>3</v>
      </c>
      <c r="E205" s="138">
        <v>2</v>
      </c>
      <c r="F205" s="138">
        <v>1</v>
      </c>
      <c r="G205" s="36"/>
      <c r="H205" s="152">
        <v>3</v>
      </c>
      <c r="I205" s="166">
        <f t="shared" si="20"/>
        <v>0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</row>
    <row r="206" spans="2:20" ht="16.5" x14ac:dyDescent="0.25">
      <c r="B206" s="182"/>
      <c r="C206" s="136" t="s">
        <v>80</v>
      </c>
      <c r="D206" s="137">
        <f t="shared" si="21"/>
        <v>13</v>
      </c>
      <c r="E206" s="138">
        <v>10</v>
      </c>
      <c r="F206" s="138">
        <v>3</v>
      </c>
      <c r="G206" s="36"/>
      <c r="H206" s="152">
        <v>7</v>
      </c>
      <c r="I206" s="166">
        <f t="shared" si="20"/>
        <v>0.85714285714285721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</row>
    <row r="207" spans="2:20" ht="16.5" x14ac:dyDescent="0.25">
      <c r="B207" s="182"/>
      <c r="C207" s="136" t="s">
        <v>81</v>
      </c>
      <c r="D207" s="137">
        <f t="shared" si="21"/>
        <v>80</v>
      </c>
      <c r="E207" s="138">
        <v>78</v>
      </c>
      <c r="F207" s="138">
        <v>2</v>
      </c>
      <c r="G207" s="36"/>
      <c r="H207" s="152">
        <v>58</v>
      </c>
      <c r="I207" s="166">
        <f t="shared" si="20"/>
        <v>0.3793103448275863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</row>
    <row r="208" spans="2:20" ht="16.5" x14ac:dyDescent="0.25">
      <c r="B208" s="183"/>
      <c r="C208" s="141" t="s">
        <v>1</v>
      </c>
      <c r="D208" s="142">
        <f t="shared" si="21"/>
        <v>96</v>
      </c>
      <c r="E208" s="142">
        <v>90</v>
      </c>
      <c r="F208" s="142">
        <v>6</v>
      </c>
      <c r="G208" s="36"/>
      <c r="H208" s="153">
        <v>68</v>
      </c>
      <c r="I208" s="167">
        <f t="shared" si="20"/>
        <v>0.41176470588235303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</row>
    <row r="209" spans="2:20" ht="16.5" x14ac:dyDescent="0.25">
      <c r="B209" s="181" t="s">
        <v>63</v>
      </c>
      <c r="C209" s="136" t="s">
        <v>79</v>
      </c>
      <c r="D209" s="137">
        <f t="shared" si="21"/>
        <v>8</v>
      </c>
      <c r="E209" s="138">
        <v>6</v>
      </c>
      <c r="F209" s="138">
        <v>2</v>
      </c>
      <c r="G209" s="36"/>
      <c r="H209" s="152">
        <v>5</v>
      </c>
      <c r="I209" s="166">
        <f t="shared" si="20"/>
        <v>0.60000000000000009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</row>
    <row r="210" spans="2:20" ht="16.5" x14ac:dyDescent="0.25">
      <c r="B210" s="182"/>
      <c r="C210" s="136" t="s">
        <v>80</v>
      </c>
      <c r="D210" s="137">
        <f t="shared" si="21"/>
        <v>42</v>
      </c>
      <c r="E210" s="138">
        <v>28</v>
      </c>
      <c r="F210" s="138">
        <v>14</v>
      </c>
      <c r="G210" s="36"/>
      <c r="H210" s="152">
        <v>39</v>
      </c>
      <c r="I210" s="166">
        <f t="shared" si="20"/>
        <v>7.6923076923076872E-2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</row>
    <row r="211" spans="2:20" ht="16.5" x14ac:dyDescent="0.25">
      <c r="B211" s="182"/>
      <c r="C211" s="136" t="s">
        <v>81</v>
      </c>
      <c r="D211" s="137">
        <f t="shared" si="21"/>
        <v>186</v>
      </c>
      <c r="E211" s="138">
        <v>172</v>
      </c>
      <c r="F211" s="138">
        <v>14</v>
      </c>
      <c r="G211" s="36"/>
      <c r="H211" s="152">
        <v>210</v>
      </c>
      <c r="I211" s="166">
        <f t="shared" si="20"/>
        <v>-0.11428571428571432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</row>
    <row r="212" spans="2:20" ht="16.5" x14ac:dyDescent="0.25">
      <c r="B212" s="183"/>
      <c r="C212" s="141" t="s">
        <v>1</v>
      </c>
      <c r="D212" s="142">
        <f t="shared" si="21"/>
        <v>236</v>
      </c>
      <c r="E212" s="142">
        <v>206</v>
      </c>
      <c r="F212" s="142">
        <v>30</v>
      </c>
      <c r="G212" s="36"/>
      <c r="H212" s="153">
        <v>254</v>
      </c>
      <c r="I212" s="167">
        <f t="shared" si="20"/>
        <v>-7.086614173228345E-2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</row>
    <row r="213" spans="2:20" ht="16.5" x14ac:dyDescent="0.25">
      <c r="B213" s="181" t="s">
        <v>64</v>
      </c>
      <c r="C213" s="136" t="s">
        <v>79</v>
      </c>
      <c r="D213" s="137">
        <f t="shared" si="21"/>
        <v>0</v>
      </c>
      <c r="E213" s="138">
        <v>0</v>
      </c>
      <c r="F213" s="138">
        <v>0</v>
      </c>
      <c r="G213" s="36"/>
      <c r="H213" s="152">
        <v>6</v>
      </c>
      <c r="I213" s="166">
        <f t="shared" si="20"/>
        <v>-1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</row>
    <row r="214" spans="2:20" ht="16.5" x14ac:dyDescent="0.25">
      <c r="B214" s="182"/>
      <c r="C214" s="136" t="s">
        <v>80</v>
      </c>
      <c r="D214" s="137">
        <f t="shared" si="21"/>
        <v>23</v>
      </c>
      <c r="E214" s="138">
        <v>21</v>
      </c>
      <c r="F214" s="138">
        <v>2</v>
      </c>
      <c r="G214" s="36"/>
      <c r="H214" s="152">
        <v>26</v>
      </c>
      <c r="I214" s="166">
        <f t="shared" si="20"/>
        <v>-0.11538461538461542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</row>
    <row r="215" spans="2:20" ht="16.5" x14ac:dyDescent="0.25">
      <c r="B215" s="182"/>
      <c r="C215" s="136" t="s">
        <v>81</v>
      </c>
      <c r="D215" s="137">
        <f t="shared" si="21"/>
        <v>191</v>
      </c>
      <c r="E215" s="138">
        <v>187</v>
      </c>
      <c r="F215" s="138">
        <v>4</v>
      </c>
      <c r="G215" s="36"/>
      <c r="H215" s="152">
        <v>203</v>
      </c>
      <c r="I215" s="166">
        <f t="shared" si="20"/>
        <v>-5.9113300492610876E-2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</row>
    <row r="216" spans="2:20" ht="16.5" x14ac:dyDescent="0.25">
      <c r="B216" s="183"/>
      <c r="C216" s="141" t="s">
        <v>1</v>
      </c>
      <c r="D216" s="142">
        <f t="shared" si="21"/>
        <v>214</v>
      </c>
      <c r="E216" s="142">
        <v>208</v>
      </c>
      <c r="F216" s="142">
        <v>6</v>
      </c>
      <c r="G216" s="36"/>
      <c r="H216" s="153">
        <v>235</v>
      </c>
      <c r="I216" s="167">
        <f t="shared" si="20"/>
        <v>-8.9361702127659592E-2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</row>
    <row r="217" spans="2:20" ht="16.5" x14ac:dyDescent="0.25">
      <c r="B217" s="181" t="s">
        <v>99</v>
      </c>
      <c r="C217" s="136" t="s">
        <v>79</v>
      </c>
      <c r="D217" s="137">
        <f t="shared" si="21"/>
        <v>20</v>
      </c>
      <c r="E217" s="138">
        <v>12</v>
      </c>
      <c r="F217" s="138">
        <v>8</v>
      </c>
      <c r="G217" s="36"/>
      <c r="H217" s="152">
        <v>15</v>
      </c>
      <c r="I217" s="166">
        <f t="shared" si="20"/>
        <v>0.33333333333333326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</row>
    <row r="218" spans="2:20" ht="16.5" x14ac:dyDescent="0.25">
      <c r="B218" s="182"/>
      <c r="C218" s="136" t="s">
        <v>80</v>
      </c>
      <c r="D218" s="137">
        <f t="shared" si="21"/>
        <v>89</v>
      </c>
      <c r="E218" s="138">
        <v>70</v>
      </c>
      <c r="F218" s="138">
        <v>19</v>
      </c>
      <c r="G218" s="36"/>
      <c r="H218" s="152">
        <v>80</v>
      </c>
      <c r="I218" s="166">
        <f t="shared" si="20"/>
        <v>0.11250000000000004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</row>
    <row r="219" spans="2:20" ht="16.5" x14ac:dyDescent="0.25">
      <c r="B219" s="182"/>
      <c r="C219" s="136" t="s">
        <v>81</v>
      </c>
      <c r="D219" s="137">
        <f t="shared" si="21"/>
        <v>395</v>
      </c>
      <c r="E219" s="138">
        <v>383</v>
      </c>
      <c r="F219" s="138">
        <v>12</v>
      </c>
      <c r="G219" s="36"/>
      <c r="H219" s="152">
        <v>383</v>
      </c>
      <c r="I219" s="166">
        <f t="shared" si="20"/>
        <v>3.1331592689294974E-2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</row>
    <row r="220" spans="2:20" ht="16.5" x14ac:dyDescent="0.25">
      <c r="B220" s="183"/>
      <c r="C220" s="141" t="s">
        <v>1</v>
      </c>
      <c r="D220" s="142">
        <f t="shared" si="21"/>
        <v>504</v>
      </c>
      <c r="E220" s="142">
        <v>465</v>
      </c>
      <c r="F220" s="142">
        <v>39</v>
      </c>
      <c r="G220" s="36"/>
      <c r="H220" s="153">
        <v>478</v>
      </c>
      <c r="I220" s="167">
        <f t="shared" si="20"/>
        <v>5.439330543933063E-2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</row>
    <row r="221" spans="2:20" ht="16.5" x14ac:dyDescent="0.25">
      <c r="B221" s="181" t="s">
        <v>66</v>
      </c>
      <c r="C221" s="136" t="s">
        <v>79</v>
      </c>
      <c r="D221" s="137">
        <f t="shared" si="21"/>
        <v>5</v>
      </c>
      <c r="E221" s="138">
        <v>3</v>
      </c>
      <c r="F221" s="138">
        <v>2</v>
      </c>
      <c r="G221" s="36"/>
      <c r="H221" s="152">
        <v>0</v>
      </c>
      <c r="I221" s="166" t="s">
        <v>104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</row>
    <row r="222" spans="2:20" ht="16.5" x14ac:dyDescent="0.25">
      <c r="B222" s="182"/>
      <c r="C222" s="136" t="s">
        <v>80</v>
      </c>
      <c r="D222" s="137">
        <f t="shared" si="21"/>
        <v>10</v>
      </c>
      <c r="E222" s="138">
        <v>9</v>
      </c>
      <c r="F222" s="138">
        <v>1</v>
      </c>
      <c r="G222" s="36"/>
      <c r="H222" s="152">
        <v>24</v>
      </c>
      <c r="I222" s="166">
        <f t="shared" ref="I222" si="23">+D222/H222-1</f>
        <v>-0.58333333333333326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</row>
    <row r="223" spans="2:20" ht="16.5" x14ac:dyDescent="0.25">
      <c r="B223" s="182"/>
      <c r="C223" s="136" t="s">
        <v>81</v>
      </c>
      <c r="D223" s="137">
        <f t="shared" si="21"/>
        <v>121</v>
      </c>
      <c r="E223" s="138">
        <v>117</v>
      </c>
      <c r="F223" s="138">
        <v>4</v>
      </c>
      <c r="G223" s="36"/>
      <c r="H223" s="152">
        <v>128</v>
      </c>
      <c r="I223" s="166">
        <f t="shared" si="20"/>
        <v>-5.46875E-2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</row>
    <row r="224" spans="2:20" ht="16.5" x14ac:dyDescent="0.25">
      <c r="B224" s="183"/>
      <c r="C224" s="141" t="s">
        <v>1</v>
      </c>
      <c r="D224" s="142">
        <f t="shared" si="21"/>
        <v>136</v>
      </c>
      <c r="E224" s="142">
        <v>129</v>
      </c>
      <c r="F224" s="142">
        <v>7</v>
      </c>
      <c r="G224" s="36"/>
      <c r="H224" s="153">
        <v>152</v>
      </c>
      <c r="I224" s="167">
        <f t="shared" si="20"/>
        <v>-0.10526315789473684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</row>
    <row r="225" spans="2:20" ht="16.5" x14ac:dyDescent="0.25">
      <c r="B225" s="181" t="s">
        <v>67</v>
      </c>
      <c r="C225" s="136" t="s">
        <v>79</v>
      </c>
      <c r="D225" s="137">
        <f t="shared" si="21"/>
        <v>0</v>
      </c>
      <c r="E225" s="138">
        <v>0</v>
      </c>
      <c r="F225" s="138">
        <v>0</v>
      </c>
      <c r="G225" s="36"/>
      <c r="H225" s="152">
        <v>2</v>
      </c>
      <c r="I225" s="166">
        <f t="shared" si="20"/>
        <v>-1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</row>
    <row r="226" spans="2:20" ht="16.5" x14ac:dyDescent="0.25">
      <c r="B226" s="182"/>
      <c r="C226" s="136" t="s">
        <v>80</v>
      </c>
      <c r="D226" s="137">
        <f t="shared" si="21"/>
        <v>6</v>
      </c>
      <c r="E226" s="138">
        <v>3</v>
      </c>
      <c r="F226" s="138">
        <v>3</v>
      </c>
      <c r="G226" s="36"/>
      <c r="H226" s="152">
        <v>7</v>
      </c>
      <c r="I226" s="166">
        <f t="shared" si="20"/>
        <v>-0.1428571428571429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</row>
    <row r="227" spans="2:20" ht="16.5" x14ac:dyDescent="0.25">
      <c r="B227" s="182"/>
      <c r="C227" s="136" t="s">
        <v>81</v>
      </c>
      <c r="D227" s="137">
        <f t="shared" si="21"/>
        <v>73</v>
      </c>
      <c r="E227" s="138">
        <v>71</v>
      </c>
      <c r="F227" s="138">
        <v>2</v>
      </c>
      <c r="G227" s="36"/>
      <c r="H227" s="152">
        <v>42</v>
      </c>
      <c r="I227" s="166">
        <f t="shared" si="20"/>
        <v>0.73809523809523814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</row>
    <row r="228" spans="2:20" ht="16.5" x14ac:dyDescent="0.25">
      <c r="B228" s="183"/>
      <c r="C228" s="141" t="s">
        <v>1</v>
      </c>
      <c r="D228" s="142">
        <f t="shared" si="21"/>
        <v>79</v>
      </c>
      <c r="E228" s="142">
        <v>74</v>
      </c>
      <c r="F228" s="142">
        <v>5</v>
      </c>
      <c r="G228" s="36"/>
      <c r="H228" s="153">
        <v>51</v>
      </c>
      <c r="I228" s="167">
        <f t="shared" si="20"/>
        <v>0.5490196078431373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</row>
    <row r="229" spans="2:20" ht="16.5" x14ac:dyDescent="0.25">
      <c r="B229" s="181" t="s">
        <v>68</v>
      </c>
      <c r="C229" s="136" t="s">
        <v>79</v>
      </c>
      <c r="D229" s="137">
        <f t="shared" si="21"/>
        <v>12</v>
      </c>
      <c r="E229" s="138">
        <v>8</v>
      </c>
      <c r="F229" s="138">
        <v>4</v>
      </c>
      <c r="G229" s="36"/>
      <c r="H229" s="152">
        <v>10</v>
      </c>
      <c r="I229" s="166">
        <f t="shared" si="20"/>
        <v>0.19999999999999996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</row>
    <row r="230" spans="2:20" ht="16.5" x14ac:dyDescent="0.25">
      <c r="B230" s="182"/>
      <c r="C230" s="136" t="s">
        <v>80</v>
      </c>
      <c r="D230" s="137">
        <f t="shared" si="21"/>
        <v>37</v>
      </c>
      <c r="E230" s="138">
        <v>31</v>
      </c>
      <c r="F230" s="138">
        <v>6</v>
      </c>
      <c r="G230" s="36"/>
      <c r="H230" s="152">
        <v>57</v>
      </c>
      <c r="I230" s="166">
        <f t="shared" si="20"/>
        <v>-0.35087719298245612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</row>
    <row r="231" spans="2:20" ht="16.5" x14ac:dyDescent="0.25">
      <c r="B231" s="182"/>
      <c r="C231" s="136" t="s">
        <v>81</v>
      </c>
      <c r="D231" s="137">
        <f t="shared" si="21"/>
        <v>260</v>
      </c>
      <c r="E231" s="138">
        <v>248</v>
      </c>
      <c r="F231" s="138">
        <v>12</v>
      </c>
      <c r="G231" s="36"/>
      <c r="H231" s="152">
        <v>243</v>
      </c>
      <c r="I231" s="166">
        <f t="shared" si="20"/>
        <v>6.9958847736625529E-2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</row>
    <row r="232" spans="2:20" ht="17.25" thickBot="1" x14ac:dyDescent="0.3">
      <c r="B232" s="182"/>
      <c r="C232" s="145" t="s">
        <v>1</v>
      </c>
      <c r="D232" s="146">
        <f t="shared" si="21"/>
        <v>309</v>
      </c>
      <c r="E232" s="146">
        <v>287</v>
      </c>
      <c r="F232" s="146">
        <v>22</v>
      </c>
      <c r="G232" s="36"/>
      <c r="H232" s="154">
        <v>310</v>
      </c>
      <c r="I232" s="168">
        <f t="shared" si="20"/>
        <v>-3.225806451612856E-3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</row>
    <row r="233" spans="2:20" ht="16.5" x14ac:dyDescent="0.25">
      <c r="B233" s="220" t="s">
        <v>1</v>
      </c>
      <c r="C233" s="220"/>
      <c r="D233" s="147">
        <f>+D132+D136+D140+D144+D148+D152+D156+D160+D164+D168+D172+D176+D180+D184+D188+D192+D196+D200+D204+D208+D212+D216+D220+D224+D228+D232</f>
        <v>8385</v>
      </c>
      <c r="E233" s="147">
        <f t="shared" ref="E233:F233" si="24">+E132+E136+E140+E144+E148+E152+E156+E160+E164+E168+E172+E176+E180+E184+E188+E192+E196+E200+E204+E208+E212+E216+E220+E224+E228+E232</f>
        <v>7768</v>
      </c>
      <c r="F233" s="147">
        <f t="shared" si="24"/>
        <v>617</v>
      </c>
      <c r="G233" s="36"/>
      <c r="H233" s="147">
        <f>+H132+H136+H140+H144+H148+H152+H156+H160+H164+H168+H172+H176+H180+H184+H188+H192+H196+H200+H204+H208+H212+H216+H220+H224+H228+H232</f>
        <v>8417</v>
      </c>
      <c r="I233" s="169">
        <f t="shared" si="20"/>
        <v>-3.8018296305096788E-3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20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20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20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20" ht="32.25" customHeight="1" x14ac:dyDescent="0.25">
      <c r="B237" s="188" t="s">
        <v>42</v>
      </c>
      <c r="C237" s="197" t="s">
        <v>1</v>
      </c>
      <c r="D237" s="192" t="s">
        <v>20</v>
      </c>
      <c r="E237" s="193"/>
      <c r="F237" s="192" t="s">
        <v>21</v>
      </c>
      <c r="G237" s="193"/>
      <c r="H237" s="192" t="s">
        <v>22</v>
      </c>
      <c r="I237" s="193"/>
      <c r="J237" s="192" t="s">
        <v>23</v>
      </c>
      <c r="K237" s="193"/>
      <c r="L237" s="192" t="s">
        <v>24</v>
      </c>
      <c r="M237" s="193"/>
      <c r="N237" s="192" t="s">
        <v>25</v>
      </c>
      <c r="O237" s="193"/>
      <c r="P237" s="192" t="s">
        <v>26</v>
      </c>
      <c r="Q237" s="193"/>
      <c r="R237" s="192" t="s">
        <v>27</v>
      </c>
      <c r="S237" s="193"/>
    </row>
    <row r="238" spans="2:20" ht="21.75" customHeight="1" x14ac:dyDescent="0.25">
      <c r="B238" s="196"/>
      <c r="C238" s="198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20" ht="17.25" customHeight="1" x14ac:dyDescent="0.25">
      <c r="B239" s="28" t="s">
        <v>44</v>
      </c>
      <c r="C239" s="24">
        <f>SUM(D239:S239)</f>
        <v>319</v>
      </c>
      <c r="D239" s="25">
        <v>8</v>
      </c>
      <c r="E239" s="25">
        <v>7</v>
      </c>
      <c r="F239" s="25">
        <v>43</v>
      </c>
      <c r="G239" s="25">
        <v>8</v>
      </c>
      <c r="H239" s="25">
        <v>168</v>
      </c>
      <c r="I239" s="25">
        <v>9</v>
      </c>
      <c r="J239" s="25">
        <v>46</v>
      </c>
      <c r="K239" s="25">
        <v>4</v>
      </c>
      <c r="L239" s="25">
        <v>15</v>
      </c>
      <c r="M239" s="25">
        <v>0</v>
      </c>
      <c r="N239" s="25">
        <v>6</v>
      </c>
      <c r="O239" s="25">
        <v>0</v>
      </c>
      <c r="P239" s="25">
        <v>3</v>
      </c>
      <c r="Q239" s="25">
        <v>0</v>
      </c>
      <c r="R239" s="25">
        <v>2</v>
      </c>
      <c r="S239" s="25">
        <v>0</v>
      </c>
    </row>
    <row r="240" spans="2:20" ht="17.25" customHeight="1" x14ac:dyDescent="0.25">
      <c r="B240" s="28" t="s">
        <v>45</v>
      </c>
      <c r="C240" s="24">
        <f t="shared" ref="C240:C263" si="25">SUM(D240:S240)</f>
        <v>397</v>
      </c>
      <c r="D240" s="25">
        <v>7</v>
      </c>
      <c r="E240" s="25">
        <v>1</v>
      </c>
      <c r="F240" s="25">
        <v>20</v>
      </c>
      <c r="G240" s="25">
        <v>6</v>
      </c>
      <c r="H240" s="25">
        <v>201</v>
      </c>
      <c r="I240" s="25">
        <v>3</v>
      </c>
      <c r="J240" s="25">
        <v>76</v>
      </c>
      <c r="K240" s="25">
        <v>2</v>
      </c>
      <c r="L240" s="25">
        <v>43</v>
      </c>
      <c r="M240" s="25">
        <v>1</v>
      </c>
      <c r="N240" s="25">
        <v>20</v>
      </c>
      <c r="O240" s="25">
        <v>0</v>
      </c>
      <c r="P240" s="25">
        <v>9</v>
      </c>
      <c r="Q240" s="25">
        <v>0</v>
      </c>
      <c r="R240" s="25">
        <v>8</v>
      </c>
      <c r="S240" s="25">
        <v>0</v>
      </c>
    </row>
    <row r="241" spans="2:19" ht="17.25" customHeight="1" x14ac:dyDescent="0.25">
      <c r="B241" s="28" t="s">
        <v>46</v>
      </c>
      <c r="C241" s="24">
        <f t="shared" si="25"/>
        <v>195</v>
      </c>
      <c r="D241" s="25">
        <v>2</v>
      </c>
      <c r="E241" s="25">
        <v>0</v>
      </c>
      <c r="F241" s="25">
        <v>16</v>
      </c>
      <c r="G241" s="25">
        <v>4</v>
      </c>
      <c r="H241" s="25">
        <v>79</v>
      </c>
      <c r="I241" s="25">
        <v>3</v>
      </c>
      <c r="J241" s="25">
        <v>39</v>
      </c>
      <c r="K241" s="25">
        <v>0</v>
      </c>
      <c r="L241" s="25">
        <v>25</v>
      </c>
      <c r="M241" s="25">
        <v>0</v>
      </c>
      <c r="N241" s="25">
        <v>14</v>
      </c>
      <c r="O241" s="25">
        <v>0</v>
      </c>
      <c r="P241" s="25">
        <v>9</v>
      </c>
      <c r="Q241" s="25">
        <v>0</v>
      </c>
      <c r="R241" s="25">
        <v>4</v>
      </c>
      <c r="S241" s="25">
        <v>0</v>
      </c>
    </row>
    <row r="242" spans="2:19" ht="17.25" customHeight="1" x14ac:dyDescent="0.25">
      <c r="B242" s="28" t="s">
        <v>47</v>
      </c>
      <c r="C242" s="24">
        <f t="shared" si="25"/>
        <v>1014</v>
      </c>
      <c r="D242" s="25">
        <v>11</v>
      </c>
      <c r="E242" s="25">
        <v>12</v>
      </c>
      <c r="F242" s="25">
        <v>62</v>
      </c>
      <c r="G242" s="25">
        <v>11</v>
      </c>
      <c r="H242" s="25">
        <v>419</v>
      </c>
      <c r="I242" s="25">
        <v>21</v>
      </c>
      <c r="J242" s="25">
        <v>243</v>
      </c>
      <c r="K242" s="25">
        <v>4</v>
      </c>
      <c r="L242" s="25">
        <v>123</v>
      </c>
      <c r="M242" s="25">
        <v>5</v>
      </c>
      <c r="N242" s="25">
        <v>62</v>
      </c>
      <c r="O242" s="25">
        <v>2</v>
      </c>
      <c r="P242" s="25">
        <v>28</v>
      </c>
      <c r="Q242" s="25">
        <v>1</v>
      </c>
      <c r="R242" s="25">
        <v>10</v>
      </c>
      <c r="S242" s="25">
        <v>0</v>
      </c>
    </row>
    <row r="243" spans="2:19" ht="17.25" customHeight="1" x14ac:dyDescent="0.25">
      <c r="B243" s="28" t="s">
        <v>48</v>
      </c>
      <c r="C243" s="24">
        <f t="shared" si="25"/>
        <v>488</v>
      </c>
      <c r="D243" s="25">
        <v>7</v>
      </c>
      <c r="E243" s="25">
        <v>7</v>
      </c>
      <c r="F243" s="25">
        <v>31</v>
      </c>
      <c r="G243" s="25">
        <v>15</v>
      </c>
      <c r="H243" s="25">
        <v>254</v>
      </c>
      <c r="I243" s="25">
        <v>10</v>
      </c>
      <c r="J243" s="25">
        <v>83</v>
      </c>
      <c r="K243" s="25">
        <v>9</v>
      </c>
      <c r="L243" s="25">
        <v>40</v>
      </c>
      <c r="M243" s="25">
        <v>0</v>
      </c>
      <c r="N243" s="25">
        <v>17</v>
      </c>
      <c r="O243" s="25">
        <v>1</v>
      </c>
      <c r="P243" s="25">
        <v>12</v>
      </c>
      <c r="Q243" s="25">
        <v>0</v>
      </c>
      <c r="R243" s="25">
        <v>1</v>
      </c>
      <c r="S243" s="25">
        <v>1</v>
      </c>
    </row>
    <row r="244" spans="2:19" ht="17.25" customHeight="1" x14ac:dyDescent="0.25">
      <c r="B244" s="28" t="s">
        <v>49</v>
      </c>
      <c r="C244" s="24">
        <f t="shared" si="25"/>
        <v>397</v>
      </c>
      <c r="D244" s="25">
        <v>5</v>
      </c>
      <c r="E244" s="25">
        <v>0</v>
      </c>
      <c r="F244" s="25">
        <v>35</v>
      </c>
      <c r="G244" s="25">
        <v>13</v>
      </c>
      <c r="H244" s="25">
        <v>246</v>
      </c>
      <c r="I244" s="25">
        <v>7</v>
      </c>
      <c r="J244" s="25">
        <v>42</v>
      </c>
      <c r="K244" s="25">
        <v>0</v>
      </c>
      <c r="L244" s="25">
        <v>23</v>
      </c>
      <c r="M244" s="25">
        <v>1</v>
      </c>
      <c r="N244" s="25">
        <v>10</v>
      </c>
      <c r="O244" s="25">
        <v>0</v>
      </c>
      <c r="P244" s="25">
        <v>9</v>
      </c>
      <c r="Q244" s="25">
        <v>0</v>
      </c>
      <c r="R244" s="25">
        <v>6</v>
      </c>
      <c r="S244" s="25">
        <v>0</v>
      </c>
    </row>
    <row r="245" spans="2:19" ht="17.25" customHeight="1" x14ac:dyDescent="0.25">
      <c r="B245" s="28" t="s">
        <v>50</v>
      </c>
      <c r="C245" s="24">
        <f t="shared" si="25"/>
        <v>292</v>
      </c>
      <c r="D245" s="25">
        <v>2</v>
      </c>
      <c r="E245" s="25">
        <v>4</v>
      </c>
      <c r="F245" s="25">
        <v>14</v>
      </c>
      <c r="G245" s="25">
        <v>7</v>
      </c>
      <c r="H245" s="25">
        <v>155</v>
      </c>
      <c r="I245" s="25">
        <v>3</v>
      </c>
      <c r="J245" s="25">
        <v>54</v>
      </c>
      <c r="K245" s="25">
        <v>1</v>
      </c>
      <c r="L245" s="25">
        <v>25</v>
      </c>
      <c r="M245" s="25">
        <v>2</v>
      </c>
      <c r="N245" s="25">
        <v>16</v>
      </c>
      <c r="O245" s="25">
        <v>1</v>
      </c>
      <c r="P245" s="25">
        <v>8</v>
      </c>
      <c r="Q245" s="25">
        <v>0</v>
      </c>
      <c r="R245" s="25">
        <v>0</v>
      </c>
      <c r="S245" s="25">
        <v>0</v>
      </c>
    </row>
    <row r="246" spans="2:19" ht="17.25" customHeight="1" x14ac:dyDescent="0.25">
      <c r="B246" s="28" t="s">
        <v>51</v>
      </c>
      <c r="C246" s="24">
        <f t="shared" si="25"/>
        <v>917</v>
      </c>
      <c r="D246" s="25">
        <v>9</v>
      </c>
      <c r="E246" s="25">
        <v>6</v>
      </c>
      <c r="F246" s="25">
        <v>37</v>
      </c>
      <c r="G246" s="25">
        <v>10</v>
      </c>
      <c r="H246" s="25">
        <v>424</v>
      </c>
      <c r="I246" s="25">
        <v>13</v>
      </c>
      <c r="J246" s="25">
        <v>179</v>
      </c>
      <c r="K246" s="25">
        <v>1</v>
      </c>
      <c r="L246" s="25">
        <v>119</v>
      </c>
      <c r="M246" s="25">
        <v>2</v>
      </c>
      <c r="N246" s="25">
        <v>69</v>
      </c>
      <c r="O246" s="25">
        <v>2</v>
      </c>
      <c r="P246" s="25">
        <v>34</v>
      </c>
      <c r="Q246" s="25">
        <v>0</v>
      </c>
      <c r="R246" s="25">
        <v>12</v>
      </c>
      <c r="S246" s="25">
        <v>0</v>
      </c>
    </row>
    <row r="247" spans="2:19" ht="17.25" customHeight="1" x14ac:dyDescent="0.25">
      <c r="B247" s="28" t="s">
        <v>52</v>
      </c>
      <c r="C247" s="24">
        <f t="shared" si="25"/>
        <v>187</v>
      </c>
      <c r="D247" s="25">
        <v>3</v>
      </c>
      <c r="E247" s="25">
        <v>2</v>
      </c>
      <c r="F247" s="25">
        <v>14</v>
      </c>
      <c r="G247" s="25">
        <v>5</v>
      </c>
      <c r="H247" s="25">
        <v>97</v>
      </c>
      <c r="I247" s="25">
        <v>0</v>
      </c>
      <c r="J247" s="25">
        <v>34</v>
      </c>
      <c r="K247" s="25">
        <v>0</v>
      </c>
      <c r="L247" s="25">
        <v>20</v>
      </c>
      <c r="M247" s="25">
        <v>0</v>
      </c>
      <c r="N247" s="25">
        <v>7</v>
      </c>
      <c r="O247" s="25">
        <v>0</v>
      </c>
      <c r="P247" s="25">
        <v>5</v>
      </c>
      <c r="Q247" s="25">
        <v>0</v>
      </c>
      <c r="R247" s="25">
        <v>0</v>
      </c>
      <c r="S247" s="25">
        <v>0</v>
      </c>
    </row>
    <row r="248" spans="2:19" ht="17.25" customHeight="1" x14ac:dyDescent="0.25">
      <c r="B248" s="28" t="s">
        <v>53</v>
      </c>
      <c r="C248" s="24">
        <f t="shared" si="25"/>
        <v>519</v>
      </c>
      <c r="D248" s="25">
        <v>6</v>
      </c>
      <c r="E248" s="25">
        <v>2</v>
      </c>
      <c r="F248" s="25">
        <v>49</v>
      </c>
      <c r="G248" s="25">
        <v>7</v>
      </c>
      <c r="H248" s="25">
        <v>307</v>
      </c>
      <c r="I248" s="25">
        <v>9</v>
      </c>
      <c r="J248" s="25">
        <v>59</v>
      </c>
      <c r="K248" s="25">
        <v>4</v>
      </c>
      <c r="L248" s="25">
        <v>36</v>
      </c>
      <c r="M248" s="25">
        <v>1</v>
      </c>
      <c r="N248" s="25">
        <v>19</v>
      </c>
      <c r="O248" s="25">
        <v>0</v>
      </c>
      <c r="P248" s="25">
        <v>9</v>
      </c>
      <c r="Q248" s="25">
        <v>5</v>
      </c>
      <c r="R248" s="25">
        <v>6</v>
      </c>
      <c r="S248" s="25">
        <v>0</v>
      </c>
    </row>
    <row r="249" spans="2:19" ht="17.25" customHeight="1" x14ac:dyDescent="0.25">
      <c r="B249" s="28" t="s">
        <v>54</v>
      </c>
      <c r="C249" s="24">
        <f t="shared" si="25"/>
        <v>409</v>
      </c>
      <c r="D249" s="25">
        <v>1</v>
      </c>
      <c r="E249" s="25">
        <v>2</v>
      </c>
      <c r="F249" s="25">
        <v>35</v>
      </c>
      <c r="G249" s="25">
        <v>6</v>
      </c>
      <c r="H249" s="25">
        <v>222</v>
      </c>
      <c r="I249" s="25">
        <v>10</v>
      </c>
      <c r="J249" s="25">
        <v>66</v>
      </c>
      <c r="K249" s="25">
        <v>3</v>
      </c>
      <c r="L249" s="25">
        <v>41</v>
      </c>
      <c r="M249" s="25">
        <v>1</v>
      </c>
      <c r="N249" s="25">
        <v>16</v>
      </c>
      <c r="O249" s="25">
        <v>0</v>
      </c>
      <c r="P249" s="25">
        <v>3</v>
      </c>
      <c r="Q249" s="25">
        <v>0</v>
      </c>
      <c r="R249" s="25">
        <v>3</v>
      </c>
      <c r="S249" s="25">
        <v>0</v>
      </c>
    </row>
    <row r="250" spans="2:19" ht="17.25" customHeight="1" x14ac:dyDescent="0.25">
      <c r="B250" s="28" t="s">
        <v>55</v>
      </c>
      <c r="C250" s="24">
        <f t="shared" si="25"/>
        <v>678</v>
      </c>
      <c r="D250" s="25">
        <v>6</v>
      </c>
      <c r="E250" s="25">
        <v>3</v>
      </c>
      <c r="F250" s="25">
        <v>48</v>
      </c>
      <c r="G250" s="25">
        <v>18</v>
      </c>
      <c r="H250" s="25">
        <v>373</v>
      </c>
      <c r="I250" s="25">
        <v>15</v>
      </c>
      <c r="J250" s="25">
        <v>135</v>
      </c>
      <c r="K250" s="25">
        <v>6</v>
      </c>
      <c r="L250" s="25">
        <v>48</v>
      </c>
      <c r="M250" s="25">
        <v>3</v>
      </c>
      <c r="N250" s="25">
        <v>15</v>
      </c>
      <c r="O250" s="25">
        <v>0</v>
      </c>
      <c r="P250" s="25">
        <v>6</v>
      </c>
      <c r="Q250" s="25">
        <v>0</v>
      </c>
      <c r="R250" s="25">
        <v>2</v>
      </c>
      <c r="S250" s="25">
        <v>0</v>
      </c>
    </row>
    <row r="251" spans="2:19" ht="17.25" customHeight="1" x14ac:dyDescent="0.25">
      <c r="B251" s="28" t="s">
        <v>56</v>
      </c>
      <c r="C251" s="24">
        <f t="shared" si="25"/>
        <v>670</v>
      </c>
      <c r="D251" s="25">
        <v>12</v>
      </c>
      <c r="E251" s="25">
        <v>6</v>
      </c>
      <c r="F251" s="25">
        <v>66</v>
      </c>
      <c r="G251" s="25">
        <v>8</v>
      </c>
      <c r="H251" s="25">
        <v>385</v>
      </c>
      <c r="I251" s="25">
        <v>14</v>
      </c>
      <c r="J251" s="25">
        <v>88</v>
      </c>
      <c r="K251" s="25">
        <v>1</v>
      </c>
      <c r="L251" s="25">
        <v>43</v>
      </c>
      <c r="M251" s="25">
        <v>0</v>
      </c>
      <c r="N251" s="25">
        <v>33</v>
      </c>
      <c r="O251" s="25">
        <v>0</v>
      </c>
      <c r="P251" s="25">
        <v>10</v>
      </c>
      <c r="Q251" s="25">
        <v>0</v>
      </c>
      <c r="R251" s="25">
        <v>4</v>
      </c>
      <c r="S251" s="25">
        <v>0</v>
      </c>
    </row>
    <row r="252" spans="2:19" ht="17.25" customHeight="1" x14ac:dyDescent="0.25">
      <c r="B252" s="28" t="s">
        <v>57</v>
      </c>
      <c r="C252" s="24">
        <f t="shared" si="25"/>
        <v>323</v>
      </c>
      <c r="D252" s="25">
        <v>2</v>
      </c>
      <c r="E252" s="25">
        <v>1</v>
      </c>
      <c r="F252" s="25">
        <v>23</v>
      </c>
      <c r="G252" s="25">
        <v>2</v>
      </c>
      <c r="H252" s="25">
        <v>185</v>
      </c>
      <c r="I252" s="25">
        <v>8</v>
      </c>
      <c r="J252" s="25">
        <v>50</v>
      </c>
      <c r="K252" s="25">
        <v>3</v>
      </c>
      <c r="L252" s="25">
        <v>29</v>
      </c>
      <c r="M252" s="25">
        <v>4</v>
      </c>
      <c r="N252" s="25">
        <v>13</v>
      </c>
      <c r="O252" s="25">
        <v>0</v>
      </c>
      <c r="P252" s="25">
        <v>3</v>
      </c>
      <c r="Q252" s="25">
        <v>0</v>
      </c>
      <c r="R252" s="25">
        <v>0</v>
      </c>
      <c r="S252" s="25">
        <v>0</v>
      </c>
    </row>
    <row r="253" spans="2:19" ht="17.25" customHeight="1" x14ac:dyDescent="0.25">
      <c r="B253" s="28" t="s">
        <v>58</v>
      </c>
      <c r="C253" s="24">
        <f t="shared" si="25"/>
        <v>3518</v>
      </c>
      <c r="D253" s="25">
        <v>44</v>
      </c>
      <c r="E253" s="25">
        <v>23</v>
      </c>
      <c r="F253" s="25">
        <v>192</v>
      </c>
      <c r="G253" s="25">
        <v>62</v>
      </c>
      <c r="H253" s="25">
        <v>1580</v>
      </c>
      <c r="I253" s="25">
        <v>87</v>
      </c>
      <c r="J253" s="25">
        <v>769</v>
      </c>
      <c r="K253" s="25">
        <v>30</v>
      </c>
      <c r="L253" s="25">
        <v>412</v>
      </c>
      <c r="M253" s="25">
        <v>21</v>
      </c>
      <c r="N253" s="25">
        <v>168</v>
      </c>
      <c r="O253" s="25">
        <v>4</v>
      </c>
      <c r="P253" s="25">
        <v>102</v>
      </c>
      <c r="Q253" s="25">
        <v>4</v>
      </c>
      <c r="R253" s="25">
        <v>20</v>
      </c>
      <c r="S253" s="25">
        <v>0</v>
      </c>
    </row>
    <row r="254" spans="2:19" ht="17.25" customHeight="1" x14ac:dyDescent="0.25">
      <c r="B254" s="28" t="s">
        <v>59</v>
      </c>
      <c r="C254" s="24">
        <f t="shared" si="25"/>
        <v>349</v>
      </c>
      <c r="D254" s="25">
        <v>5</v>
      </c>
      <c r="E254" s="25">
        <v>3</v>
      </c>
      <c r="F254" s="25">
        <v>29</v>
      </c>
      <c r="G254" s="25">
        <v>8</v>
      </c>
      <c r="H254" s="25">
        <v>226</v>
      </c>
      <c r="I254" s="25">
        <v>12</v>
      </c>
      <c r="J254" s="25">
        <v>31</v>
      </c>
      <c r="K254" s="25">
        <v>1</v>
      </c>
      <c r="L254" s="25">
        <v>20</v>
      </c>
      <c r="M254" s="25">
        <v>1</v>
      </c>
      <c r="N254" s="25">
        <v>8</v>
      </c>
      <c r="O254" s="25">
        <v>0</v>
      </c>
      <c r="P254" s="25">
        <v>5</v>
      </c>
      <c r="Q254" s="25">
        <v>0</v>
      </c>
      <c r="R254" s="25">
        <v>0</v>
      </c>
      <c r="S254" s="25">
        <v>0</v>
      </c>
    </row>
    <row r="255" spans="2:19" ht="17.25" customHeight="1" x14ac:dyDescent="0.25">
      <c r="B255" s="28" t="s">
        <v>60</v>
      </c>
      <c r="C255" s="24">
        <f t="shared" si="25"/>
        <v>151</v>
      </c>
      <c r="D255" s="25">
        <v>5</v>
      </c>
      <c r="E255" s="25">
        <v>1</v>
      </c>
      <c r="F255" s="25">
        <v>17</v>
      </c>
      <c r="G255" s="25">
        <v>2</v>
      </c>
      <c r="H255" s="25">
        <v>77</v>
      </c>
      <c r="I255" s="25">
        <v>2</v>
      </c>
      <c r="J255" s="25">
        <v>20</v>
      </c>
      <c r="K255" s="25">
        <v>0</v>
      </c>
      <c r="L255" s="25">
        <v>21</v>
      </c>
      <c r="M255" s="25">
        <v>0</v>
      </c>
      <c r="N255" s="25">
        <v>3</v>
      </c>
      <c r="O255" s="25">
        <v>1</v>
      </c>
      <c r="P255" s="25">
        <v>0</v>
      </c>
      <c r="Q255" s="25">
        <v>0</v>
      </c>
      <c r="R255" s="25">
        <v>2</v>
      </c>
      <c r="S255" s="25">
        <v>0</v>
      </c>
    </row>
    <row r="256" spans="2:19" ht="17.25" customHeight="1" x14ac:dyDescent="0.25">
      <c r="B256" s="28" t="s">
        <v>61</v>
      </c>
      <c r="C256" s="24">
        <f t="shared" si="25"/>
        <v>90</v>
      </c>
      <c r="D256" s="25">
        <v>1</v>
      </c>
      <c r="E256" s="25">
        <v>0</v>
      </c>
      <c r="F256" s="25">
        <v>6</v>
      </c>
      <c r="G256" s="25">
        <v>1</v>
      </c>
      <c r="H256" s="25">
        <v>38</v>
      </c>
      <c r="I256" s="25">
        <v>3</v>
      </c>
      <c r="J256" s="25">
        <v>17</v>
      </c>
      <c r="K256" s="25">
        <v>1</v>
      </c>
      <c r="L256" s="25">
        <v>12</v>
      </c>
      <c r="M256" s="25">
        <v>0</v>
      </c>
      <c r="N256" s="25">
        <v>6</v>
      </c>
      <c r="O256" s="25">
        <v>0</v>
      </c>
      <c r="P256" s="25">
        <v>3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62</v>
      </c>
      <c r="C257" s="24">
        <f t="shared" si="25"/>
        <v>136</v>
      </c>
      <c r="D257" s="25">
        <v>2</v>
      </c>
      <c r="E257" s="25">
        <v>1</v>
      </c>
      <c r="F257" s="25">
        <v>10</v>
      </c>
      <c r="G257" s="25">
        <v>3</v>
      </c>
      <c r="H257" s="25">
        <v>78</v>
      </c>
      <c r="I257" s="25">
        <v>2</v>
      </c>
      <c r="J257" s="25">
        <v>23</v>
      </c>
      <c r="K257" s="25">
        <v>0</v>
      </c>
      <c r="L257" s="25">
        <v>11</v>
      </c>
      <c r="M257" s="25">
        <v>0</v>
      </c>
      <c r="N257" s="25">
        <v>4</v>
      </c>
      <c r="O257" s="25">
        <v>0</v>
      </c>
      <c r="P257" s="25">
        <v>2</v>
      </c>
      <c r="Q257" s="25">
        <v>0</v>
      </c>
      <c r="R257" s="25">
        <v>0</v>
      </c>
      <c r="S257" s="25">
        <v>0</v>
      </c>
    </row>
    <row r="258" spans="2:19" ht="17.25" customHeight="1" x14ac:dyDescent="0.25">
      <c r="B258" s="28" t="s">
        <v>63</v>
      </c>
      <c r="C258" s="24">
        <f t="shared" si="25"/>
        <v>364</v>
      </c>
      <c r="D258" s="25">
        <v>6</v>
      </c>
      <c r="E258" s="25">
        <v>2</v>
      </c>
      <c r="F258" s="25">
        <v>28</v>
      </c>
      <c r="G258" s="25">
        <v>14</v>
      </c>
      <c r="H258" s="25">
        <v>172</v>
      </c>
      <c r="I258" s="25">
        <v>14</v>
      </c>
      <c r="J258" s="25">
        <v>55</v>
      </c>
      <c r="K258" s="25">
        <v>4</v>
      </c>
      <c r="L258" s="25">
        <v>42</v>
      </c>
      <c r="M258" s="25">
        <v>2</v>
      </c>
      <c r="N258" s="25">
        <v>16</v>
      </c>
      <c r="O258" s="25">
        <v>0</v>
      </c>
      <c r="P258" s="25">
        <v>4</v>
      </c>
      <c r="Q258" s="25">
        <v>0</v>
      </c>
      <c r="R258" s="25">
        <v>5</v>
      </c>
      <c r="S258" s="25">
        <v>0</v>
      </c>
    </row>
    <row r="259" spans="2:19" ht="17.25" customHeight="1" x14ac:dyDescent="0.25">
      <c r="B259" s="28" t="s">
        <v>64</v>
      </c>
      <c r="C259" s="24">
        <f t="shared" si="25"/>
        <v>370</v>
      </c>
      <c r="D259" s="25">
        <v>0</v>
      </c>
      <c r="E259" s="25">
        <v>0</v>
      </c>
      <c r="F259" s="25">
        <v>21</v>
      </c>
      <c r="G259" s="25">
        <v>2</v>
      </c>
      <c r="H259" s="25">
        <v>187</v>
      </c>
      <c r="I259" s="25">
        <v>4</v>
      </c>
      <c r="J259" s="25">
        <v>64</v>
      </c>
      <c r="K259" s="25">
        <v>1</v>
      </c>
      <c r="L259" s="25">
        <v>54</v>
      </c>
      <c r="M259" s="25">
        <v>0</v>
      </c>
      <c r="N259" s="25">
        <v>11</v>
      </c>
      <c r="O259" s="25">
        <v>0</v>
      </c>
      <c r="P259" s="25">
        <v>18</v>
      </c>
      <c r="Q259" s="25">
        <v>0</v>
      </c>
      <c r="R259" s="25">
        <v>8</v>
      </c>
      <c r="S259" s="25">
        <v>0</v>
      </c>
    </row>
    <row r="260" spans="2:19" ht="17.25" customHeight="1" x14ac:dyDescent="0.25">
      <c r="B260" s="28" t="s">
        <v>65</v>
      </c>
      <c r="C260" s="24">
        <f t="shared" si="25"/>
        <v>608</v>
      </c>
      <c r="D260" s="25">
        <v>12</v>
      </c>
      <c r="E260" s="25">
        <v>8</v>
      </c>
      <c r="F260" s="25">
        <v>70</v>
      </c>
      <c r="G260" s="25">
        <v>19</v>
      </c>
      <c r="H260" s="25">
        <v>383</v>
      </c>
      <c r="I260" s="25">
        <v>12</v>
      </c>
      <c r="J260" s="25">
        <v>47</v>
      </c>
      <c r="K260" s="25">
        <v>0</v>
      </c>
      <c r="L260" s="25">
        <v>31</v>
      </c>
      <c r="M260" s="25">
        <v>1</v>
      </c>
      <c r="N260" s="25">
        <v>9</v>
      </c>
      <c r="O260" s="25">
        <v>1</v>
      </c>
      <c r="P260" s="25">
        <v>7</v>
      </c>
      <c r="Q260" s="25">
        <v>0</v>
      </c>
      <c r="R260" s="25">
        <v>5</v>
      </c>
      <c r="S260" s="25">
        <v>3</v>
      </c>
    </row>
    <row r="261" spans="2:19" ht="17.25" customHeight="1" x14ac:dyDescent="0.25">
      <c r="B261" s="28" t="s">
        <v>66</v>
      </c>
      <c r="C261" s="24">
        <f t="shared" si="25"/>
        <v>227</v>
      </c>
      <c r="D261" s="25">
        <v>3</v>
      </c>
      <c r="E261" s="25">
        <v>2</v>
      </c>
      <c r="F261" s="25">
        <v>9</v>
      </c>
      <c r="G261" s="25">
        <v>1</v>
      </c>
      <c r="H261" s="25">
        <v>117</v>
      </c>
      <c r="I261" s="25">
        <v>4</v>
      </c>
      <c r="J261" s="25">
        <v>45</v>
      </c>
      <c r="K261" s="25">
        <v>0</v>
      </c>
      <c r="L261" s="25">
        <v>29</v>
      </c>
      <c r="M261" s="25">
        <v>1</v>
      </c>
      <c r="N261" s="25">
        <v>10</v>
      </c>
      <c r="O261" s="25">
        <v>0</v>
      </c>
      <c r="P261" s="25">
        <v>4</v>
      </c>
      <c r="Q261" s="25">
        <v>0</v>
      </c>
      <c r="R261" s="25">
        <v>1</v>
      </c>
      <c r="S261" s="25">
        <v>1</v>
      </c>
    </row>
    <row r="262" spans="2:19" ht="17.25" customHeight="1" x14ac:dyDescent="0.25">
      <c r="B262" s="28" t="s">
        <v>67</v>
      </c>
      <c r="C262" s="24">
        <f t="shared" si="25"/>
        <v>105</v>
      </c>
      <c r="D262" s="25">
        <v>0</v>
      </c>
      <c r="E262" s="25">
        <v>0</v>
      </c>
      <c r="F262" s="25">
        <v>3</v>
      </c>
      <c r="G262" s="25">
        <v>3</v>
      </c>
      <c r="H262" s="25">
        <v>71</v>
      </c>
      <c r="I262" s="25">
        <v>2</v>
      </c>
      <c r="J262" s="25">
        <v>15</v>
      </c>
      <c r="K262" s="25">
        <v>0</v>
      </c>
      <c r="L262" s="25">
        <v>11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</row>
    <row r="263" spans="2:19" ht="17.25" customHeight="1" thickBot="1" x14ac:dyDescent="0.3">
      <c r="B263" s="63" t="s">
        <v>68</v>
      </c>
      <c r="C263" s="64">
        <f t="shared" si="25"/>
        <v>373</v>
      </c>
      <c r="D263" s="65">
        <v>8</v>
      </c>
      <c r="E263" s="65">
        <v>4</v>
      </c>
      <c r="F263" s="65">
        <v>31</v>
      </c>
      <c r="G263" s="65">
        <v>6</v>
      </c>
      <c r="H263" s="65">
        <v>248</v>
      </c>
      <c r="I263" s="65">
        <v>12</v>
      </c>
      <c r="J263" s="65">
        <v>33</v>
      </c>
      <c r="K263" s="65">
        <v>2</v>
      </c>
      <c r="L263" s="65">
        <v>19</v>
      </c>
      <c r="M263" s="65">
        <v>3</v>
      </c>
      <c r="N263" s="65">
        <v>6</v>
      </c>
      <c r="O263" s="65">
        <v>0</v>
      </c>
      <c r="P263" s="65">
        <v>1</v>
      </c>
      <c r="Q263" s="65">
        <v>0</v>
      </c>
      <c r="R263" s="65">
        <v>0</v>
      </c>
      <c r="S263" s="65">
        <v>0</v>
      </c>
    </row>
    <row r="264" spans="2:19" ht="20.25" customHeight="1" x14ac:dyDescent="0.25">
      <c r="B264" s="66" t="s">
        <v>1</v>
      </c>
      <c r="C264" s="67">
        <f t="shared" ref="C264:S264" si="26">SUM(C239:C263)</f>
        <v>13096</v>
      </c>
      <c r="D264" s="122">
        <f t="shared" si="26"/>
        <v>167</v>
      </c>
      <c r="E264" s="123">
        <f t="shared" si="26"/>
        <v>97</v>
      </c>
      <c r="F264" s="34">
        <f t="shared" si="26"/>
        <v>909</v>
      </c>
      <c r="G264" s="34">
        <f t="shared" si="26"/>
        <v>241</v>
      </c>
      <c r="H264" s="122">
        <f t="shared" si="26"/>
        <v>6692</v>
      </c>
      <c r="I264" s="123">
        <f t="shared" si="26"/>
        <v>279</v>
      </c>
      <c r="J264" s="34">
        <f t="shared" si="26"/>
        <v>2313</v>
      </c>
      <c r="K264" s="34">
        <f t="shared" si="26"/>
        <v>77</v>
      </c>
      <c r="L264" s="122">
        <f t="shared" si="26"/>
        <v>1292</v>
      </c>
      <c r="M264" s="123">
        <f t="shared" si="26"/>
        <v>49</v>
      </c>
      <c r="N264" s="34">
        <f t="shared" si="26"/>
        <v>558</v>
      </c>
      <c r="O264" s="34">
        <f t="shared" si="26"/>
        <v>12</v>
      </c>
      <c r="P264" s="122">
        <f t="shared" si="26"/>
        <v>294</v>
      </c>
      <c r="Q264" s="123">
        <f t="shared" si="26"/>
        <v>10</v>
      </c>
      <c r="R264" s="34">
        <f t="shared" si="26"/>
        <v>101</v>
      </c>
      <c r="S264" s="34">
        <f t="shared" si="26"/>
        <v>5</v>
      </c>
    </row>
    <row r="265" spans="2:19" ht="15.75" thickBot="1" x14ac:dyDescent="0.3">
      <c r="B265" s="91" t="s">
        <v>15</v>
      </c>
      <c r="C265" s="40">
        <f>C264/$C27</f>
        <v>1</v>
      </c>
      <c r="D265" s="124">
        <f>D264/$C$264</f>
        <v>1.275198533903482E-2</v>
      </c>
      <c r="E265" s="125">
        <f t="shared" ref="E265:S265" si="27">E264/$C$264</f>
        <v>7.4068417837507639E-3</v>
      </c>
      <c r="F265" s="40">
        <f t="shared" si="27"/>
        <v>6.9410507025045809E-2</v>
      </c>
      <c r="G265" s="40">
        <f t="shared" si="27"/>
        <v>1.8402565668906537E-2</v>
      </c>
      <c r="H265" s="124">
        <f t="shared" si="27"/>
        <v>0.51099572388515579</v>
      </c>
      <c r="I265" s="125">
        <f t="shared" si="27"/>
        <v>2.1304215027489311E-2</v>
      </c>
      <c r="J265" s="40">
        <f t="shared" si="27"/>
        <v>0.17661881490531459</v>
      </c>
      <c r="K265" s="40">
        <f t="shared" si="27"/>
        <v>5.8796579108124618E-3</v>
      </c>
      <c r="L265" s="124">
        <f t="shared" si="27"/>
        <v>9.8656078191814295E-2</v>
      </c>
      <c r="M265" s="125">
        <f t="shared" si="27"/>
        <v>3.7416004886988395E-3</v>
      </c>
      <c r="N265" s="40">
        <f t="shared" si="27"/>
        <v>4.2608430054978622E-2</v>
      </c>
      <c r="O265" s="40">
        <f t="shared" si="27"/>
        <v>9.1631032376298109E-4</v>
      </c>
      <c r="P265" s="124">
        <f t="shared" si="27"/>
        <v>2.2449602932193037E-2</v>
      </c>
      <c r="Q265" s="125">
        <f t="shared" si="27"/>
        <v>7.6359193646915091E-4</v>
      </c>
      <c r="R265" s="40">
        <f t="shared" si="27"/>
        <v>7.7122785583384236E-3</v>
      </c>
      <c r="S265" s="40">
        <f t="shared" si="27"/>
        <v>3.8179596823457546E-4</v>
      </c>
    </row>
    <row r="266" spans="2:19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19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19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19" ht="78" customHeight="1" x14ac:dyDescent="0.25">
      <c r="B269" s="188" t="s">
        <v>42</v>
      </c>
      <c r="C269" s="197" t="s">
        <v>1</v>
      </c>
      <c r="D269" s="187" t="s">
        <v>69</v>
      </c>
      <c r="E269" s="187"/>
      <c r="F269" s="188"/>
      <c r="G269" s="199" t="s">
        <v>70</v>
      </c>
      <c r="H269" s="200"/>
      <c r="I269" s="194" t="s">
        <v>71</v>
      </c>
      <c r="J269" s="195"/>
      <c r="K269" s="73"/>
      <c r="L269" s="73"/>
      <c r="M269" s="11"/>
      <c r="N269" s="29"/>
      <c r="O269" s="29"/>
      <c r="P269" s="29"/>
      <c r="Q269" s="29"/>
      <c r="S269" s="94"/>
    </row>
    <row r="270" spans="2:19" ht="33.75" customHeight="1" x14ac:dyDescent="0.25">
      <c r="B270" s="196"/>
      <c r="C270" s="198"/>
      <c r="D270" s="86" t="s">
        <v>72</v>
      </c>
      <c r="E270" s="62" t="s">
        <v>73</v>
      </c>
      <c r="F270" s="87" t="s">
        <v>74</v>
      </c>
      <c r="G270" s="85" t="s">
        <v>75</v>
      </c>
      <c r="H270" s="88" t="s">
        <v>76</v>
      </c>
      <c r="I270" s="89" t="s">
        <v>75</v>
      </c>
      <c r="J270" s="61" t="s">
        <v>76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19" ht="17.25" customHeight="1" x14ac:dyDescent="0.25">
      <c r="B271" s="28" t="s">
        <v>44</v>
      </c>
      <c r="C271" s="24">
        <f>SUM(D271:F271)</f>
        <v>319</v>
      </c>
      <c r="D271" s="90">
        <v>0</v>
      </c>
      <c r="E271" s="25">
        <v>55</v>
      </c>
      <c r="F271" s="25">
        <v>264</v>
      </c>
      <c r="G271" s="25">
        <v>84</v>
      </c>
      <c r="H271" s="25">
        <v>235</v>
      </c>
      <c r="I271" s="90">
        <v>45</v>
      </c>
      <c r="J271" s="90">
        <v>274</v>
      </c>
      <c r="K271" s="97"/>
      <c r="L271" s="97"/>
      <c r="M271" s="102" t="s">
        <v>61</v>
      </c>
      <c r="N271" s="102">
        <v>90</v>
      </c>
      <c r="O271" s="51"/>
      <c r="P271" s="50"/>
      <c r="Q271" s="50"/>
      <c r="S271" s="94"/>
    </row>
    <row r="272" spans="2:19" ht="17.25" customHeight="1" x14ac:dyDescent="0.25">
      <c r="B272" s="28" t="s">
        <v>45</v>
      </c>
      <c r="C272" s="24">
        <f t="shared" ref="C272:C294" si="28">SUM(D272:F272)</f>
        <v>397</v>
      </c>
      <c r="D272" s="25">
        <v>8</v>
      </c>
      <c r="E272" s="25">
        <v>104</v>
      </c>
      <c r="F272" s="25">
        <v>285</v>
      </c>
      <c r="G272" s="25">
        <v>64</v>
      </c>
      <c r="H272" s="25">
        <v>333</v>
      </c>
      <c r="I272" s="25">
        <v>42</v>
      </c>
      <c r="J272" s="25">
        <v>355</v>
      </c>
      <c r="K272" s="97"/>
      <c r="L272" s="97"/>
      <c r="M272" s="102" t="s">
        <v>67</v>
      </c>
      <c r="N272" s="102">
        <v>105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8"/>
        <v>195</v>
      </c>
      <c r="D273" s="25">
        <v>8</v>
      </c>
      <c r="E273" s="25">
        <v>102</v>
      </c>
      <c r="F273" s="25">
        <v>85</v>
      </c>
      <c r="G273" s="25">
        <v>35</v>
      </c>
      <c r="H273" s="25">
        <v>160</v>
      </c>
      <c r="I273" s="25">
        <v>11</v>
      </c>
      <c r="J273" s="25">
        <v>184</v>
      </c>
      <c r="K273" s="97"/>
      <c r="L273" s="97"/>
      <c r="M273" s="102" t="s">
        <v>62</v>
      </c>
      <c r="N273" s="102">
        <v>136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8"/>
        <v>1014</v>
      </c>
      <c r="D274" s="25">
        <v>19</v>
      </c>
      <c r="E274" s="25">
        <v>496</v>
      </c>
      <c r="F274" s="25">
        <v>499</v>
      </c>
      <c r="G274" s="25">
        <v>83</v>
      </c>
      <c r="H274" s="25">
        <v>931</v>
      </c>
      <c r="I274" s="25">
        <v>103</v>
      </c>
      <c r="J274" s="25">
        <v>911</v>
      </c>
      <c r="K274" s="97"/>
      <c r="L274" s="97"/>
      <c r="M274" s="102" t="s">
        <v>60</v>
      </c>
      <c r="N274" s="102">
        <v>151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8"/>
        <v>488</v>
      </c>
      <c r="D275" s="25">
        <v>3</v>
      </c>
      <c r="E275" s="25">
        <v>106</v>
      </c>
      <c r="F275" s="25">
        <v>379</v>
      </c>
      <c r="G275" s="25">
        <v>78</v>
      </c>
      <c r="H275" s="25">
        <v>410</v>
      </c>
      <c r="I275" s="25">
        <v>34</v>
      </c>
      <c r="J275" s="25">
        <v>454</v>
      </c>
      <c r="K275" s="97"/>
      <c r="L275" s="97"/>
      <c r="M275" s="102" t="s">
        <v>52</v>
      </c>
      <c r="N275" s="102">
        <v>187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8"/>
        <v>397</v>
      </c>
      <c r="D276" s="25">
        <v>25</v>
      </c>
      <c r="E276" s="25">
        <v>147</v>
      </c>
      <c r="F276" s="25">
        <v>225</v>
      </c>
      <c r="G276" s="25">
        <v>32</v>
      </c>
      <c r="H276" s="25">
        <v>365</v>
      </c>
      <c r="I276" s="25">
        <v>63</v>
      </c>
      <c r="J276" s="25">
        <v>334</v>
      </c>
      <c r="K276" s="97"/>
      <c r="L276" s="97"/>
      <c r="M276" s="102" t="s">
        <v>46</v>
      </c>
      <c r="N276" s="102">
        <v>195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8"/>
        <v>292</v>
      </c>
      <c r="D277" s="25">
        <v>12</v>
      </c>
      <c r="E277" s="25">
        <v>163</v>
      </c>
      <c r="F277" s="25">
        <v>117</v>
      </c>
      <c r="G277" s="25">
        <v>44</v>
      </c>
      <c r="H277" s="25">
        <v>248</v>
      </c>
      <c r="I277" s="25">
        <v>61</v>
      </c>
      <c r="J277" s="25">
        <v>231</v>
      </c>
      <c r="K277" s="97"/>
      <c r="L277" s="97"/>
      <c r="M277" s="102" t="s">
        <v>66</v>
      </c>
      <c r="N277" s="102">
        <v>227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8"/>
        <v>917</v>
      </c>
      <c r="D278" s="25">
        <v>48</v>
      </c>
      <c r="E278" s="25">
        <v>510</v>
      </c>
      <c r="F278" s="25">
        <v>359</v>
      </c>
      <c r="G278" s="25">
        <v>83</v>
      </c>
      <c r="H278" s="25">
        <v>834</v>
      </c>
      <c r="I278" s="25">
        <v>105</v>
      </c>
      <c r="J278" s="25">
        <v>812</v>
      </c>
      <c r="K278" s="97"/>
      <c r="L278" s="97"/>
      <c r="M278" s="102" t="s">
        <v>50</v>
      </c>
      <c r="N278" s="102">
        <v>292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8"/>
        <v>187</v>
      </c>
      <c r="D279" s="25">
        <v>9</v>
      </c>
      <c r="E279" s="25">
        <v>66</v>
      </c>
      <c r="F279" s="25">
        <v>112</v>
      </c>
      <c r="G279" s="25">
        <v>58</v>
      </c>
      <c r="H279" s="25">
        <v>129</v>
      </c>
      <c r="I279" s="25">
        <v>19</v>
      </c>
      <c r="J279" s="25">
        <v>168</v>
      </c>
      <c r="K279" s="97"/>
      <c r="L279" s="97"/>
      <c r="M279" s="102" t="s">
        <v>44</v>
      </c>
      <c r="N279" s="102">
        <v>319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8"/>
        <v>519</v>
      </c>
      <c r="D280" s="25">
        <v>130</v>
      </c>
      <c r="E280" s="25">
        <v>220</v>
      </c>
      <c r="F280" s="25">
        <v>169</v>
      </c>
      <c r="G280" s="25">
        <v>69</v>
      </c>
      <c r="H280" s="25">
        <v>450</v>
      </c>
      <c r="I280" s="25">
        <v>32</v>
      </c>
      <c r="J280" s="25">
        <v>487</v>
      </c>
      <c r="K280" s="97"/>
      <c r="L280" s="97"/>
      <c r="M280" s="102" t="s">
        <v>57</v>
      </c>
      <c r="N280" s="102">
        <v>323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8"/>
        <v>409</v>
      </c>
      <c r="D281" s="25">
        <v>19</v>
      </c>
      <c r="E281" s="25">
        <v>106</v>
      </c>
      <c r="F281" s="25">
        <v>284</v>
      </c>
      <c r="G281" s="25">
        <v>38</v>
      </c>
      <c r="H281" s="25">
        <v>371</v>
      </c>
      <c r="I281" s="25">
        <v>40</v>
      </c>
      <c r="J281" s="25">
        <v>369</v>
      </c>
      <c r="K281" s="97"/>
      <c r="L281" s="97"/>
      <c r="M281" s="102" t="s">
        <v>59</v>
      </c>
      <c r="N281" s="102">
        <v>349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8"/>
        <v>678</v>
      </c>
      <c r="D282" s="25">
        <v>48</v>
      </c>
      <c r="E282" s="25">
        <v>329</v>
      </c>
      <c r="F282" s="25">
        <v>301</v>
      </c>
      <c r="G282" s="25">
        <v>50</v>
      </c>
      <c r="H282" s="25">
        <v>628</v>
      </c>
      <c r="I282" s="25">
        <v>104</v>
      </c>
      <c r="J282" s="25">
        <v>574</v>
      </c>
      <c r="K282" s="97"/>
      <c r="L282" s="97"/>
      <c r="M282" s="102" t="s">
        <v>63</v>
      </c>
      <c r="N282" s="102">
        <v>364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8"/>
        <v>670</v>
      </c>
      <c r="D283" s="25">
        <v>14</v>
      </c>
      <c r="E283" s="25">
        <v>234</v>
      </c>
      <c r="F283" s="25">
        <v>422</v>
      </c>
      <c r="G283" s="25">
        <v>156</v>
      </c>
      <c r="H283" s="25">
        <v>514</v>
      </c>
      <c r="I283" s="25">
        <v>93</v>
      </c>
      <c r="J283" s="25">
        <v>577</v>
      </c>
      <c r="K283" s="97"/>
      <c r="L283" s="97"/>
      <c r="M283" s="102" t="s">
        <v>64</v>
      </c>
      <c r="N283" s="102">
        <v>370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8"/>
        <v>323</v>
      </c>
      <c r="D284" s="25">
        <v>12</v>
      </c>
      <c r="E284" s="25">
        <v>135</v>
      </c>
      <c r="F284" s="25">
        <v>176</v>
      </c>
      <c r="G284" s="25">
        <v>25</v>
      </c>
      <c r="H284" s="25">
        <v>298</v>
      </c>
      <c r="I284" s="25">
        <v>28</v>
      </c>
      <c r="J284" s="25">
        <v>295</v>
      </c>
      <c r="K284" s="97"/>
      <c r="L284" s="97"/>
      <c r="M284" s="102" t="s">
        <v>68</v>
      </c>
      <c r="N284" s="102">
        <v>373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8"/>
        <v>3518</v>
      </c>
      <c r="D285" s="25">
        <v>166</v>
      </c>
      <c r="E285" s="25">
        <v>1725</v>
      </c>
      <c r="F285" s="25">
        <v>1627</v>
      </c>
      <c r="G285" s="25">
        <v>343</v>
      </c>
      <c r="H285" s="25">
        <v>3175</v>
      </c>
      <c r="I285" s="25">
        <v>474</v>
      </c>
      <c r="J285" s="25">
        <v>3044</v>
      </c>
      <c r="K285" s="97"/>
      <c r="L285" s="97"/>
      <c r="M285" s="102" t="s">
        <v>45</v>
      </c>
      <c r="N285" s="102">
        <v>397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8"/>
        <v>349</v>
      </c>
      <c r="D286" s="25">
        <v>9</v>
      </c>
      <c r="E286" s="25">
        <v>43</v>
      </c>
      <c r="F286" s="25">
        <v>297</v>
      </c>
      <c r="G286" s="25">
        <v>84</v>
      </c>
      <c r="H286" s="25">
        <v>265</v>
      </c>
      <c r="I286" s="25">
        <v>15</v>
      </c>
      <c r="J286" s="25">
        <v>334</v>
      </c>
      <c r="K286" s="97"/>
      <c r="L286" s="97"/>
      <c r="M286" s="102" t="s">
        <v>49</v>
      </c>
      <c r="N286" s="102">
        <v>397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8"/>
        <v>151</v>
      </c>
      <c r="D287" s="25">
        <v>1</v>
      </c>
      <c r="E287" s="25">
        <v>109</v>
      </c>
      <c r="F287" s="25">
        <v>41</v>
      </c>
      <c r="G287" s="25">
        <v>26</v>
      </c>
      <c r="H287" s="25">
        <v>125</v>
      </c>
      <c r="I287" s="25">
        <v>4</v>
      </c>
      <c r="J287" s="25">
        <v>147</v>
      </c>
      <c r="K287" s="97"/>
      <c r="L287" s="97"/>
      <c r="M287" s="102" t="s">
        <v>54</v>
      </c>
      <c r="N287" s="102">
        <v>409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8"/>
        <v>90</v>
      </c>
      <c r="D288" s="25">
        <v>5</v>
      </c>
      <c r="E288" s="25">
        <v>54</v>
      </c>
      <c r="F288" s="25">
        <v>31</v>
      </c>
      <c r="G288" s="25">
        <v>12</v>
      </c>
      <c r="H288" s="25">
        <v>78</v>
      </c>
      <c r="I288" s="25">
        <v>13</v>
      </c>
      <c r="J288" s="25">
        <v>77</v>
      </c>
      <c r="K288" s="97"/>
      <c r="L288" s="97"/>
      <c r="M288" s="102" t="s">
        <v>48</v>
      </c>
      <c r="N288" s="102">
        <v>488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8"/>
        <v>136</v>
      </c>
      <c r="D289" s="25">
        <v>13</v>
      </c>
      <c r="E289" s="25">
        <v>34</v>
      </c>
      <c r="F289" s="25">
        <v>89</v>
      </c>
      <c r="G289" s="25">
        <v>18</v>
      </c>
      <c r="H289" s="25">
        <v>118</v>
      </c>
      <c r="I289" s="25">
        <v>22</v>
      </c>
      <c r="J289" s="25">
        <v>114</v>
      </c>
      <c r="K289" s="97"/>
      <c r="L289" s="97"/>
      <c r="M289" s="102" t="s">
        <v>53</v>
      </c>
      <c r="N289" s="102">
        <v>519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8"/>
        <v>364</v>
      </c>
      <c r="D290" s="25">
        <v>14</v>
      </c>
      <c r="E290" s="25">
        <v>106</v>
      </c>
      <c r="F290" s="25">
        <v>244</v>
      </c>
      <c r="G290" s="25">
        <v>61</v>
      </c>
      <c r="H290" s="25">
        <v>303</v>
      </c>
      <c r="I290" s="25">
        <v>26</v>
      </c>
      <c r="J290" s="25">
        <v>338</v>
      </c>
      <c r="K290" s="97"/>
      <c r="L290" s="97"/>
      <c r="M290" s="102" t="s">
        <v>65</v>
      </c>
      <c r="N290" s="102">
        <v>608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8"/>
        <v>370</v>
      </c>
      <c r="D291" s="25">
        <v>16</v>
      </c>
      <c r="E291" s="25">
        <v>153</v>
      </c>
      <c r="F291" s="25">
        <v>201</v>
      </c>
      <c r="G291" s="25">
        <v>45</v>
      </c>
      <c r="H291" s="25">
        <v>325</v>
      </c>
      <c r="I291" s="25">
        <v>46</v>
      </c>
      <c r="J291" s="25">
        <v>324</v>
      </c>
      <c r="K291" s="97"/>
      <c r="L291" s="54"/>
      <c r="M291" s="102" t="s">
        <v>56</v>
      </c>
      <c r="N291" s="102">
        <v>670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8"/>
        <v>608</v>
      </c>
      <c r="D292" s="25">
        <v>14</v>
      </c>
      <c r="E292" s="25">
        <v>194</v>
      </c>
      <c r="F292" s="25">
        <v>400</v>
      </c>
      <c r="G292" s="25">
        <v>81</v>
      </c>
      <c r="H292" s="25">
        <v>527</v>
      </c>
      <c r="I292" s="25">
        <v>30</v>
      </c>
      <c r="J292" s="25">
        <v>578</v>
      </c>
      <c r="K292" s="97"/>
      <c r="L292" s="11"/>
      <c r="M292" s="102" t="s">
        <v>55</v>
      </c>
      <c r="N292" s="102">
        <v>678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8"/>
        <v>227</v>
      </c>
      <c r="D293" s="25">
        <v>0</v>
      </c>
      <c r="E293" s="25">
        <v>84</v>
      </c>
      <c r="F293" s="25">
        <v>143</v>
      </c>
      <c r="G293" s="25">
        <v>29</v>
      </c>
      <c r="H293" s="25">
        <v>198</v>
      </c>
      <c r="I293" s="25">
        <v>34</v>
      </c>
      <c r="J293" s="25">
        <v>193</v>
      </c>
      <c r="K293" s="97"/>
      <c r="L293" s="159"/>
      <c r="M293" s="102" t="s">
        <v>51</v>
      </c>
      <c r="N293" s="102">
        <v>917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8"/>
        <v>105</v>
      </c>
      <c r="D294" s="25">
        <v>2</v>
      </c>
      <c r="E294" s="25">
        <v>16</v>
      </c>
      <c r="F294" s="25">
        <v>87</v>
      </c>
      <c r="G294" s="25">
        <v>26</v>
      </c>
      <c r="H294" s="25">
        <v>79</v>
      </c>
      <c r="I294" s="25">
        <v>14</v>
      </c>
      <c r="J294" s="25">
        <v>91</v>
      </c>
      <c r="K294" s="97"/>
      <c r="L294" s="159"/>
      <c r="M294" s="102" t="s">
        <v>47</v>
      </c>
      <c r="N294" s="102">
        <v>1014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373</v>
      </c>
      <c r="D295" s="65">
        <v>5</v>
      </c>
      <c r="E295" s="65">
        <v>154</v>
      </c>
      <c r="F295" s="65">
        <v>214</v>
      </c>
      <c r="G295" s="65">
        <v>87</v>
      </c>
      <c r="H295" s="65">
        <v>286</v>
      </c>
      <c r="I295" s="65">
        <v>30</v>
      </c>
      <c r="J295" s="65">
        <v>343</v>
      </c>
      <c r="K295" s="97"/>
      <c r="L295" s="159"/>
      <c r="M295" s="102" t="s">
        <v>58</v>
      </c>
      <c r="N295" s="102">
        <v>3518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9">SUM(C271:C295)</f>
        <v>13096</v>
      </c>
      <c r="D296" s="126">
        <f t="shared" si="29"/>
        <v>600</v>
      </c>
      <c r="E296" s="127">
        <f t="shared" si="29"/>
        <v>5445</v>
      </c>
      <c r="F296" s="128">
        <f t="shared" si="29"/>
        <v>7051</v>
      </c>
      <c r="G296" s="67">
        <f t="shared" si="29"/>
        <v>1711</v>
      </c>
      <c r="H296" s="67">
        <f t="shared" si="29"/>
        <v>11385</v>
      </c>
      <c r="I296" s="126">
        <f t="shared" si="29"/>
        <v>1488</v>
      </c>
      <c r="J296" s="127">
        <f t="shared" si="29"/>
        <v>11608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4.5815516188149052E-2</v>
      </c>
      <c r="E297" s="92">
        <f t="shared" ref="E297:J297" si="30">E296/$C$296</f>
        <v>0.41577580940745268</v>
      </c>
      <c r="F297" s="130">
        <f t="shared" si="30"/>
        <v>0.53840867440439832</v>
      </c>
      <c r="G297" s="92">
        <f t="shared" si="30"/>
        <v>0.13065058032987173</v>
      </c>
      <c r="H297" s="92">
        <f t="shared" si="30"/>
        <v>0.86934941967012824</v>
      </c>
      <c r="I297" s="129">
        <f t="shared" si="30"/>
        <v>0.11362248014660965</v>
      </c>
      <c r="J297" s="92">
        <f t="shared" si="30"/>
        <v>0.88637751985339031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2021</v>
      </c>
      <c r="E305" s="62">
        <v>2022</v>
      </c>
      <c r="F305" s="62">
        <v>2023</v>
      </c>
      <c r="G305" s="62">
        <v>2024</v>
      </c>
      <c r="H305" s="62" t="s">
        <v>122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1132</v>
      </c>
      <c r="D306" s="25">
        <v>196</v>
      </c>
      <c r="E306" s="25">
        <v>186</v>
      </c>
      <c r="F306" s="90">
        <v>183</v>
      </c>
      <c r="G306" s="90">
        <v>248</v>
      </c>
      <c r="H306" s="90">
        <f>C271</f>
        <v>319</v>
      </c>
      <c r="I306" s="96"/>
      <c r="J306" s="104"/>
      <c r="K306" s="102" t="s">
        <v>67</v>
      </c>
      <c r="L306" s="102">
        <v>412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31">SUM(D307:H307)</f>
        <v>2209</v>
      </c>
      <c r="D307" s="25">
        <v>428</v>
      </c>
      <c r="E307" s="25">
        <v>441</v>
      </c>
      <c r="F307" s="25">
        <v>470</v>
      </c>
      <c r="G307" s="25">
        <v>473</v>
      </c>
      <c r="H307" s="25">
        <f t="shared" ref="H307:H330" si="32">C272</f>
        <v>397</v>
      </c>
      <c r="J307" s="104"/>
      <c r="K307" s="102" t="s">
        <v>61</v>
      </c>
      <c r="L307" s="102">
        <v>441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31"/>
        <v>1034</v>
      </c>
      <c r="D308" s="25">
        <v>187</v>
      </c>
      <c r="E308" s="25">
        <v>205</v>
      </c>
      <c r="F308" s="25">
        <v>226</v>
      </c>
      <c r="G308" s="25">
        <v>221</v>
      </c>
      <c r="H308" s="25">
        <f t="shared" si="32"/>
        <v>195</v>
      </c>
      <c r="J308" s="104"/>
      <c r="K308" s="102" t="s">
        <v>62</v>
      </c>
      <c r="L308" s="102">
        <v>542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31"/>
        <v>4936</v>
      </c>
      <c r="D309" s="25">
        <v>836</v>
      </c>
      <c r="E309" s="25">
        <v>963</v>
      </c>
      <c r="F309" s="25">
        <v>1087</v>
      </c>
      <c r="G309" s="25">
        <v>1036</v>
      </c>
      <c r="H309" s="25">
        <f t="shared" si="32"/>
        <v>1014</v>
      </c>
      <c r="J309" s="104"/>
      <c r="K309" s="102" t="s">
        <v>60</v>
      </c>
      <c r="L309" s="102">
        <v>658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31"/>
        <v>2125</v>
      </c>
      <c r="D310" s="25">
        <v>356</v>
      </c>
      <c r="E310" s="25">
        <v>377</v>
      </c>
      <c r="F310" s="25">
        <v>462</v>
      </c>
      <c r="G310" s="25">
        <v>442</v>
      </c>
      <c r="H310" s="25">
        <f t="shared" si="32"/>
        <v>488</v>
      </c>
      <c r="J310" s="104"/>
      <c r="K310" s="102" t="s">
        <v>46</v>
      </c>
      <c r="L310" s="102">
        <v>1034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31"/>
        <v>1618</v>
      </c>
      <c r="D311" s="25">
        <v>267</v>
      </c>
      <c r="E311" s="25">
        <v>316</v>
      </c>
      <c r="F311" s="25">
        <v>291</v>
      </c>
      <c r="G311" s="25">
        <v>347</v>
      </c>
      <c r="H311" s="25">
        <f t="shared" si="32"/>
        <v>397</v>
      </c>
      <c r="J311" s="104"/>
      <c r="K311" s="102" t="s">
        <v>52</v>
      </c>
      <c r="L311" s="102">
        <v>1080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31"/>
        <v>1204</v>
      </c>
      <c r="D312" s="25">
        <v>196</v>
      </c>
      <c r="E312" s="25">
        <v>244</v>
      </c>
      <c r="F312" s="25">
        <v>226</v>
      </c>
      <c r="G312" s="25">
        <v>246</v>
      </c>
      <c r="H312" s="25">
        <f t="shared" si="32"/>
        <v>292</v>
      </c>
      <c r="J312" s="104"/>
      <c r="K312" s="102" t="s">
        <v>44</v>
      </c>
      <c r="L312" s="102">
        <v>1132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31"/>
        <v>3673</v>
      </c>
      <c r="D313" s="25">
        <v>468</v>
      </c>
      <c r="E313" s="25">
        <v>703</v>
      </c>
      <c r="F313" s="25">
        <v>739</v>
      </c>
      <c r="G313" s="25">
        <v>846</v>
      </c>
      <c r="H313" s="25">
        <f t="shared" si="32"/>
        <v>917</v>
      </c>
      <c r="J313" s="104"/>
      <c r="K313" s="102" t="s">
        <v>66</v>
      </c>
      <c r="L313" s="102">
        <v>1189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31"/>
        <v>1080</v>
      </c>
      <c r="D314" s="25">
        <v>163</v>
      </c>
      <c r="E314" s="25">
        <v>248</v>
      </c>
      <c r="F314" s="25">
        <v>257</v>
      </c>
      <c r="G314" s="25">
        <v>225</v>
      </c>
      <c r="H314" s="25">
        <f t="shared" si="32"/>
        <v>187</v>
      </c>
      <c r="J314" s="104"/>
      <c r="K314" s="102" t="s">
        <v>50</v>
      </c>
      <c r="L314" s="102">
        <v>1204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31"/>
        <v>2624</v>
      </c>
      <c r="D315" s="25">
        <v>564</v>
      </c>
      <c r="E315" s="25">
        <v>508</v>
      </c>
      <c r="F315" s="25">
        <v>490</v>
      </c>
      <c r="G315" s="25">
        <v>543</v>
      </c>
      <c r="H315" s="25">
        <f t="shared" si="32"/>
        <v>519</v>
      </c>
      <c r="J315" s="104"/>
      <c r="K315" s="102" t="s">
        <v>57</v>
      </c>
      <c r="L315" s="102">
        <v>1414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31"/>
        <v>2027</v>
      </c>
      <c r="D316" s="25">
        <v>318</v>
      </c>
      <c r="E316" s="25">
        <v>394</v>
      </c>
      <c r="F316" s="25">
        <v>468</v>
      </c>
      <c r="G316" s="25">
        <v>438</v>
      </c>
      <c r="H316" s="25">
        <f t="shared" si="32"/>
        <v>409</v>
      </c>
      <c r="J316" s="104"/>
      <c r="K316" s="102" t="s">
        <v>59</v>
      </c>
      <c r="L316" s="102">
        <v>1479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31"/>
        <v>3162</v>
      </c>
      <c r="D317" s="25">
        <v>532</v>
      </c>
      <c r="E317" s="25">
        <v>616</v>
      </c>
      <c r="F317" s="25">
        <v>643</v>
      </c>
      <c r="G317" s="25">
        <v>693</v>
      </c>
      <c r="H317" s="25">
        <f t="shared" si="32"/>
        <v>678</v>
      </c>
      <c r="J317" s="104"/>
      <c r="K317" s="102" t="s">
        <v>49</v>
      </c>
      <c r="L317" s="102">
        <v>1618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31"/>
        <v>3320</v>
      </c>
      <c r="D318" s="25">
        <v>635</v>
      </c>
      <c r="E318" s="25">
        <v>619</v>
      </c>
      <c r="F318" s="25">
        <v>694</v>
      </c>
      <c r="G318" s="25">
        <v>702</v>
      </c>
      <c r="H318" s="25">
        <f t="shared" si="32"/>
        <v>670</v>
      </c>
      <c r="J318" s="104"/>
      <c r="K318" s="102" t="s">
        <v>64</v>
      </c>
      <c r="L318" s="102">
        <v>1699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31"/>
        <v>1414</v>
      </c>
      <c r="D319" s="25">
        <v>244</v>
      </c>
      <c r="E319" s="25">
        <v>252</v>
      </c>
      <c r="F319" s="25">
        <v>280</v>
      </c>
      <c r="G319" s="25">
        <v>315</v>
      </c>
      <c r="H319" s="25">
        <f t="shared" si="32"/>
        <v>323</v>
      </c>
      <c r="J319" s="104"/>
      <c r="K319" s="102" t="s">
        <v>63</v>
      </c>
      <c r="L319" s="102">
        <v>1749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31"/>
        <v>16190</v>
      </c>
      <c r="D320" s="25">
        <v>2717</v>
      </c>
      <c r="E320" s="25">
        <v>3080</v>
      </c>
      <c r="F320" s="25">
        <v>3435</v>
      </c>
      <c r="G320" s="25">
        <v>3440</v>
      </c>
      <c r="H320" s="25">
        <f t="shared" si="32"/>
        <v>3518</v>
      </c>
      <c r="J320" s="104"/>
      <c r="K320" s="102" t="s">
        <v>68</v>
      </c>
      <c r="L320" s="102">
        <v>1758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31"/>
        <v>1479</v>
      </c>
      <c r="D321" s="25">
        <v>211</v>
      </c>
      <c r="E321" s="25">
        <v>305</v>
      </c>
      <c r="F321" s="25">
        <v>286</v>
      </c>
      <c r="G321" s="25">
        <v>328</v>
      </c>
      <c r="H321" s="25">
        <f t="shared" si="32"/>
        <v>349</v>
      </c>
      <c r="J321" s="104"/>
      <c r="K321" s="102" t="s">
        <v>54</v>
      </c>
      <c r="L321" s="102">
        <v>2027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31"/>
        <v>658</v>
      </c>
      <c r="D322" s="25">
        <v>129</v>
      </c>
      <c r="E322" s="25">
        <v>135</v>
      </c>
      <c r="F322" s="25">
        <v>118</v>
      </c>
      <c r="G322" s="25">
        <v>125</v>
      </c>
      <c r="H322" s="25">
        <f t="shared" si="32"/>
        <v>151</v>
      </c>
      <c r="J322" s="104"/>
      <c r="K322" s="102" t="s">
        <v>48</v>
      </c>
      <c r="L322" s="102">
        <v>2125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31"/>
        <v>441</v>
      </c>
      <c r="D323" s="25">
        <v>93</v>
      </c>
      <c r="E323" s="25">
        <v>87</v>
      </c>
      <c r="F323" s="25">
        <v>90</v>
      </c>
      <c r="G323" s="25">
        <v>81</v>
      </c>
      <c r="H323" s="25">
        <f t="shared" si="32"/>
        <v>90</v>
      </c>
      <c r="J323" s="104"/>
      <c r="K323" s="102" t="s">
        <v>45</v>
      </c>
      <c r="L323" s="102">
        <v>2209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31"/>
        <v>542</v>
      </c>
      <c r="D324" s="25">
        <v>98</v>
      </c>
      <c r="E324" s="25">
        <v>97</v>
      </c>
      <c r="F324" s="25">
        <v>106</v>
      </c>
      <c r="G324" s="25">
        <v>105</v>
      </c>
      <c r="H324" s="25">
        <f t="shared" si="32"/>
        <v>136</v>
      </c>
      <c r="J324" s="104"/>
      <c r="K324" s="102" t="s">
        <v>53</v>
      </c>
      <c r="L324" s="102">
        <v>2624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31"/>
        <v>1749</v>
      </c>
      <c r="D325" s="25">
        <v>324</v>
      </c>
      <c r="E325" s="25">
        <v>363</v>
      </c>
      <c r="F325" s="25">
        <v>332</v>
      </c>
      <c r="G325" s="25">
        <v>366</v>
      </c>
      <c r="H325" s="25">
        <f t="shared" si="32"/>
        <v>364</v>
      </c>
      <c r="J325" s="104"/>
      <c r="K325" s="102" t="s">
        <v>65</v>
      </c>
      <c r="L325" s="102">
        <v>2750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31"/>
        <v>1699</v>
      </c>
      <c r="D326" s="25">
        <v>281</v>
      </c>
      <c r="E326" s="25">
        <v>328</v>
      </c>
      <c r="F326" s="25">
        <v>343</v>
      </c>
      <c r="G326" s="25">
        <v>377</v>
      </c>
      <c r="H326" s="25">
        <f t="shared" si="32"/>
        <v>370</v>
      </c>
      <c r="J326" s="104"/>
      <c r="K326" s="102" t="s">
        <v>55</v>
      </c>
      <c r="L326" s="102">
        <v>3162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31"/>
        <v>2750</v>
      </c>
      <c r="D327" s="25">
        <v>459</v>
      </c>
      <c r="E327" s="25">
        <v>495</v>
      </c>
      <c r="F327" s="25">
        <v>591</v>
      </c>
      <c r="G327" s="25">
        <v>597</v>
      </c>
      <c r="H327" s="25">
        <f t="shared" si="32"/>
        <v>608</v>
      </c>
      <c r="J327" s="104"/>
      <c r="K327" s="102" t="s">
        <v>56</v>
      </c>
      <c r="L327" s="102">
        <v>3320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31"/>
        <v>1189</v>
      </c>
      <c r="D328" s="25">
        <v>244</v>
      </c>
      <c r="E328" s="25">
        <v>211</v>
      </c>
      <c r="F328" s="25">
        <v>254</v>
      </c>
      <c r="G328" s="25">
        <v>253</v>
      </c>
      <c r="H328" s="25">
        <f t="shared" si="32"/>
        <v>227</v>
      </c>
      <c r="J328" s="104"/>
      <c r="K328" s="102" t="s">
        <v>51</v>
      </c>
      <c r="L328" s="102">
        <v>3673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31"/>
        <v>412</v>
      </c>
      <c r="D329" s="25">
        <v>69</v>
      </c>
      <c r="E329" s="25">
        <v>84</v>
      </c>
      <c r="F329" s="25">
        <v>70</v>
      </c>
      <c r="G329" s="25">
        <v>84</v>
      </c>
      <c r="H329" s="25">
        <f t="shared" si="32"/>
        <v>105</v>
      </c>
      <c r="J329" s="104"/>
      <c r="K329" s="102" t="s">
        <v>47</v>
      </c>
      <c r="L329" s="102">
        <v>4936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1758</v>
      </c>
      <c r="D330" s="65">
        <v>236</v>
      </c>
      <c r="E330" s="65">
        <v>373</v>
      </c>
      <c r="F330" s="65">
        <v>383</v>
      </c>
      <c r="G330" s="65">
        <v>393</v>
      </c>
      <c r="H330" s="65">
        <f t="shared" si="32"/>
        <v>373</v>
      </c>
      <c r="J330" s="104"/>
      <c r="K330" s="102" t="s">
        <v>58</v>
      </c>
      <c r="L330" s="102">
        <v>16190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3">SUM(C306:C330)</f>
        <v>60425</v>
      </c>
      <c r="D331" s="68">
        <f t="shared" si="33"/>
        <v>10251</v>
      </c>
      <c r="E331" s="68">
        <f t="shared" si="33"/>
        <v>11630</v>
      </c>
      <c r="F331" s="68">
        <f t="shared" si="33"/>
        <v>12524</v>
      </c>
      <c r="G331" s="68">
        <f t="shared" si="33"/>
        <v>12924</v>
      </c>
      <c r="H331" s="68">
        <f t="shared" si="33"/>
        <v>13096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4">D331/$C$331</f>
        <v>0.16964832436905256</v>
      </c>
      <c r="E332" s="92">
        <f t="shared" si="34"/>
        <v>0.19247000413736037</v>
      </c>
      <c r="F332" s="92">
        <f t="shared" si="34"/>
        <v>0.20726520479933802</v>
      </c>
      <c r="G332" s="92">
        <f t="shared" si="34"/>
        <v>0.21388498138187836</v>
      </c>
      <c r="H332" s="92">
        <f>H331/$C$331</f>
        <v>0.21673148531237071</v>
      </c>
      <c r="J332" s="104"/>
      <c r="K332" s="104"/>
      <c r="L332" s="104"/>
      <c r="M332" s="104"/>
    </row>
    <row r="333" spans="2:22" x14ac:dyDescent="0.25">
      <c r="B333" s="106" t="s">
        <v>130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7" t="s">
        <v>19</v>
      </c>
      <c r="C339" s="188"/>
      <c r="D339" s="84">
        <v>2024</v>
      </c>
      <c r="E339" s="84">
        <v>2025</v>
      </c>
      <c r="F339" s="22" t="s">
        <v>77</v>
      </c>
    </row>
    <row r="340" spans="2:7" ht="24" customHeight="1" x14ac:dyDescent="0.25">
      <c r="B340" s="208" t="s">
        <v>4</v>
      </c>
      <c r="C340" s="209"/>
      <c r="D340" s="108">
        <v>1030</v>
      </c>
      <c r="E340" s="108">
        <f t="shared" ref="E340:E351" si="35">+C15</f>
        <v>1159</v>
      </c>
      <c r="F340" s="165">
        <f t="shared" ref="F340:F351" si="36">E340/D340-1</f>
        <v>0.12524271844660184</v>
      </c>
    </row>
    <row r="341" spans="2:7" ht="24" customHeight="1" x14ac:dyDescent="0.25">
      <c r="B341" s="208" t="s">
        <v>5</v>
      </c>
      <c r="C341" s="209"/>
      <c r="D341" s="108">
        <v>976</v>
      </c>
      <c r="E341" s="108">
        <f t="shared" si="35"/>
        <v>1034</v>
      </c>
      <c r="F341" s="170">
        <f t="shared" si="36"/>
        <v>5.9426229508196649E-2</v>
      </c>
    </row>
    <row r="342" spans="2:7" ht="19.5" customHeight="1" x14ac:dyDescent="0.25">
      <c r="B342" s="208" t="s">
        <v>6</v>
      </c>
      <c r="C342" s="209"/>
      <c r="D342" s="108">
        <v>934</v>
      </c>
      <c r="E342" s="108">
        <f t="shared" si="35"/>
        <v>1080</v>
      </c>
      <c r="F342" s="170">
        <f t="shared" si="36"/>
        <v>0.15631691648822277</v>
      </c>
    </row>
    <row r="343" spans="2:7" ht="19.5" customHeight="1" x14ac:dyDescent="0.25">
      <c r="B343" s="208" t="s">
        <v>7</v>
      </c>
      <c r="C343" s="209"/>
      <c r="D343" s="108">
        <v>1167</v>
      </c>
      <c r="E343" s="108">
        <f t="shared" si="35"/>
        <v>1119</v>
      </c>
      <c r="F343" s="170">
        <f t="shared" si="36"/>
        <v>-4.1131105398457546E-2</v>
      </c>
    </row>
    <row r="344" spans="2:7" ht="19.5" customHeight="1" x14ac:dyDescent="0.25">
      <c r="B344" s="208" t="s">
        <v>8</v>
      </c>
      <c r="C344" s="209"/>
      <c r="D344" s="108">
        <v>1098</v>
      </c>
      <c r="E344" s="108">
        <f t="shared" si="35"/>
        <v>1141</v>
      </c>
      <c r="F344" s="170">
        <f t="shared" si="36"/>
        <v>3.9162112932604742E-2</v>
      </c>
    </row>
    <row r="345" spans="2:7" ht="19.5" customHeight="1" x14ac:dyDescent="0.25">
      <c r="B345" s="208" t="s">
        <v>9</v>
      </c>
      <c r="C345" s="209"/>
      <c r="D345" s="108">
        <v>1041</v>
      </c>
      <c r="E345" s="108">
        <f t="shared" si="35"/>
        <v>1145</v>
      </c>
      <c r="F345" s="170">
        <f t="shared" si="36"/>
        <v>9.9903938520653268E-2</v>
      </c>
    </row>
    <row r="346" spans="2:7" ht="19.5" customHeight="1" x14ac:dyDescent="0.25">
      <c r="B346" s="208" t="s">
        <v>10</v>
      </c>
      <c r="C346" s="209"/>
      <c r="D346" s="108">
        <v>1108</v>
      </c>
      <c r="E346" s="108">
        <f t="shared" si="35"/>
        <v>1003</v>
      </c>
      <c r="F346" s="170">
        <f t="shared" si="36"/>
        <v>-9.4765342960288823E-2</v>
      </c>
    </row>
    <row r="347" spans="2:7" ht="19.5" customHeight="1" x14ac:dyDescent="0.25">
      <c r="B347" s="208" t="s">
        <v>11</v>
      </c>
      <c r="C347" s="209"/>
      <c r="D347" s="108">
        <v>1107</v>
      </c>
      <c r="E347" s="108">
        <f t="shared" si="35"/>
        <v>1053</v>
      </c>
      <c r="F347" s="170">
        <f t="shared" si="36"/>
        <v>-4.8780487804878092E-2</v>
      </c>
    </row>
    <row r="348" spans="2:7" ht="19.5" customHeight="1" x14ac:dyDescent="0.25">
      <c r="B348" s="208" t="s">
        <v>127</v>
      </c>
      <c r="C348" s="209"/>
      <c r="D348" s="108">
        <v>1162</v>
      </c>
      <c r="E348" s="108">
        <f t="shared" si="35"/>
        <v>1198</v>
      </c>
      <c r="F348" s="170">
        <f t="shared" si="36"/>
        <v>3.0981067125645412E-2</v>
      </c>
    </row>
    <row r="349" spans="2:7" ht="19.5" customHeight="1" x14ac:dyDescent="0.25">
      <c r="B349" s="208" t="s">
        <v>12</v>
      </c>
      <c r="C349" s="209"/>
      <c r="D349" s="108">
        <v>1205</v>
      </c>
      <c r="E349" s="108">
        <f t="shared" si="35"/>
        <v>1168</v>
      </c>
      <c r="F349" s="170">
        <f t="shared" si="36"/>
        <v>-3.0705394190871371E-2</v>
      </c>
    </row>
    <row r="350" spans="2:7" ht="19.5" customHeight="1" x14ac:dyDescent="0.25">
      <c r="B350" s="208" t="s">
        <v>13</v>
      </c>
      <c r="C350" s="209"/>
      <c r="D350" s="108">
        <v>1072</v>
      </c>
      <c r="E350" s="108">
        <f t="shared" si="35"/>
        <v>1125</v>
      </c>
      <c r="F350" s="170">
        <f t="shared" si="36"/>
        <v>4.9440298507462677E-2</v>
      </c>
    </row>
    <row r="351" spans="2:7" ht="19.5" customHeight="1" thickBot="1" x14ac:dyDescent="0.3">
      <c r="B351" s="217" t="s">
        <v>14</v>
      </c>
      <c r="C351" s="218"/>
      <c r="D351" s="109">
        <v>1024</v>
      </c>
      <c r="E351" s="109">
        <f t="shared" si="35"/>
        <v>871</v>
      </c>
      <c r="F351" s="110">
        <f t="shared" si="36"/>
        <v>-0.1494140625</v>
      </c>
    </row>
    <row r="352" spans="2:7" ht="24.75" customHeight="1" x14ac:dyDescent="0.25">
      <c r="B352" s="219" t="s">
        <v>1</v>
      </c>
      <c r="C352" s="219"/>
      <c r="D352" s="174">
        <f>SUM(D340:D351)</f>
        <v>12924</v>
      </c>
      <c r="E352" s="174">
        <f>SUM(E340:E351)</f>
        <v>13096</v>
      </c>
      <c r="F352" s="175">
        <f>E352/D352-1</f>
        <v>1.3308573197152507E-2</v>
      </c>
      <c r="G352" s="74"/>
    </row>
    <row r="353" spans="2:18" ht="21.75" customHeight="1" x14ac:dyDescent="0.25">
      <c r="B353" s="114" t="s">
        <v>125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100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K306:L330">
    <sortCondition ref="L306:L330"/>
  </sortState>
  <mergeCells count="90"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44:R146"/>
    <mergeCell ref="M164:P164"/>
    <mergeCell ref="B185:B188"/>
    <mergeCell ref="B193:B196"/>
    <mergeCell ref="B197:B200"/>
    <mergeCell ref="B201:B204"/>
    <mergeCell ref="B189:B192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B339:C339"/>
    <mergeCell ref="B340:C340"/>
    <mergeCell ref="B341:C341"/>
    <mergeCell ref="B342:C342"/>
    <mergeCell ref="B343:C343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R237:S237"/>
    <mergeCell ref="H237:I237"/>
    <mergeCell ref="J237:K237"/>
    <mergeCell ref="L237:M237"/>
    <mergeCell ref="N237:O237"/>
    <mergeCell ref="P237:Q237"/>
    <mergeCell ref="B137:B140"/>
    <mergeCell ref="B133:B136"/>
    <mergeCell ref="B127:B128"/>
    <mergeCell ref="C127:C128"/>
    <mergeCell ref="D127:D128"/>
    <mergeCell ref="E127:F127"/>
    <mergeCell ref="B129:B132"/>
    <mergeCell ref="Q127:R127"/>
    <mergeCell ref="H127:H128"/>
    <mergeCell ref="I127:I128"/>
    <mergeCell ref="M127:O128"/>
    <mergeCell ref="P127:P128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2025-10-16T16:43:34Z</cp:lastPrinted>
  <dcterms:created xsi:type="dcterms:W3CDTF">2023-08-14T13:39:38Z</dcterms:created>
  <dcterms:modified xsi:type="dcterms:W3CDTF">2026-01-22T16:16:16Z</dcterms:modified>
</cp:coreProperties>
</file>