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8_{87272E05-E4F9-416A-A4F2-CAC9A4C81501}" xr6:coauthVersionLast="47" xr6:coauthVersionMax="47" xr10:uidLastSave="{00000000-0000-0000-0000-000000000000}"/>
  <bookViews>
    <workbookView xWindow="28680" yWindow="-120" windowWidth="20730" windowHeight="11040" xr2:uid="{EDBD2998-A17E-4EE9-A16D-CDEA31D8D9CB}"/>
  </bookViews>
  <sheets>
    <sheet name="AP" sheetId="1" r:id="rId1"/>
  </sheets>
  <externalReferences>
    <externalReference r:id="rId2"/>
  </externalReferences>
  <definedNames>
    <definedName name="_xlnm._FilterDatabase" localSheetId="0" hidden="1">AP!$M$111:$N$137</definedName>
    <definedName name="_xlnm.Print_Area" localSheetId="0">AP!$A$1:$S$350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48" i="1" l="1"/>
  <c r="Q348" i="1"/>
  <c r="O348" i="1"/>
  <c r="N348" i="1"/>
  <c r="L348" i="1"/>
  <c r="K348" i="1"/>
  <c r="I348" i="1"/>
  <c r="H348" i="1"/>
  <c r="F348" i="1"/>
  <c r="E348" i="1"/>
  <c r="P347" i="1"/>
  <c r="M347" i="1"/>
  <c r="J347" i="1"/>
  <c r="G347" i="1"/>
  <c r="D347" i="1"/>
  <c r="C347" i="1" s="1"/>
  <c r="P346" i="1"/>
  <c r="M346" i="1"/>
  <c r="J346" i="1"/>
  <c r="G346" i="1"/>
  <c r="D346" i="1"/>
  <c r="C346" i="1"/>
  <c r="P345" i="1"/>
  <c r="M345" i="1"/>
  <c r="J345" i="1"/>
  <c r="G345" i="1"/>
  <c r="D345" i="1"/>
  <c r="C345" i="1"/>
  <c r="P344" i="1"/>
  <c r="M344" i="1"/>
  <c r="J344" i="1"/>
  <c r="G344" i="1"/>
  <c r="D344" i="1"/>
  <c r="C344" i="1"/>
  <c r="P343" i="1"/>
  <c r="C343" i="1" s="1"/>
  <c r="M343" i="1"/>
  <c r="J343" i="1"/>
  <c r="G343" i="1"/>
  <c r="D343" i="1"/>
  <c r="P342" i="1"/>
  <c r="M342" i="1"/>
  <c r="J342" i="1"/>
  <c r="G342" i="1"/>
  <c r="D342" i="1"/>
  <c r="C342" i="1"/>
  <c r="P341" i="1"/>
  <c r="M341" i="1"/>
  <c r="J341" i="1"/>
  <c r="G341" i="1"/>
  <c r="D341" i="1"/>
  <c r="C341" i="1"/>
  <c r="P340" i="1"/>
  <c r="M340" i="1"/>
  <c r="J340" i="1"/>
  <c r="C340" i="1" s="1"/>
  <c r="G340" i="1"/>
  <c r="D340" i="1"/>
  <c r="P339" i="1"/>
  <c r="M339" i="1"/>
  <c r="J339" i="1"/>
  <c r="G339" i="1"/>
  <c r="D339" i="1"/>
  <c r="C339" i="1"/>
  <c r="P338" i="1"/>
  <c r="M338" i="1"/>
  <c r="J338" i="1"/>
  <c r="G338" i="1"/>
  <c r="D338" i="1"/>
  <c r="C338" i="1"/>
  <c r="P337" i="1"/>
  <c r="M337" i="1"/>
  <c r="J337" i="1"/>
  <c r="G337" i="1"/>
  <c r="D337" i="1"/>
  <c r="C337" i="1" s="1"/>
  <c r="P336" i="1"/>
  <c r="M336" i="1"/>
  <c r="J336" i="1"/>
  <c r="G336" i="1"/>
  <c r="D336" i="1"/>
  <c r="C336" i="1"/>
  <c r="P335" i="1"/>
  <c r="M335" i="1"/>
  <c r="C335" i="1" s="1"/>
  <c r="J335" i="1"/>
  <c r="G335" i="1"/>
  <c r="D335" i="1"/>
  <c r="P334" i="1"/>
  <c r="M334" i="1"/>
  <c r="J334" i="1"/>
  <c r="G334" i="1"/>
  <c r="D334" i="1"/>
  <c r="C334" i="1"/>
  <c r="P333" i="1"/>
  <c r="C333" i="1" s="1"/>
  <c r="M333" i="1"/>
  <c r="J333" i="1"/>
  <c r="G333" i="1"/>
  <c r="D333" i="1"/>
  <c r="P332" i="1"/>
  <c r="M332" i="1"/>
  <c r="J332" i="1"/>
  <c r="G332" i="1"/>
  <c r="D332" i="1"/>
  <c r="C332" i="1" s="1"/>
  <c r="P331" i="1"/>
  <c r="M331" i="1"/>
  <c r="J331" i="1"/>
  <c r="G331" i="1"/>
  <c r="D331" i="1"/>
  <c r="C331" i="1"/>
  <c r="P330" i="1"/>
  <c r="M330" i="1"/>
  <c r="J330" i="1"/>
  <c r="C330" i="1" s="1"/>
  <c r="G330" i="1"/>
  <c r="D330" i="1"/>
  <c r="P329" i="1"/>
  <c r="M329" i="1"/>
  <c r="J329" i="1"/>
  <c r="G329" i="1"/>
  <c r="D329" i="1"/>
  <c r="C329" i="1"/>
  <c r="P328" i="1"/>
  <c r="M328" i="1"/>
  <c r="C328" i="1" s="1"/>
  <c r="J328" i="1"/>
  <c r="G328" i="1"/>
  <c r="D328" i="1"/>
  <c r="P327" i="1"/>
  <c r="M327" i="1"/>
  <c r="J327" i="1"/>
  <c r="G327" i="1"/>
  <c r="D327" i="1"/>
  <c r="C327" i="1" s="1"/>
  <c r="P326" i="1"/>
  <c r="M326" i="1"/>
  <c r="J326" i="1"/>
  <c r="G326" i="1"/>
  <c r="D326" i="1"/>
  <c r="C326" i="1"/>
  <c r="P325" i="1"/>
  <c r="M325" i="1"/>
  <c r="J325" i="1"/>
  <c r="G325" i="1"/>
  <c r="D325" i="1"/>
  <c r="C325" i="1" s="1"/>
  <c r="P324" i="1"/>
  <c r="M324" i="1"/>
  <c r="J324" i="1"/>
  <c r="G324" i="1"/>
  <c r="D324" i="1"/>
  <c r="C324" i="1"/>
  <c r="P323" i="1"/>
  <c r="C323" i="1" s="1"/>
  <c r="M323" i="1"/>
  <c r="J323" i="1"/>
  <c r="G323" i="1"/>
  <c r="D323" i="1"/>
  <c r="P322" i="1"/>
  <c r="P348" i="1" s="1"/>
  <c r="M322" i="1"/>
  <c r="J322" i="1"/>
  <c r="J348" i="1" s="1"/>
  <c r="G322" i="1"/>
  <c r="G348" i="1" s="1"/>
  <c r="D322" i="1"/>
  <c r="C322" i="1" s="1"/>
  <c r="C348" i="1" s="1"/>
  <c r="R315" i="1"/>
  <c r="Q315" i="1"/>
  <c r="O315" i="1"/>
  <c r="N315" i="1"/>
  <c r="L315" i="1"/>
  <c r="K315" i="1"/>
  <c r="I315" i="1"/>
  <c r="H315" i="1"/>
  <c r="F315" i="1"/>
  <c r="E315" i="1"/>
  <c r="P314" i="1"/>
  <c r="M314" i="1"/>
  <c r="J314" i="1"/>
  <c r="G314" i="1"/>
  <c r="D314" i="1"/>
  <c r="C314" i="1"/>
  <c r="P313" i="1"/>
  <c r="M313" i="1"/>
  <c r="J313" i="1"/>
  <c r="G313" i="1"/>
  <c r="C313" i="1" s="1"/>
  <c r="D313" i="1"/>
  <c r="P312" i="1"/>
  <c r="C312" i="1" s="1"/>
  <c r="M312" i="1"/>
  <c r="J312" i="1"/>
  <c r="G312" i="1"/>
  <c r="D312" i="1"/>
  <c r="P311" i="1"/>
  <c r="M311" i="1"/>
  <c r="J311" i="1"/>
  <c r="G311" i="1"/>
  <c r="D311" i="1"/>
  <c r="C311" i="1"/>
  <c r="P310" i="1"/>
  <c r="M310" i="1"/>
  <c r="J310" i="1"/>
  <c r="G310" i="1"/>
  <c r="C310" i="1" s="1"/>
  <c r="D310" i="1"/>
  <c r="P309" i="1"/>
  <c r="M309" i="1"/>
  <c r="J309" i="1"/>
  <c r="G309" i="1"/>
  <c r="D309" i="1"/>
  <c r="P308" i="1"/>
  <c r="M308" i="1"/>
  <c r="J308" i="1"/>
  <c r="G308" i="1"/>
  <c r="D308" i="1"/>
  <c r="C308" i="1"/>
  <c r="P307" i="1"/>
  <c r="M307" i="1"/>
  <c r="J307" i="1"/>
  <c r="G307" i="1"/>
  <c r="D307" i="1"/>
  <c r="C307" i="1"/>
  <c r="P306" i="1"/>
  <c r="P315" i="1" s="1"/>
  <c r="M306" i="1"/>
  <c r="M315" i="1" s="1"/>
  <c r="J306" i="1"/>
  <c r="G306" i="1"/>
  <c r="D306" i="1"/>
  <c r="P305" i="1"/>
  <c r="M305" i="1"/>
  <c r="J305" i="1"/>
  <c r="G305" i="1"/>
  <c r="D305" i="1"/>
  <c r="C305" i="1"/>
  <c r="I298" i="1"/>
  <c r="H298" i="1"/>
  <c r="F297" i="1"/>
  <c r="F296" i="1"/>
  <c r="F295" i="1"/>
  <c r="F294" i="1"/>
  <c r="F293" i="1"/>
  <c r="F292" i="1"/>
  <c r="F291" i="1"/>
  <c r="F290" i="1"/>
  <c r="O289" i="1"/>
  <c r="N289" i="1"/>
  <c r="F289" i="1"/>
  <c r="G289" i="1" s="1"/>
  <c r="P288" i="1"/>
  <c r="F288" i="1"/>
  <c r="G288" i="1" s="1"/>
  <c r="P287" i="1"/>
  <c r="F287" i="1"/>
  <c r="G287" i="1" s="1"/>
  <c r="P286" i="1"/>
  <c r="F286" i="1"/>
  <c r="P285" i="1"/>
  <c r="F285" i="1"/>
  <c r="P284" i="1"/>
  <c r="F284" i="1"/>
  <c r="P283" i="1"/>
  <c r="F283" i="1"/>
  <c r="P282" i="1"/>
  <c r="F282" i="1"/>
  <c r="P281" i="1"/>
  <c r="F281" i="1"/>
  <c r="P280" i="1"/>
  <c r="F280" i="1"/>
  <c r="P279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Q260" i="1"/>
  <c r="P260" i="1"/>
  <c r="F260" i="1"/>
  <c r="N259" i="1"/>
  <c r="F259" i="1"/>
  <c r="N258" i="1"/>
  <c r="N260" i="1" s="1"/>
  <c r="F258" i="1"/>
  <c r="G258" i="1" s="1"/>
  <c r="F257" i="1"/>
  <c r="F256" i="1"/>
  <c r="F255" i="1"/>
  <c r="F254" i="1"/>
  <c r="F253" i="1"/>
  <c r="F252" i="1"/>
  <c r="F251" i="1"/>
  <c r="F250" i="1"/>
  <c r="F249" i="1"/>
  <c r="F248" i="1"/>
  <c r="R247" i="1"/>
  <c r="Q247" i="1"/>
  <c r="O247" i="1"/>
  <c r="F247" i="1"/>
  <c r="F298" i="1" s="1"/>
  <c r="P246" i="1"/>
  <c r="O246" i="1"/>
  <c r="F246" i="1"/>
  <c r="O245" i="1"/>
  <c r="P245" i="1" s="1"/>
  <c r="F245" i="1"/>
  <c r="O244" i="1"/>
  <c r="F244" i="1"/>
  <c r="O243" i="1"/>
  <c r="P243" i="1" s="1"/>
  <c r="F243" i="1"/>
  <c r="I235" i="1"/>
  <c r="H235" i="1"/>
  <c r="G235" i="1"/>
  <c r="F235" i="1"/>
  <c r="E235" i="1"/>
  <c r="I203" i="1"/>
  <c r="H203" i="1"/>
  <c r="F202" i="1"/>
  <c r="F201" i="1"/>
  <c r="F200" i="1"/>
  <c r="R199" i="1"/>
  <c r="Q199" i="1"/>
  <c r="F199" i="1"/>
  <c r="F198" i="1"/>
  <c r="O197" i="1"/>
  <c r="P197" i="1" s="1"/>
  <c r="F197" i="1"/>
  <c r="F196" i="1"/>
  <c r="O195" i="1"/>
  <c r="F195" i="1"/>
  <c r="F194" i="1"/>
  <c r="O193" i="1"/>
  <c r="F193" i="1"/>
  <c r="F192" i="1"/>
  <c r="O191" i="1"/>
  <c r="F191" i="1"/>
  <c r="F190" i="1"/>
  <c r="O189" i="1"/>
  <c r="F189" i="1"/>
  <c r="F188" i="1"/>
  <c r="O187" i="1"/>
  <c r="P187" i="1" s="1"/>
  <c r="F187" i="1"/>
  <c r="F186" i="1"/>
  <c r="O185" i="1"/>
  <c r="P185" i="1" s="1"/>
  <c r="F185" i="1"/>
  <c r="F184" i="1"/>
  <c r="O183" i="1"/>
  <c r="F183" i="1"/>
  <c r="F182" i="1"/>
  <c r="O181" i="1"/>
  <c r="F181" i="1"/>
  <c r="F180" i="1"/>
  <c r="O179" i="1"/>
  <c r="F179" i="1"/>
  <c r="F178" i="1"/>
  <c r="O177" i="1"/>
  <c r="O199" i="1" s="1"/>
  <c r="F177" i="1"/>
  <c r="F176" i="1"/>
  <c r="O175" i="1"/>
  <c r="F175" i="1"/>
  <c r="F174" i="1"/>
  <c r="O173" i="1"/>
  <c r="F173" i="1"/>
  <c r="F172" i="1"/>
  <c r="O171" i="1"/>
  <c r="P171" i="1" s="1"/>
  <c r="F171" i="1"/>
  <c r="F170" i="1"/>
  <c r="E162" i="1"/>
  <c r="D162" i="1"/>
  <c r="C161" i="1"/>
  <c r="C160" i="1"/>
  <c r="R159" i="1"/>
  <c r="Q159" i="1"/>
  <c r="C159" i="1"/>
  <c r="O158" i="1"/>
  <c r="C158" i="1"/>
  <c r="O157" i="1"/>
  <c r="C157" i="1"/>
  <c r="O156" i="1"/>
  <c r="C156" i="1"/>
  <c r="O155" i="1"/>
  <c r="C155" i="1"/>
  <c r="O154" i="1"/>
  <c r="C154" i="1"/>
  <c r="O153" i="1"/>
  <c r="C153" i="1"/>
  <c r="O152" i="1"/>
  <c r="O159" i="1" s="1"/>
  <c r="P158" i="1" s="1"/>
  <c r="C152" i="1"/>
  <c r="C162" i="1" s="1"/>
  <c r="I139" i="1"/>
  <c r="H139" i="1"/>
  <c r="G139" i="1"/>
  <c r="F139" i="1"/>
  <c r="E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I108" i="1"/>
  <c r="H108" i="1"/>
  <c r="G108" i="1"/>
  <c r="F108" i="1"/>
  <c r="E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N95" i="1"/>
  <c r="O95" i="1" s="1"/>
  <c r="M95" i="1"/>
  <c r="C95" i="1"/>
  <c r="O94" i="1"/>
  <c r="C94" i="1"/>
  <c r="O93" i="1"/>
  <c r="C93" i="1"/>
  <c r="O92" i="1"/>
  <c r="C92" i="1"/>
  <c r="O91" i="1"/>
  <c r="C91" i="1"/>
  <c r="O90" i="1"/>
  <c r="C90" i="1"/>
  <c r="O89" i="1"/>
  <c r="C89" i="1"/>
  <c r="O88" i="1"/>
  <c r="C88" i="1"/>
  <c r="O87" i="1"/>
  <c r="C87" i="1"/>
  <c r="O86" i="1"/>
  <c r="C86" i="1"/>
  <c r="O85" i="1"/>
  <c r="C85" i="1"/>
  <c r="C84" i="1"/>
  <c r="C83" i="1"/>
  <c r="C108" i="1" s="1"/>
  <c r="C82" i="1"/>
  <c r="Q77" i="1"/>
  <c r="R65" i="1" s="1"/>
  <c r="L77" i="1"/>
  <c r="M69" i="1" s="1"/>
  <c r="M76" i="1"/>
  <c r="M75" i="1"/>
  <c r="M74" i="1"/>
  <c r="M73" i="1"/>
  <c r="R72" i="1"/>
  <c r="M72" i="1"/>
  <c r="R71" i="1"/>
  <c r="M71" i="1"/>
  <c r="G71" i="1"/>
  <c r="H66" i="1" s="1"/>
  <c r="R70" i="1"/>
  <c r="M70" i="1"/>
  <c r="H70" i="1"/>
  <c r="R69" i="1"/>
  <c r="M68" i="1"/>
  <c r="M67" i="1"/>
  <c r="R66" i="1"/>
  <c r="M66" i="1"/>
  <c r="M65" i="1"/>
  <c r="M64" i="1"/>
  <c r="R63" i="1"/>
  <c r="M63" i="1"/>
  <c r="M62" i="1"/>
  <c r="M61" i="1"/>
  <c r="H59" i="1"/>
  <c r="H58" i="1"/>
  <c r="H57" i="1"/>
  <c r="H56" i="1"/>
  <c r="N55" i="1"/>
  <c r="O54" i="1" s="1"/>
  <c r="Q46" i="1"/>
  <c r="P46" i="1"/>
  <c r="O46" i="1"/>
  <c r="N46" i="1"/>
  <c r="M46" i="1"/>
  <c r="K45" i="1"/>
  <c r="K44" i="1"/>
  <c r="K43" i="1"/>
  <c r="K42" i="1"/>
  <c r="K41" i="1"/>
  <c r="K40" i="1"/>
  <c r="K39" i="1"/>
  <c r="K38" i="1"/>
  <c r="K37" i="1"/>
  <c r="K36" i="1"/>
  <c r="K46" i="1" s="1"/>
  <c r="K30" i="1"/>
  <c r="P153" i="1" l="1"/>
  <c r="G173" i="1"/>
  <c r="G186" i="1"/>
  <c r="G187" i="1"/>
  <c r="G293" i="1"/>
  <c r="G286" i="1"/>
  <c r="G254" i="1"/>
  <c r="G274" i="1"/>
  <c r="G262" i="1"/>
  <c r="G275" i="1"/>
  <c r="G244" i="1"/>
  <c r="G270" i="1"/>
  <c r="G263" i="1"/>
  <c r="G174" i="1"/>
  <c r="G261" i="1"/>
  <c r="G280" i="1"/>
  <c r="G281" i="1"/>
  <c r="G248" i="1"/>
  <c r="G264" i="1"/>
  <c r="P157" i="1"/>
  <c r="G249" i="1"/>
  <c r="G265" i="1"/>
  <c r="G282" i="1"/>
  <c r="P183" i="1"/>
  <c r="P173" i="1"/>
  <c r="G294" i="1"/>
  <c r="G178" i="1"/>
  <c r="P191" i="1"/>
  <c r="G283" i="1"/>
  <c r="G295" i="1"/>
  <c r="G179" i="1"/>
  <c r="G192" i="1"/>
  <c r="G296" i="1"/>
  <c r="P179" i="1"/>
  <c r="G193" i="1"/>
  <c r="G297" i="1"/>
  <c r="P193" i="1"/>
  <c r="G243" i="1"/>
  <c r="G255" i="1"/>
  <c r="G271" i="1"/>
  <c r="G256" i="1"/>
  <c r="G272" i="1"/>
  <c r="G257" i="1"/>
  <c r="G273" i="1"/>
  <c r="P199" i="1"/>
  <c r="G246" i="1"/>
  <c r="P152" i="1"/>
  <c r="P159" i="1" s="1"/>
  <c r="G279" i="1"/>
  <c r="D163" i="1"/>
  <c r="E163" i="1"/>
  <c r="G268" i="1"/>
  <c r="G259" i="1"/>
  <c r="R64" i="1"/>
  <c r="P156" i="1"/>
  <c r="O259" i="1"/>
  <c r="D315" i="1"/>
  <c r="H65" i="1"/>
  <c r="R73" i="1"/>
  <c r="G188" i="1"/>
  <c r="G260" i="1"/>
  <c r="G315" i="1"/>
  <c r="G189" i="1"/>
  <c r="P289" i="1"/>
  <c r="P189" i="1"/>
  <c r="G250" i="1"/>
  <c r="G290" i="1"/>
  <c r="O52" i="1"/>
  <c r="O55" i="1" s="1"/>
  <c r="G251" i="1"/>
  <c r="G291" i="1"/>
  <c r="C309" i="1"/>
  <c r="O53" i="1"/>
  <c r="P181" i="1"/>
  <c r="G252" i="1"/>
  <c r="G292" i="1"/>
  <c r="C306" i="1"/>
  <c r="C315" i="1" s="1"/>
  <c r="G175" i="1"/>
  <c r="G285" i="1"/>
  <c r="P175" i="1"/>
  <c r="G276" i="1"/>
  <c r="G200" i="1"/>
  <c r="G201" i="1"/>
  <c r="M77" i="1"/>
  <c r="H69" i="1"/>
  <c r="H62" i="1"/>
  <c r="H68" i="1"/>
  <c r="H61" i="1"/>
  <c r="H60" i="1"/>
  <c r="H71" i="1" s="1"/>
  <c r="G247" i="1"/>
  <c r="G266" i="1"/>
  <c r="H63" i="1"/>
  <c r="P154" i="1"/>
  <c r="F203" i="1"/>
  <c r="G196" i="1" s="1"/>
  <c r="G269" i="1"/>
  <c r="D348" i="1"/>
  <c r="H64" i="1"/>
  <c r="P155" i="1"/>
  <c r="G171" i="1"/>
  <c r="P195" i="1"/>
  <c r="O258" i="1"/>
  <c r="O260" i="1" s="1"/>
  <c r="R62" i="1"/>
  <c r="R76" i="1"/>
  <c r="R68" i="1"/>
  <c r="R61" i="1"/>
  <c r="R77" i="1" s="1"/>
  <c r="R75" i="1"/>
  <c r="R67" i="1"/>
  <c r="R74" i="1"/>
  <c r="G182" i="1"/>
  <c r="G253" i="1"/>
  <c r="G277" i="1"/>
  <c r="G278" i="1"/>
  <c r="M348" i="1"/>
  <c r="P177" i="1"/>
  <c r="D139" i="1"/>
  <c r="G202" i="1"/>
  <c r="G267" i="1"/>
  <c r="H67" i="1"/>
  <c r="G183" i="1"/>
  <c r="P244" i="1"/>
  <c r="P247" i="1" s="1"/>
  <c r="G284" i="1"/>
  <c r="J315" i="1"/>
  <c r="G245" i="1"/>
  <c r="C163" i="1" l="1"/>
  <c r="G176" i="1"/>
  <c r="I140" i="1"/>
  <c r="H140" i="1"/>
  <c r="G140" i="1"/>
  <c r="F140" i="1"/>
  <c r="E140" i="1"/>
  <c r="D140" i="1" s="1"/>
  <c r="G298" i="1"/>
  <c r="G197" i="1"/>
  <c r="G190" i="1"/>
  <c r="G177" i="1"/>
  <c r="G170" i="1"/>
  <c r="G199" i="1"/>
  <c r="G191" i="1"/>
  <c r="G194" i="1"/>
  <c r="G172" i="1"/>
  <c r="G181" i="1"/>
  <c r="G198" i="1"/>
  <c r="G185" i="1"/>
  <c r="G195" i="1"/>
  <c r="G180" i="1"/>
  <c r="G184" i="1"/>
  <c r="G203" i="1" l="1"/>
</calcChain>
</file>

<file path=xl/sharedStrings.xml><?xml version="1.0" encoding="utf-8"?>
<sst xmlns="http://schemas.openxmlformats.org/spreadsheetml/2006/main" count="535" uniqueCount="226">
  <si>
    <r>
      <t>REPORTE ESTADÍSTICO DE ACCIONES PREVENTIVAS REALIZADAS POR LOS SERVICIOS</t>
    </r>
    <r>
      <rPr>
        <b/>
        <vertAlign val="superscript"/>
        <sz val="20"/>
        <color rgb="FFFF0000"/>
        <rFont val="Arial"/>
        <family val="2"/>
      </rPr>
      <t>/1</t>
    </r>
    <r>
      <rPr>
        <b/>
        <sz val="18"/>
        <color theme="0"/>
        <rFont val="Arial"/>
        <family val="2"/>
      </rPr>
      <t xml:space="preserve"> DE PREVENCIÓN DEL PROGRAMA NACIONAL WARMI ÑAN</t>
    </r>
  </si>
  <si>
    <t>Periodo: Enero - Octubre, 2025 (Preliminar)</t>
  </si>
  <si>
    <t>Periodo: 2021</t>
  </si>
  <si>
    <r>
      <t xml:space="preserve">Figura N°1: </t>
    </r>
    <r>
      <rPr>
        <sz val="14"/>
        <color theme="1"/>
        <rFont val="Arial Narrow"/>
        <family val="2"/>
      </rPr>
      <t>Acciones preventivas según departamento</t>
    </r>
    <r>
      <rPr>
        <b/>
        <sz val="14"/>
        <color theme="1"/>
        <rFont val="Arial Narrow"/>
        <family val="2"/>
      </rPr>
      <t>, Enero - Octubre, 2025 (preliminar)</t>
    </r>
  </si>
  <si>
    <t>Mes</t>
  </si>
  <si>
    <t>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</si>
  <si>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</si>
  <si>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</si>
  <si>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</si>
  <si>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</si>
  <si>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</si>
  <si>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</si>
  <si>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</si>
  <si>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</si>
  <si>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</si>
  <si>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</si>
  <si>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Estrategia comunitaria</t>
  </si>
  <si>
    <t>Estrategia educativa</t>
  </si>
  <si>
    <t>Estrategia comunicacional</t>
  </si>
  <si>
    <t>Acciones transversales</t>
  </si>
  <si>
    <t>PPoR</t>
  </si>
  <si>
    <t>Leyenda</t>
  </si>
  <si>
    <t>Intervalo</t>
  </si>
  <si>
    <t>533 a 2 610 acciones</t>
  </si>
  <si>
    <t>2 611 a 4 688 acciones</t>
  </si>
  <si>
    <t>4 689 a 6 766 acciones</t>
  </si>
  <si>
    <t>6 767 a 8 844 acciones</t>
  </si>
  <si>
    <t>8 845 a 10 922 acciones</t>
  </si>
  <si>
    <t>10 923 a 19 579 acciones</t>
  </si>
  <si>
    <t>Participación del Programa Nacional Warmi Ñan</t>
  </si>
  <si>
    <t>% Acción</t>
  </si>
  <si>
    <t>Organizador</t>
  </si>
  <si>
    <t>Coorganizador</t>
  </si>
  <si>
    <t>Invitado</t>
  </si>
  <si>
    <t>Intervención</t>
  </si>
  <si>
    <t>%</t>
  </si>
  <si>
    <t>Capacitación y sensibilización a la comunidad</t>
  </si>
  <si>
    <t>Orientación a varones para la construcción de una nueva forma de masculinidad que no permita la transmisión del ciclo de violencia</t>
  </si>
  <si>
    <t>Desarrollo de habilidades para fortalecer autoestima y capacidad de decisión frente a situaciones de violencia</t>
  </si>
  <si>
    <t>Empoderamiento socioeconómico de las mujeres víctimas o en situación de riesgo</t>
  </si>
  <si>
    <t>Institución que coorganizó con el Programa Nacional Warmi Ñan</t>
  </si>
  <si>
    <t>Institución que invitó al Programa Nacional Warmi Ñan</t>
  </si>
  <si>
    <t>Prevención en la comunidad educativa</t>
  </si>
  <si>
    <t>Acciones de sensibilización campaña 25 de noviembre</t>
  </si>
  <si>
    <t>Gobiernos regionales</t>
  </si>
  <si>
    <t>Comunicación para el cambio de comportamiento</t>
  </si>
  <si>
    <t>Gobiernos locales (Prov./Dist.)</t>
  </si>
  <si>
    <t>Incidencia con autoridades, espacios de concertación y empresas</t>
  </si>
  <si>
    <t>Instituciones educativas</t>
  </si>
  <si>
    <t>Desarrollo de capacidades</t>
  </si>
  <si>
    <t>Universidades/Institutos</t>
  </si>
  <si>
    <t>Acciones de movilización masiva, artísticas, culturales y edu-entretenimiento</t>
  </si>
  <si>
    <t>Instituciones públicas</t>
  </si>
  <si>
    <t>Acciones en tambos</t>
  </si>
  <si>
    <t>Instituciones privadas</t>
  </si>
  <si>
    <t>Empoderamiento económico</t>
  </si>
  <si>
    <t>Iglesias</t>
  </si>
  <si>
    <t>Fortalecimiento organizacional comunitario</t>
  </si>
  <si>
    <t>Organizaciones sociales</t>
  </si>
  <si>
    <t>Fortalecimiento de habilidades de decisión</t>
  </si>
  <si>
    <t>Comité/Mesa/Red</t>
  </si>
  <si>
    <t>Trabajo con hombres</t>
  </si>
  <si>
    <t>Comunidades</t>
  </si>
  <si>
    <t>Agencias de cooperación internacional</t>
  </si>
  <si>
    <t>Empresas</t>
  </si>
  <si>
    <t>Medios de comunicación</t>
  </si>
  <si>
    <t>ONG</t>
  </si>
  <si>
    <t>Otras instituciones</t>
  </si>
  <si>
    <t>Gobiernos locales (Distritales)</t>
  </si>
  <si>
    <t>Región</t>
  </si>
  <si>
    <t>Amazonas</t>
  </si>
  <si>
    <t>Ancash</t>
  </si>
  <si>
    <t>Apurimac</t>
  </si>
  <si>
    <t>Variación porcentual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</si>
  <si>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</si>
  <si>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</si>
  <si>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</si>
  <si>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</si>
  <si>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</si>
  <si>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</si>
  <si>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</si>
  <si>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</si>
  <si>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</si>
  <si>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</si>
  <si>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</si>
  <si>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</t>
  </si>
  <si>
    <t>Lima Provincia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</si>
  <si>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</si>
  <si>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</si>
  <si>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</si>
  <si>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</si>
  <si>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</si>
  <si>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</si>
  <si>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</si>
  <si>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</si>
  <si>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</si>
  <si>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</si>
  <si>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</t>
  </si>
  <si>
    <t>Total de acciones preventivas</t>
  </si>
  <si>
    <t>2025 *</t>
  </si>
  <si>
    <t>Huánuco</t>
  </si>
  <si>
    <t>Apurímac</t>
  </si>
  <si>
    <t>Áncash</t>
  </si>
  <si>
    <t>San Martín</t>
  </si>
  <si>
    <t>Junín</t>
  </si>
  <si>
    <t>* Información estadística preliminar a octubre de 2025.</t>
  </si>
  <si>
    <t>SECCION II: CARACTERISTICAS DE LA POBLACIÓN INFORMADA EN LAS ACCIONES PREVENTIVAS</t>
  </si>
  <si>
    <t>Mujer</t>
  </si>
  <si>
    <t>Hombre</t>
  </si>
  <si>
    <t>Grupo
de edad</t>
  </si>
  <si>
    <t>&lt; 6 años</t>
  </si>
  <si>
    <t>6 a 11 años</t>
  </si>
  <si>
    <t>12 a 14 años</t>
  </si>
  <si>
    <t>15 a 17 años</t>
  </si>
  <si>
    <t>18 a 29 años</t>
  </si>
  <si>
    <t>30 a 59 años</t>
  </si>
  <si>
    <t>60 a más años</t>
  </si>
  <si>
    <t>Tipo de beneficiario/a</t>
  </si>
  <si>
    <t>Operadores/as de justicia</t>
  </si>
  <si>
    <t>Operadores/as policiales</t>
  </si>
  <si>
    <t>Operadores/as de salud</t>
  </si>
  <si>
    <t>Autoridades/funcionariado regional</t>
  </si>
  <si>
    <t>Autoridades/funcionariado local</t>
  </si>
  <si>
    <t>Autoridades comunales y políticas</t>
  </si>
  <si>
    <t>Docentes</t>
  </si>
  <si>
    <t>Escolares</t>
  </si>
  <si>
    <t>Estudiantes de educación superior</t>
  </si>
  <si>
    <t>Padres/Madres de familia y/o cuidadores/as</t>
  </si>
  <si>
    <t>Líderes/lideresas comunales</t>
  </si>
  <si>
    <t>Facilitadoras/es en acción</t>
  </si>
  <si>
    <t>Promotores/as educadores</t>
  </si>
  <si>
    <t>Integrantes de colectivos juveniles de Edu. Sup.</t>
  </si>
  <si>
    <t>Serenazgo</t>
  </si>
  <si>
    <t>Funcionarios/as públicos</t>
  </si>
  <si>
    <t>Representantes de la sociedad civil</t>
  </si>
  <si>
    <t>Empresarios/as</t>
  </si>
  <si>
    <t>Gerentes/as de empresas</t>
  </si>
  <si>
    <t>Trabajadores/as de empresas</t>
  </si>
  <si>
    <t>Contrayentes de nupcias</t>
  </si>
  <si>
    <t>Periodistas</t>
  </si>
  <si>
    <t>Integrantes de organizaciones sociales</t>
  </si>
  <si>
    <t>Integrantes de redes comunales</t>
  </si>
  <si>
    <t>Representantes de ONG</t>
  </si>
  <si>
    <t>Integrantes de Instancia/Mesa/Comité/Red</t>
  </si>
  <si>
    <t>Agentes comunitarios</t>
  </si>
  <si>
    <t>Hombres y mujeres integrantes de hogares</t>
  </si>
  <si>
    <t>Autoridades académicas</t>
  </si>
  <si>
    <t>Servidores/as públicos/as</t>
  </si>
  <si>
    <t>Trabajadores/as del hogar</t>
  </si>
  <si>
    <t>Población en general</t>
  </si>
  <si>
    <t>Otro</t>
  </si>
  <si>
    <r>
      <t xml:space="preserve">Figura N°2: </t>
    </r>
    <r>
      <rPr>
        <sz val="12"/>
        <color theme="1"/>
        <rFont val="Arial Narrow"/>
        <family val="2"/>
      </rPr>
      <t>Personas informadas por los Servicios de prevención según departamento</t>
    </r>
    <r>
      <rPr>
        <b/>
        <sz val="12"/>
        <color theme="1"/>
        <rFont val="Arial Narrow"/>
        <family val="2"/>
      </rPr>
      <t>, Año 2025*</t>
    </r>
  </si>
  <si>
    <t>12 370 a 38 641 personas</t>
  </si>
  <si>
    <t>38 642 a 64 913 personas</t>
  </si>
  <si>
    <t>64 914 a 91 185 personas</t>
  </si>
  <si>
    <t>91 186 a 117 456 personas</t>
  </si>
  <si>
    <t>117 457 a 143 728 personas</t>
  </si>
  <si>
    <t>143 729 a 320 032 personas</t>
  </si>
  <si>
    <t>Temática principal de la acción preventiva</t>
  </si>
  <si>
    <t>Tipo de acción preventiva</t>
  </si>
  <si>
    <t>Sexo</t>
  </si>
  <si>
    <t>Derechos humanos y ciudadanía</t>
  </si>
  <si>
    <t>Sostenida</t>
  </si>
  <si>
    <t>Derechos sexuales y reproductivos</t>
  </si>
  <si>
    <t>Breve</t>
  </si>
  <si>
    <t>Género</t>
  </si>
  <si>
    <t>Asistencia técnica</t>
  </si>
  <si>
    <t>Masculinidad</t>
  </si>
  <si>
    <t>A demanda</t>
  </si>
  <si>
    <t>Gestión, planificación y redes</t>
  </si>
  <si>
    <t>Liderazgo</t>
  </si>
  <si>
    <t>Violencia contra la mujer</t>
  </si>
  <si>
    <t>Violencia contra los integrantes del grupo familiar / Violencia familiar</t>
  </si>
  <si>
    <t>Violencia de género</t>
  </si>
  <si>
    <t>Feminicidio/Tentativa</t>
  </si>
  <si>
    <t>Violencia en relaciones de pareja</t>
  </si>
  <si>
    <t>Violencia física</t>
  </si>
  <si>
    <t>Violencia psicológica</t>
  </si>
  <si>
    <t>Violencia económica/Patrimonial</t>
  </si>
  <si>
    <t>Área donde se realizó la acción preventiva</t>
  </si>
  <si>
    <t>Violencia sexual</t>
  </si>
  <si>
    <t>Trata</t>
  </si>
  <si>
    <t>Urbana</t>
  </si>
  <si>
    <t>Acoso sexual en espacios públicos</t>
  </si>
  <si>
    <t>Rural</t>
  </si>
  <si>
    <t>Hostigamiento sexual</t>
  </si>
  <si>
    <t>Prostitución forzada</t>
  </si>
  <si>
    <t>Explotación sexual comercial</t>
  </si>
  <si>
    <t>Violencia contra mujeres migrantes</t>
  </si>
  <si>
    <t>Violencia contra mujeres privadas de libertad</t>
  </si>
  <si>
    <t>Violencia contra mujeres con discapacidad</t>
  </si>
  <si>
    <t>Violencia por orientación sexual</t>
  </si>
  <si>
    <t>Violencia contra mujeres indígenas u originarias</t>
  </si>
  <si>
    <t>Violencia contra mujeres afroperuanas</t>
  </si>
  <si>
    <t>Violencia contra mujeres adultas mayores</t>
  </si>
  <si>
    <t>Violencia en los servicios de salud sexual y reproductivo</t>
  </si>
  <si>
    <t>Esterilizaciones forzadas</t>
  </si>
  <si>
    <t>Violencia contra mujeres con VIH</t>
  </si>
  <si>
    <t>Violencia y TIC</t>
  </si>
  <si>
    <t>Violencia en conflictos sociales</t>
  </si>
  <si>
    <t>Violencia en conflicto armado</t>
  </si>
  <si>
    <t>Acoso político</t>
  </si>
  <si>
    <t>Secuestro / Tortura</t>
  </si>
  <si>
    <t>Violencia Institucional</t>
  </si>
  <si>
    <t>Maltrato infantil y adolescente</t>
  </si>
  <si>
    <t>Abuso sexual infantil</t>
  </si>
  <si>
    <t>Prevención de drogas asociados a la violencia</t>
  </si>
  <si>
    <t>Bullying / Violencia escolar</t>
  </si>
  <si>
    <t>Marco normativo internacional y nacional</t>
  </si>
  <si>
    <t>Seguridad ciudadana</t>
  </si>
  <si>
    <t>Planes nacionales</t>
  </si>
  <si>
    <t>Descentralización</t>
  </si>
  <si>
    <t>Organización comunal</t>
  </si>
  <si>
    <t>Estrategias de prevención de la violencia</t>
  </si>
  <si>
    <t>Buen trato</t>
  </si>
  <si>
    <t>Crecimiento y desarrollo personal / Familiar</t>
  </si>
  <si>
    <t>Pautas de crianza</t>
  </si>
  <si>
    <t>Familia</t>
  </si>
  <si>
    <t>Emprendimiento económico</t>
  </si>
  <si>
    <t>Calidad de atención frente a la violencia</t>
  </si>
  <si>
    <t>Tolerancia social</t>
  </si>
  <si>
    <t>Tratamiento de la noticia</t>
  </si>
  <si>
    <t xml:space="preserve"> </t>
  </si>
  <si>
    <t>Subtotal</t>
  </si>
  <si>
    <t>Fuente: Registro de acciones preventivas / SGIC / UPPM / WARMI ÑAN</t>
  </si>
  <si>
    <t>/1 Incluye los siguientes servicios:
- Centro Emergencia Mujer y Familia
- Producto P12B “Hombres de la comunidad involucrados en la prevención de la violencia contra la mujer” del PPoR 1002-Reducción de la Violencia contra la Mujer. 
- Producto P13A: "Mujeres adolescentes participan en servicios que incrementan su autonomía económica y desarrollan competencias para prevenir la violencia" del PPoR 1002-Reducción de la Violencia contra la Mujer. 
- Producto P15A: "Mujeres con servicios de detección, referenciación y atención inmediata en casos de violencia" del PPoR 1002-Reducción de la Violencia contra la Mujer.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</si>
</sst>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9"/>
      <name val="Arial Narrow"/>
      <family val="2"/>
    </font>
    <font>
      <sz val="9"/>
      <color theme="1"/>
      <name val="Arial Narrow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1"/>
      <color theme="0"/>
      <name val="Arial Narrow"/>
      <family val="2"/>
    </font>
    <font>
      <b/>
      <sz val="18"/>
      <color theme="0"/>
      <name val="Arial"/>
      <family val="2"/>
    </font>
    <font>
      <b/>
      <vertAlign val="superscript"/>
      <sz val="20"/>
      <color rgb="FFFF0000"/>
      <name val="Arial"/>
      <family val="2"/>
    </font>
    <font>
      <b/>
      <sz val="16"/>
      <color theme="0"/>
      <name val="Arial Narrow"/>
      <family val="2"/>
    </font>
    <font>
      <b/>
      <sz val="9"/>
      <color theme="0"/>
      <name val="Arial Narrow"/>
      <family val="2"/>
    </font>
    <font>
      <b/>
      <sz val="22"/>
      <color theme="0"/>
      <name val="Arial Narrow"/>
      <family val="2"/>
    </font>
    <font>
      <b/>
      <sz val="18"/>
      <color theme="0"/>
      <name val="Arial Narrow"/>
      <family val="2"/>
    </font>
    <font>
      <b/>
      <sz val="17"/>
      <color theme="0"/>
      <name val="Arial Narrow"/>
      <family val="2"/>
    </font>
    <font>
      <sz val="9"/>
      <color theme="0"/>
      <name val="Arial Narrow"/>
      <family val="2"/>
    </font>
    <font>
      <b/>
      <sz val="14"/>
      <color theme="0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1"/>
      <color theme="0"/>
      <name val="Arial Narrow"/>
      <family val="2"/>
    </font>
    <font>
      <b/>
      <sz val="11"/>
      <color indexed="8"/>
      <name val="Arial Narrow"/>
      <family val="2"/>
    </font>
    <font>
      <b/>
      <sz val="11"/>
      <name val="Arial Narrow"/>
      <family val="2"/>
    </font>
    <font>
      <sz val="11"/>
      <color indexed="8"/>
      <name val="Arial Narrow"/>
      <family val="2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0"/>
      <name val="Univers"/>
      <family val="2"/>
    </font>
    <font>
      <sz val="11"/>
      <name val="Calibri"/>
      <family val="2"/>
      <scheme val="minor"/>
    </font>
    <font>
      <b/>
      <sz val="10"/>
      <color indexed="8"/>
      <name val="Arial Narrow"/>
      <family val="2"/>
    </font>
    <font>
      <sz val="8"/>
      <name val="Arial"/>
      <family val="2"/>
    </font>
    <font>
      <b/>
      <sz val="14"/>
      <color rgb="FFFF0000"/>
      <name val="Arial Narrow"/>
      <family val="2"/>
    </font>
    <font>
      <b/>
      <sz val="11"/>
      <color theme="0"/>
      <name val="Arial"/>
      <family val="2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1"/>
      <name val="Arial"/>
      <family val="2"/>
    </font>
    <font>
      <b/>
      <sz val="11"/>
      <color theme="1"/>
      <name val="Arial Narrow"/>
      <family val="2"/>
    </font>
    <font>
      <b/>
      <sz val="10.5"/>
      <color indexed="8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4"/>
      <name val="Arial Narrow"/>
      <family val="2"/>
    </font>
    <font>
      <b/>
      <sz val="12"/>
      <color theme="0"/>
      <name val="Arial Narrow"/>
      <family val="2"/>
    </font>
    <font>
      <sz val="14"/>
      <color rgb="FFFF8080"/>
      <name val="Arial Narrow"/>
      <family val="2"/>
    </font>
    <font>
      <b/>
      <sz val="10"/>
      <name val="Arial Narrow"/>
      <family val="2"/>
    </font>
  </fonts>
  <fills count="21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rgb="FF595959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FF7F7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0CECE"/>
        <bgColor indexed="9"/>
      </patternFill>
    </fill>
    <fill>
      <patternFill patternType="solid">
        <fgColor indexed="65"/>
        <bgColor indexed="64"/>
      </patternFill>
    </fill>
  </fills>
  <borders count="2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 style="thin">
        <color theme="0"/>
      </right>
      <top/>
      <bottom style="hair">
        <color indexed="64"/>
      </bottom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rgb="FFFF000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theme="0"/>
      </left>
      <right/>
      <top style="hair">
        <color indexed="64"/>
      </top>
      <bottom style="medium">
        <color rgb="FFFF0000"/>
      </bottom>
      <diagonal/>
    </border>
    <border>
      <left/>
      <right style="medium">
        <color theme="0"/>
      </right>
      <top style="hair">
        <color indexed="64"/>
      </top>
      <bottom style="medium">
        <color rgb="FFFF000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25" fillId="0" borderId="0" applyBorder="0"/>
    <xf numFmtId="0" fontId="27" fillId="0" borderId="0"/>
    <xf numFmtId="9" fontId="7" fillId="0" borderId="0" applyFont="0" applyFill="0" applyBorder="0" applyAlignment="0" applyProtection="0"/>
  </cellStyleXfs>
  <cellXfs count="150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3" fillId="0" borderId="0" xfId="0" applyFont="1"/>
    <xf numFmtId="0" fontId="8" fillId="3" borderId="0" xfId="2" applyFont="1" applyFill="1" applyAlignment="1">
      <alignment horizontal="centerContinuous" vertical="center"/>
    </xf>
    <xf numFmtId="0" fontId="9" fillId="4" borderId="0" xfId="0" applyFont="1" applyFill="1" applyAlignment="1">
      <alignment horizontal="center" vertical="center" wrapText="1"/>
    </xf>
    <xf numFmtId="0" fontId="10" fillId="3" borderId="0" xfId="2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3" fillId="4" borderId="0" xfId="0" applyFont="1" applyFill="1" applyAlignment="1">
      <alignment vertical="center" wrapText="1"/>
    </xf>
    <xf numFmtId="0" fontId="6" fillId="4" borderId="0" xfId="0" applyFont="1" applyFill="1"/>
    <xf numFmtId="0" fontId="3" fillId="4" borderId="0" xfId="0" applyFont="1" applyFill="1"/>
    <xf numFmtId="0" fontId="10" fillId="3" borderId="0" xfId="2" applyFont="1" applyFill="1" applyAlignment="1">
      <alignment horizontal="center" vertical="center"/>
    </xf>
    <xf numFmtId="0" fontId="14" fillId="4" borderId="0" xfId="0" applyFont="1" applyFill="1" applyAlignment="1">
      <alignment vertical="center" wrapText="1"/>
    </xf>
    <xf numFmtId="0" fontId="15" fillId="4" borderId="0" xfId="0" applyFont="1" applyFill="1" applyAlignment="1">
      <alignment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18" fillId="4" borderId="0" xfId="0" applyFont="1" applyFill="1" applyAlignment="1">
      <alignment vertical="center"/>
    </xf>
    <xf numFmtId="0" fontId="13" fillId="4" borderId="0" xfId="0" applyFont="1" applyFill="1" applyAlignment="1">
      <alignment vertical="center"/>
    </xf>
    <xf numFmtId="0" fontId="19" fillId="0" borderId="0" xfId="0" applyFont="1" applyAlignment="1">
      <alignment horizontal="center" wrapText="1"/>
    </xf>
    <xf numFmtId="0" fontId="18" fillId="4" borderId="0" xfId="0" applyFont="1" applyFill="1" applyAlignment="1">
      <alignment horizontal="left" vertical="center"/>
    </xf>
    <xf numFmtId="0" fontId="21" fillId="5" borderId="1" xfId="0" applyFont="1" applyFill="1" applyBorder="1" applyAlignment="1">
      <alignment horizontal="center" vertical="center" wrapText="1"/>
    </xf>
    <xf numFmtId="0" fontId="21" fillId="5" borderId="2" xfId="0" applyFont="1" applyFill="1" applyBorder="1" applyAlignment="1">
      <alignment horizontal="center" vertical="center" wrapText="1"/>
    </xf>
    <xf numFmtId="0" fontId="21" fillId="5" borderId="0" xfId="0" applyFont="1" applyFill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 wrapText="1"/>
    </xf>
    <xf numFmtId="3" fontId="22" fillId="4" borderId="3" xfId="0" applyNumberFormat="1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left" vertical="center" wrapText="1"/>
    </xf>
    <xf numFmtId="3" fontId="22" fillId="4" borderId="4" xfId="0" applyNumberFormat="1" applyFont="1" applyFill="1" applyBorder="1" applyAlignment="1">
      <alignment horizontal="center" vertical="center" wrapText="1"/>
    </xf>
    <xf numFmtId="0" fontId="23" fillId="6" borderId="5" xfId="0" applyFont="1" applyFill="1" applyBorder="1" applyAlignment="1">
      <alignment horizontal="center" vertical="center" wrapText="1"/>
    </xf>
    <xf numFmtId="3" fontId="23" fillId="6" borderId="5" xfId="0" applyNumberFormat="1" applyFont="1" applyFill="1" applyBorder="1" applyAlignment="1">
      <alignment horizontal="center" vertical="center" wrapText="1"/>
    </xf>
    <xf numFmtId="0" fontId="21" fillId="7" borderId="2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1" fillId="5" borderId="6" xfId="0" applyFont="1" applyFill="1" applyBorder="1" applyAlignment="1">
      <alignment horizontal="center" vertical="center" wrapText="1"/>
    </xf>
    <xf numFmtId="3" fontId="24" fillId="4" borderId="3" xfId="0" applyNumberFormat="1" applyFont="1" applyFill="1" applyBorder="1" applyAlignment="1">
      <alignment horizontal="center" vertical="center" wrapText="1"/>
    </xf>
    <xf numFmtId="0" fontId="26" fillId="8" borderId="7" xfId="3" applyFont="1" applyFill="1" applyBorder="1" applyAlignment="1">
      <alignment horizontal="center" vertical="center"/>
    </xf>
    <xf numFmtId="0" fontId="26" fillId="8" borderId="8" xfId="3" applyFont="1" applyFill="1" applyBorder="1" applyAlignment="1">
      <alignment horizontal="center" vertical="center"/>
    </xf>
    <xf numFmtId="0" fontId="26" fillId="8" borderId="9" xfId="3" applyFont="1" applyFill="1" applyBorder="1" applyAlignment="1">
      <alignment horizontal="center" vertical="center"/>
    </xf>
    <xf numFmtId="0" fontId="28" fillId="9" borderId="0" xfId="4" applyFont="1" applyFill="1"/>
    <xf numFmtId="3" fontId="28" fillId="0" borderId="8" xfId="3" applyNumberFormat="1" applyFont="1" applyBorder="1" applyAlignment="1">
      <alignment horizontal="left" vertical="center"/>
    </xf>
    <xf numFmtId="3" fontId="28" fillId="0" borderId="7" xfId="3" applyNumberFormat="1" applyFont="1" applyBorder="1" applyAlignment="1">
      <alignment horizontal="left" vertical="center"/>
    </xf>
    <xf numFmtId="0" fontId="28" fillId="10" borderId="0" xfId="4" applyFont="1" applyFill="1"/>
    <xf numFmtId="0" fontId="28" fillId="11" borderId="0" xfId="4" applyFont="1" applyFill="1"/>
    <xf numFmtId="3" fontId="23" fillId="6" borderId="5" xfId="0" applyNumberFormat="1" applyFont="1" applyFill="1" applyBorder="1" applyAlignment="1">
      <alignment horizontal="center" vertical="center" wrapText="1"/>
    </xf>
    <xf numFmtId="0" fontId="28" fillId="12" borderId="0" xfId="4" applyFont="1" applyFill="1"/>
    <xf numFmtId="0" fontId="28" fillId="13" borderId="0" xfId="4" applyFont="1" applyFill="1"/>
    <xf numFmtId="0" fontId="28" fillId="14" borderId="0" xfId="4" applyFont="1" applyFill="1"/>
    <xf numFmtId="0" fontId="21" fillId="4" borderId="0" xfId="0" applyFont="1" applyFill="1" applyAlignment="1">
      <alignment horizontal="left" vertical="center"/>
    </xf>
    <xf numFmtId="0" fontId="21" fillId="5" borderId="3" xfId="0" applyFont="1" applyFill="1" applyBorder="1" applyAlignment="1">
      <alignment horizontal="center" vertical="center" wrapText="1"/>
    </xf>
    <xf numFmtId="0" fontId="21" fillId="5" borderId="10" xfId="0" applyFont="1" applyFill="1" applyBorder="1" applyAlignment="1">
      <alignment horizontal="center" vertical="center" wrapText="1"/>
    </xf>
    <xf numFmtId="0" fontId="21" fillId="7" borderId="6" xfId="0" applyFont="1" applyFill="1" applyBorder="1" applyAlignment="1">
      <alignment horizontal="center" vertical="center" wrapText="1"/>
    </xf>
    <xf numFmtId="0" fontId="22" fillId="15" borderId="6" xfId="0" applyFont="1" applyFill="1" applyBorder="1" applyAlignment="1">
      <alignment horizontal="center" vertical="center" wrapText="1"/>
    </xf>
    <xf numFmtId="0" fontId="22" fillId="16" borderId="4" xfId="0" applyFont="1" applyFill="1" applyBorder="1" applyAlignment="1">
      <alignment horizontal="left" vertical="center" wrapText="1"/>
    </xf>
    <xf numFmtId="3" fontId="24" fillId="16" borderId="3" xfId="0" applyNumberFormat="1" applyFont="1" applyFill="1" applyBorder="1" applyAlignment="1">
      <alignment horizontal="center" vertical="center" wrapText="1"/>
    </xf>
    <xf numFmtId="164" fontId="22" fillId="16" borderId="3" xfId="1" applyNumberFormat="1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left" vertical="center" wrapText="1"/>
    </xf>
    <xf numFmtId="164" fontId="22" fillId="4" borderId="3" xfId="1" applyNumberFormat="1" applyFont="1" applyFill="1" applyBorder="1" applyAlignment="1">
      <alignment horizontal="center" vertical="center" wrapText="1"/>
    </xf>
    <xf numFmtId="0" fontId="22" fillId="16" borderId="11" xfId="0" applyFont="1" applyFill="1" applyBorder="1" applyAlignment="1">
      <alignment horizontal="left" vertical="center" wrapText="1"/>
    </xf>
    <xf numFmtId="0" fontId="21" fillId="5" borderId="0" xfId="0" applyFont="1" applyFill="1" applyAlignment="1">
      <alignment horizontal="left" vertical="center" wrapText="1"/>
    </xf>
    <xf numFmtId="9" fontId="23" fillId="6" borderId="5" xfId="1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 wrapText="1"/>
    </xf>
    <xf numFmtId="0" fontId="21" fillId="7" borderId="6" xfId="0" applyFont="1" applyFill="1" applyBorder="1" applyAlignment="1">
      <alignment horizontal="center" vertical="center" wrapText="1"/>
    </xf>
    <xf numFmtId="0" fontId="22" fillId="15" borderId="6" xfId="0" applyFont="1" applyFill="1" applyBorder="1" applyAlignment="1">
      <alignment horizontal="center" vertical="center" wrapText="1"/>
    </xf>
    <xf numFmtId="0" fontId="29" fillId="4" borderId="3" xfId="0" applyFont="1" applyFill="1" applyBorder="1" applyAlignment="1">
      <alignment horizontal="left" vertical="center" wrapText="1"/>
    </xf>
    <xf numFmtId="0" fontId="23" fillId="6" borderId="5" xfId="0" applyFont="1" applyFill="1" applyBorder="1" applyAlignment="1">
      <alignment horizontal="left" vertical="center" wrapText="1"/>
    </xf>
    <xf numFmtId="164" fontId="23" fillId="6" borderId="5" xfId="1" applyNumberFormat="1" applyFont="1" applyFill="1" applyBorder="1" applyAlignment="1">
      <alignment horizontal="center" vertical="center" wrapText="1"/>
    </xf>
    <xf numFmtId="3" fontId="4" fillId="4" borderId="4" xfId="0" applyNumberFormat="1" applyFont="1" applyFill="1" applyBorder="1" applyAlignment="1">
      <alignment horizontal="center" vertical="center" wrapText="1"/>
    </xf>
    <xf numFmtId="164" fontId="4" fillId="4" borderId="4" xfId="1" applyNumberFormat="1" applyFont="1" applyFill="1" applyBorder="1" applyAlignment="1">
      <alignment horizontal="center" vertical="center" wrapText="1"/>
    </xf>
    <xf numFmtId="0" fontId="30" fillId="17" borderId="0" xfId="2" applyFont="1" applyFill="1" applyAlignment="1">
      <alignment vertical="top"/>
    </xf>
    <xf numFmtId="0" fontId="31" fillId="4" borderId="0" xfId="0" applyFont="1" applyFill="1" applyAlignment="1">
      <alignment horizontal="left" vertical="center"/>
    </xf>
    <xf numFmtId="0" fontId="32" fillId="18" borderId="12" xfId="2" applyFont="1" applyFill="1" applyBorder="1" applyAlignment="1">
      <alignment horizontal="center" vertical="center" wrapText="1"/>
    </xf>
    <xf numFmtId="0" fontId="32" fillId="18" borderId="13" xfId="2" applyFont="1" applyFill="1" applyBorder="1" applyAlignment="1">
      <alignment horizontal="center" vertical="center" wrapText="1"/>
    </xf>
    <xf numFmtId="0" fontId="32" fillId="18" borderId="14" xfId="2" applyFont="1" applyFill="1" applyBorder="1" applyAlignment="1">
      <alignment horizontal="center" vertical="center" wrapText="1"/>
    </xf>
    <xf numFmtId="0" fontId="32" fillId="18" borderId="15" xfId="2" applyFont="1" applyFill="1" applyBorder="1" applyAlignment="1">
      <alignment horizontal="center" vertical="center" wrapText="1"/>
    </xf>
    <xf numFmtId="3" fontId="33" fillId="0" borderId="16" xfId="2" applyNumberFormat="1" applyFont="1" applyBorder="1" applyAlignment="1">
      <alignment horizontal="left" vertical="center"/>
    </xf>
    <xf numFmtId="3" fontId="34" fillId="0" borderId="16" xfId="2" applyNumberFormat="1" applyFont="1" applyBorder="1" applyAlignment="1">
      <alignment horizontal="center" vertical="center"/>
    </xf>
    <xf numFmtId="3" fontId="23" fillId="0" borderId="16" xfId="2" applyNumberFormat="1" applyFont="1" applyBorder="1" applyAlignment="1">
      <alignment horizontal="left" vertical="center"/>
    </xf>
    <xf numFmtId="3" fontId="23" fillId="0" borderId="16" xfId="2" applyNumberFormat="1" applyFont="1" applyBorder="1" applyAlignment="1">
      <alignment horizontal="center" vertical="center"/>
    </xf>
    <xf numFmtId="3" fontId="4" fillId="0" borderId="16" xfId="2" applyNumberFormat="1" applyFont="1" applyBorder="1" applyAlignment="1">
      <alignment horizontal="center" vertical="center"/>
    </xf>
    <xf numFmtId="3" fontId="4" fillId="0" borderId="0" xfId="2" applyNumberFormat="1" applyFont="1" applyAlignment="1">
      <alignment horizontal="center" vertical="center"/>
    </xf>
    <xf numFmtId="3" fontId="23" fillId="0" borderId="17" xfId="2" applyNumberFormat="1" applyFont="1" applyBorder="1" applyAlignment="1">
      <alignment horizontal="left" vertical="center"/>
    </xf>
    <xf numFmtId="3" fontId="4" fillId="0" borderId="17" xfId="2" applyNumberFormat="1" applyFont="1" applyBorder="1" applyAlignment="1">
      <alignment horizontal="center" vertical="center"/>
    </xf>
    <xf numFmtId="0" fontId="35" fillId="8" borderId="18" xfId="2" applyFont="1" applyFill="1" applyBorder="1" applyAlignment="1">
      <alignment horizontal="center" vertical="center"/>
    </xf>
    <xf numFmtId="164" fontId="23" fillId="0" borderId="18" xfId="5" applyNumberFormat="1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 wrapText="1"/>
    </xf>
    <xf numFmtId="0" fontId="21" fillId="5" borderId="6" xfId="0" applyFont="1" applyFill="1" applyBorder="1" applyAlignment="1">
      <alignment horizontal="center" vertical="center" wrapText="1"/>
    </xf>
    <xf numFmtId="0" fontId="22" fillId="15" borderId="1" xfId="0" applyFont="1" applyFill="1" applyBorder="1" applyAlignment="1">
      <alignment horizontal="center" vertical="center" wrapText="1"/>
    </xf>
    <xf numFmtId="0" fontId="21" fillId="5" borderId="19" xfId="0" applyFont="1" applyFill="1" applyBorder="1" applyAlignment="1">
      <alignment horizontal="center" vertical="center" wrapText="1"/>
    </xf>
    <xf numFmtId="3" fontId="22" fillId="4" borderId="3" xfId="0" applyNumberFormat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/>
    </xf>
    <xf numFmtId="3" fontId="36" fillId="4" borderId="3" xfId="0" applyNumberFormat="1" applyFont="1" applyFill="1" applyBorder="1" applyAlignment="1">
      <alignment horizontal="center" vertical="center"/>
    </xf>
    <xf numFmtId="164" fontId="22" fillId="4" borderId="3" xfId="1" applyNumberFormat="1" applyFont="1" applyFill="1" applyBorder="1" applyAlignment="1">
      <alignment horizontal="center" vertical="center"/>
    </xf>
    <xf numFmtId="3" fontId="3" fillId="4" borderId="3" xfId="0" applyNumberFormat="1" applyFont="1" applyFill="1" applyBorder="1" applyAlignment="1">
      <alignment horizontal="center" vertical="center"/>
    </xf>
    <xf numFmtId="3" fontId="24" fillId="4" borderId="3" xfId="0" applyNumberFormat="1" applyFont="1" applyFill="1" applyBorder="1" applyAlignment="1">
      <alignment horizontal="center" vertical="center"/>
    </xf>
    <xf numFmtId="0" fontId="23" fillId="4" borderId="4" xfId="0" applyFont="1" applyFill="1" applyBorder="1" applyAlignment="1">
      <alignment horizontal="left" vertical="center"/>
    </xf>
    <xf numFmtId="3" fontId="3" fillId="4" borderId="4" xfId="0" applyNumberFormat="1" applyFont="1" applyFill="1" applyBorder="1" applyAlignment="1">
      <alignment horizontal="center" vertical="center"/>
    </xf>
    <xf numFmtId="3" fontId="24" fillId="4" borderId="4" xfId="0" applyNumberFormat="1" applyFont="1" applyFill="1" applyBorder="1" applyAlignment="1">
      <alignment horizontal="center" vertical="center"/>
    </xf>
    <xf numFmtId="0" fontId="23" fillId="6" borderId="5" xfId="0" applyFont="1" applyFill="1" applyBorder="1" applyAlignment="1">
      <alignment horizontal="center" vertical="center"/>
    </xf>
    <xf numFmtId="164" fontId="23" fillId="19" borderId="5" xfId="1" applyNumberFormat="1" applyFont="1" applyFill="1" applyBorder="1" applyAlignment="1">
      <alignment horizontal="center" vertical="center"/>
    </xf>
    <xf numFmtId="3" fontId="23" fillId="19" borderId="5" xfId="0" applyNumberFormat="1" applyFont="1" applyFill="1" applyBorder="1" applyAlignment="1">
      <alignment horizontal="center" vertical="center"/>
    </xf>
    <xf numFmtId="164" fontId="35" fillId="0" borderId="18" xfId="5" applyNumberFormat="1" applyFont="1" applyFill="1" applyBorder="1" applyAlignment="1">
      <alignment horizontal="center" vertical="center"/>
    </xf>
    <xf numFmtId="0" fontId="7" fillId="20" borderId="0" xfId="2" applyFill="1" applyAlignment="1">
      <alignment vertical="center"/>
    </xf>
    <xf numFmtId="0" fontId="3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left"/>
    </xf>
    <xf numFmtId="0" fontId="21" fillId="5" borderId="1" xfId="0" applyFont="1" applyFill="1" applyBorder="1" applyAlignment="1">
      <alignment horizontal="left" vertical="center" wrapText="1"/>
    </xf>
    <xf numFmtId="0" fontId="21" fillId="5" borderId="19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vertical="center"/>
    </xf>
    <xf numFmtId="0" fontId="24" fillId="4" borderId="3" xfId="0" applyFont="1" applyFill="1" applyBorder="1" applyAlignment="1">
      <alignment vertical="center"/>
    </xf>
    <xf numFmtId="3" fontId="23" fillId="4" borderId="3" xfId="0" applyNumberFormat="1" applyFont="1" applyFill="1" applyBorder="1" applyAlignment="1">
      <alignment horizontal="center" vertical="center"/>
    </xf>
    <xf numFmtId="164" fontId="23" fillId="4" borderId="3" xfId="1" applyNumberFormat="1" applyFont="1" applyFill="1" applyBorder="1" applyAlignment="1">
      <alignment horizontal="center" vertical="center"/>
    </xf>
    <xf numFmtId="3" fontId="4" fillId="4" borderId="3" xfId="0" applyNumberFormat="1" applyFont="1" applyFill="1" applyBorder="1" applyAlignment="1">
      <alignment horizontal="center" vertical="center"/>
    </xf>
    <xf numFmtId="0" fontId="22" fillId="4" borderId="0" xfId="0" applyFont="1" applyFill="1" applyAlignment="1">
      <alignment horizontal="left" vertical="center" wrapText="1"/>
    </xf>
    <xf numFmtId="3" fontId="22" fillId="4" borderId="0" xfId="0" applyNumberFormat="1" applyFont="1" applyFill="1" applyAlignment="1">
      <alignment horizontal="center" vertical="center" wrapText="1"/>
    </xf>
    <xf numFmtId="164" fontId="22" fillId="4" borderId="0" xfId="1" applyNumberFormat="1" applyFont="1" applyFill="1" applyBorder="1" applyAlignment="1">
      <alignment horizontal="center" vertical="center" wrapText="1"/>
    </xf>
    <xf numFmtId="3" fontId="24" fillId="4" borderId="0" xfId="0" applyNumberFormat="1" applyFont="1" applyFill="1" applyAlignment="1">
      <alignment horizontal="center" vertical="center" wrapText="1"/>
    </xf>
    <xf numFmtId="164" fontId="22" fillId="4" borderId="3" xfId="1" applyNumberFormat="1" applyFont="1" applyFill="1" applyBorder="1" applyAlignment="1">
      <alignment horizontal="center" vertical="center" wrapText="1"/>
    </xf>
    <xf numFmtId="3" fontId="24" fillId="4" borderId="3" xfId="0" applyNumberFormat="1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left" vertical="center" wrapText="1"/>
    </xf>
    <xf numFmtId="0" fontId="37" fillId="4" borderId="20" xfId="0" applyFont="1" applyFill="1" applyBorder="1" applyAlignment="1">
      <alignment horizontal="left" vertical="center" wrapText="1"/>
    </xf>
    <xf numFmtId="0" fontId="37" fillId="4" borderId="3" xfId="0" applyFont="1" applyFill="1" applyBorder="1" applyAlignment="1">
      <alignment horizontal="left" vertical="center" wrapText="1"/>
    </xf>
    <xf numFmtId="0" fontId="22" fillId="4" borderId="21" xfId="0" applyFont="1" applyFill="1" applyBorder="1" applyAlignment="1">
      <alignment horizontal="left" vertical="center" wrapText="1"/>
    </xf>
    <xf numFmtId="0" fontId="22" fillId="4" borderId="0" xfId="0" applyFont="1" applyFill="1" applyAlignment="1">
      <alignment vertical="center"/>
    </xf>
    <xf numFmtId="0" fontId="24" fillId="4" borderId="0" xfId="0" applyFont="1" applyFill="1" applyAlignment="1">
      <alignment vertical="center"/>
    </xf>
    <xf numFmtId="0" fontId="23" fillId="6" borderId="5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wrapText="1"/>
    </xf>
    <xf numFmtId="0" fontId="32" fillId="18" borderId="0" xfId="2" applyFont="1" applyFill="1" applyAlignment="1">
      <alignment horizontal="left" vertical="center" wrapText="1"/>
    </xf>
    <xf numFmtId="0" fontId="32" fillId="18" borderId="1" xfId="2" applyFont="1" applyFill="1" applyBorder="1" applyAlignment="1">
      <alignment horizontal="left" vertical="center" wrapText="1"/>
    </xf>
    <xf numFmtId="0" fontId="21" fillId="5" borderId="22" xfId="0" applyFont="1" applyFill="1" applyBorder="1" applyAlignment="1">
      <alignment horizontal="center" vertical="center" wrapText="1"/>
    </xf>
    <xf numFmtId="0" fontId="21" fillId="5" borderId="23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left" vertical="center"/>
    </xf>
    <xf numFmtId="0" fontId="22" fillId="4" borderId="4" xfId="0" applyFont="1" applyFill="1" applyBorder="1" applyAlignment="1">
      <alignment horizontal="left" vertical="center"/>
    </xf>
    <xf numFmtId="0" fontId="22" fillId="4" borderId="24" xfId="0" applyFont="1" applyFill="1" applyBorder="1" applyAlignment="1">
      <alignment horizontal="left" vertical="center" wrapText="1"/>
    </xf>
    <xf numFmtId="0" fontId="22" fillId="4" borderId="11" xfId="0" applyFont="1" applyFill="1" applyBorder="1" applyAlignment="1">
      <alignment horizontal="left" vertical="center" wrapText="1"/>
    </xf>
    <xf numFmtId="0" fontId="22" fillId="4" borderId="25" xfId="0" applyFont="1" applyFill="1" applyBorder="1" applyAlignment="1">
      <alignment horizontal="left" vertical="center" wrapText="1"/>
    </xf>
    <xf numFmtId="0" fontId="23" fillId="6" borderId="0" xfId="0" applyFont="1" applyFill="1" applyAlignment="1">
      <alignment vertical="center" wrapText="1"/>
    </xf>
    <xf numFmtId="0" fontId="3" fillId="2" borderId="0" xfId="0" applyFont="1" applyFill="1" applyAlignment="1">
      <alignment vertical="top" wrapText="1"/>
    </xf>
    <xf numFmtId="0" fontId="22" fillId="4" borderId="11" xfId="0" applyFont="1" applyFill="1" applyBorder="1" applyAlignment="1">
      <alignment horizontal="left" vertical="center" wrapText="1"/>
    </xf>
    <xf numFmtId="0" fontId="29" fillId="15" borderId="6" xfId="0" applyFont="1" applyFill="1" applyBorder="1" applyAlignment="1">
      <alignment horizontal="center" vertical="center" wrapText="1"/>
    </xf>
    <xf numFmtId="0" fontId="40" fillId="2" borderId="0" xfId="0" applyFont="1" applyFill="1" applyAlignment="1">
      <alignment horizontal="left" vertical="center"/>
    </xf>
    <xf numFmtId="3" fontId="4" fillId="4" borderId="0" xfId="0" applyNumberFormat="1" applyFont="1" applyFill="1" applyAlignment="1">
      <alignment horizontal="center" vertical="center"/>
    </xf>
    <xf numFmtId="0" fontId="23" fillId="6" borderId="5" xfId="0" applyFont="1" applyFill="1" applyBorder="1" applyAlignment="1">
      <alignment horizontal="centerContinuous" vertical="center" wrapText="1"/>
    </xf>
    <xf numFmtId="0" fontId="41" fillId="5" borderId="1" xfId="0" applyFont="1" applyFill="1" applyBorder="1" applyAlignment="1">
      <alignment horizontal="center" vertical="center" wrapText="1"/>
    </xf>
    <xf numFmtId="0" fontId="41" fillId="7" borderId="6" xfId="0" applyFont="1" applyFill="1" applyBorder="1" applyAlignment="1">
      <alignment horizontal="center" vertical="center" wrapText="1"/>
    </xf>
    <xf numFmtId="0" fontId="22" fillId="15" borderId="2" xfId="0" applyFont="1" applyFill="1" applyBorder="1" applyAlignment="1">
      <alignment horizontal="center" vertical="center" wrapText="1"/>
    </xf>
    <xf numFmtId="0" fontId="22" fillId="15" borderId="0" xfId="0" applyFont="1" applyFill="1" applyAlignment="1">
      <alignment horizontal="center" vertical="center" wrapText="1"/>
    </xf>
    <xf numFmtId="0" fontId="23" fillId="6" borderId="5" xfId="0" applyFont="1" applyFill="1" applyBorder="1" applyAlignment="1">
      <alignment vertical="center" wrapText="1"/>
    </xf>
    <xf numFmtId="0" fontId="23" fillId="2" borderId="0" xfId="0" applyFont="1" applyFill="1" applyAlignment="1">
      <alignment horizontal="left" vertical="center" wrapText="1"/>
    </xf>
    <xf numFmtId="0" fontId="42" fillId="2" borderId="0" xfId="0" applyFont="1" applyFill="1" applyAlignment="1">
      <alignment horizontal="center" vertical="center"/>
    </xf>
    <xf numFmtId="0" fontId="43" fillId="2" borderId="0" xfId="0" applyFont="1" applyFill="1"/>
  </cellXfs>
  <cellStyles count="6">
    <cellStyle name="Normal" xfId="0" builtinId="0"/>
    <cellStyle name="Normal 2 2 2 2" xfId="3" xr:uid="{9034B690-55D7-4C3E-B6FA-426C2198613B}"/>
    <cellStyle name="Normal 2 3" xfId="2" xr:uid="{850A9179-C2C1-4D64-A0A7-C3B77FBA5914}"/>
    <cellStyle name="Normal 2 4" xfId="4" xr:uid="{914DD6FB-4140-48BD-9EDE-086ED3088000}"/>
    <cellStyle name="Porcentaje" xfId="1" builtinId="5"/>
    <cellStyle name="Porcentaje 2 2" xfId="5" xr:uid="{E5157E96-CE09-4502-89D9-0A6E480A87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0"/>
    </mc:Choice>
    <mc:Fallback>
      <c:style val="20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r>
              <a:rPr lang="es-PE" sz="1400" b="1" i="0" strike="noStrike">
                <a:solidFill>
                  <a:srgbClr val="000000"/>
                </a:solidFill>
                <a:latin typeface="Arial Narrow" panose="020B0606020202030204" pitchFamily="34" charset="0"/>
                <a:cs typeface="Calibri"/>
              </a:rPr>
              <a:t>Gráfico N°1 Acciones preventivas según mes</a:t>
            </a:r>
          </a:p>
        </c:rich>
      </c:tx>
      <c:layout>
        <c:manualLayout>
          <c:xMode val="edge"/>
          <c:yMode val="edge"/>
          <c:x val="0.25522403945081068"/>
          <c:y val="2.236910549660703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2.1024850302749445E-2"/>
          <c:y val="0.12535162617177031"/>
          <c:w val="0.94283603226402324"/>
          <c:h val="0.79072592005087505"/>
        </c:manualLayout>
      </c:layout>
      <c:barChart>
        <c:barDir val="col"/>
        <c:grouping val="cluster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5.9187104729950682E-3"/>
                  <c:y val="-3.15985324347739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BD6-4DEC-AEFF-8EF2AD396B7D}"/>
                </c:ext>
              </c:extLst>
            </c:dLbl>
            <c:dLbl>
              <c:idx val="2"/>
              <c:layout>
                <c:manualLayout>
                  <c:x val="-7.2338959004112384E-17"/>
                  <c:y val="1.26394129739095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D6-4DEC-AEFF-8EF2AD396B7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AP!$J$20:$J$29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  <c:pt idx="9">
                  <c:v>Octubre</c:v>
                </c:pt>
              </c:strCache>
            </c:strRef>
          </c:cat>
          <c:val>
            <c:numRef>
              <c:f>AP!$K$20:$K$29</c:f>
              <c:numCache>
                <c:formatCode>#,##0</c:formatCode>
                <c:ptCount val="10"/>
                <c:pt idx="0">
                  <c:v>5428</c:v>
                </c:pt>
                <c:pt idx="1">
                  <c:v>6838</c:v>
                </c:pt>
                <c:pt idx="2">
                  <c:v>9194</c:v>
                </c:pt>
                <c:pt idx="3">
                  <c:v>9092</c:v>
                </c:pt>
                <c:pt idx="4">
                  <c:v>10499</c:v>
                </c:pt>
                <c:pt idx="5">
                  <c:v>10639</c:v>
                </c:pt>
                <c:pt idx="6">
                  <c:v>10666</c:v>
                </c:pt>
                <c:pt idx="7">
                  <c:v>10927</c:v>
                </c:pt>
                <c:pt idx="8">
                  <c:v>12385</c:v>
                </c:pt>
                <c:pt idx="9">
                  <c:v>12609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BD6-4DEC-AEFF-8EF2AD396B7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50123944"/>
        <c:axId val="450132568"/>
      </c:barChart>
      <c:catAx>
        <c:axId val="450123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0">
            <a:solidFill>
              <a:srgbClr val="404040"/>
            </a:solidFill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50132568"/>
        <c:crosses val="autoZero"/>
        <c:auto val="1"/>
        <c:lblAlgn val="ctr"/>
        <c:lblOffset val="100"/>
        <c:noMultiLvlLbl val="0"/>
      </c:catAx>
      <c:valAx>
        <c:axId val="450132568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450123944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200" b="1" baseline="0">
                <a:solidFill>
                  <a:sysClr val="windowText" lastClr="000000"/>
                </a:solidFill>
              </a:rPr>
              <a:t>Gráfico N° 3 Personas informadas, según sexo (porcentaje)</a:t>
            </a:r>
            <a:endParaRPr lang="es-MX" sz="1200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446795849150539"/>
          <c:y val="5.8644909742871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516089430483161"/>
          <c:y val="0.29212177425910707"/>
          <c:w val="0.59908493331606993"/>
          <c:h val="0.64572812257884038"/>
        </c:manualLayout>
      </c:layout>
      <c:pieChart>
        <c:varyColors val="1"/>
        <c:ser>
          <c:idx val="0"/>
          <c:order val="0"/>
          <c:tx>
            <c:strRef>
              <c:f>AP!$D$162:$E$162</c:f>
              <c:strCache>
                <c:ptCount val="2"/>
                <c:pt idx="0">
                  <c:v>960,201</c:v>
                </c:pt>
                <c:pt idx="1">
                  <c:v>619,109</c:v>
                </c:pt>
              </c:strCache>
            </c:strRef>
          </c:tx>
          <c:spPr>
            <a:solidFill>
              <a:schemeClr val="accent3"/>
            </a:solidFill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 w="127000"/>
              <a:bevelB w="63500"/>
            </a:sp3d>
          </c:spPr>
          <c:dPt>
            <c:idx val="0"/>
            <c:bubble3D val="0"/>
            <c:explosion val="12"/>
            <c:spPr>
              <a:solidFill>
                <a:schemeClr val="accent3">
                  <a:lumMod val="20000"/>
                  <a:lumOff val="80000"/>
                </a:schemeClr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1-84B4-4D44-98AB-963B996B878D}"/>
              </c:ext>
            </c:extLst>
          </c:dPt>
          <c:dPt>
            <c:idx val="1"/>
            <c:bubble3D val="0"/>
            <c:spPr>
              <a:solidFill>
                <a:srgbClr val="4E709D"/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3-84B4-4D44-98AB-963B996B878D}"/>
              </c:ext>
            </c:extLst>
          </c:dPt>
          <c:dLbls>
            <c:dLbl>
              <c:idx val="0"/>
              <c:layout>
                <c:manualLayout>
                  <c:x val="8.9533369023682932E-2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4B4-4D44-98AB-963B996B878D}"/>
                </c:ext>
              </c:extLst>
            </c:dLbl>
            <c:dLbl>
              <c:idx val="1"/>
              <c:layout>
                <c:manualLayout>
                  <c:x val="-0.20719399996039142"/>
                  <c:y val="3.89131020974607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/>
                      </a:solidFill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4B4-4D44-98AB-963B996B878D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AP!$D$151:$E$151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AP!$D$162:$E$162</c:f>
              <c:numCache>
                <c:formatCode>#,##0</c:formatCode>
                <c:ptCount val="2"/>
                <c:pt idx="0">
                  <c:v>960201</c:v>
                </c:pt>
                <c:pt idx="1">
                  <c:v>619109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4B4-4D44-98AB-963B996B878D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</a:rPr>
              <a:t>Gráfico N° 4 Personas informadas por sexo según área donde se realizó la acción preventiva</a:t>
            </a:r>
            <a:endParaRPr lang="es-PE" sz="1100" b="1" i="0" u="none" strike="noStrike" kern="1200" spc="0" baseline="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0880120163545084"/>
          <c:y val="4.1580994538811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AP!$P$257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4.1289862802238947E-3"/>
                  <c:y val="-0.1409629931781277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E23-42D1-A795-DE579921153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AP!$L$258:$L$259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AP!$P$258:$P$259</c:f>
              <c:numCache>
                <c:formatCode>#,##0</c:formatCode>
                <c:ptCount val="2"/>
                <c:pt idx="0">
                  <c:v>818372</c:v>
                </c:pt>
                <c:pt idx="1">
                  <c:v>141829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E23-42D1-A795-DE5799211539}"/>
            </c:ext>
          </c:extLst>
        </c:ser>
        <c:ser>
          <c:idx val="1"/>
          <c:order val="1"/>
          <c:tx>
            <c:strRef>
              <c:f>AP!$Q$257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9.909567072537348E-2"/>
                  <c:y val="-3.2037043904119939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E23-42D1-A795-DE579921153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AP!$L$258:$L$259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AP!$Q$258:$Q$259</c:f>
              <c:numCache>
                <c:formatCode>#,##0</c:formatCode>
                <c:ptCount val="2"/>
                <c:pt idx="0">
                  <c:v>546095</c:v>
                </c:pt>
                <c:pt idx="1">
                  <c:v>73014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E23-42D1-A795-DE57992115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0"/>
        <c:overlap val="100"/>
        <c:axId val="450134920"/>
        <c:axId val="450135312"/>
      </c:barChart>
      <c:catAx>
        <c:axId val="4501349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312"/>
        <c:crosses val="autoZero"/>
        <c:auto val="1"/>
        <c:lblAlgn val="ctr"/>
        <c:lblOffset val="100"/>
        <c:noMultiLvlLbl val="0"/>
      </c:catAx>
      <c:valAx>
        <c:axId val="4501353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34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724765025730579"/>
          <c:y val="0.89467783977492332"/>
          <c:w val="0.40989292108060454"/>
          <c:h val="8.60999338826046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200">
                <a:solidFill>
                  <a:sysClr val="windowText" lastClr="000000"/>
                </a:solidFill>
              </a:rPr>
              <a:t>Gráfico N° 2 Ranking de acciones preventivas realizadas por los Servicios de prevención en los últimos cinco años según región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AP!$N$111</c:f>
              <c:strCache>
                <c:ptCount val="1"/>
                <c:pt idx="0">
                  <c:v>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AP!$M$112:$M$137</c:f>
              <c:strCache>
                <c:ptCount val="26"/>
                <c:pt idx="0">
                  <c:v>Madre De Dios</c:v>
                </c:pt>
                <c:pt idx="1">
                  <c:v>Moquegua</c:v>
                </c:pt>
                <c:pt idx="2">
                  <c:v>Ucayali</c:v>
                </c:pt>
                <c:pt idx="3">
                  <c:v>Tumbes</c:v>
                </c:pt>
                <c:pt idx="4">
                  <c:v>Huancavelica</c:v>
                </c:pt>
                <c:pt idx="5">
                  <c:v>Amazonas</c:v>
                </c:pt>
                <c:pt idx="6">
                  <c:v>Loreto</c:v>
                </c:pt>
                <c:pt idx="7">
                  <c:v>Pasco</c:v>
                </c:pt>
                <c:pt idx="8">
                  <c:v>Tacna</c:v>
                </c:pt>
                <c:pt idx="9">
                  <c:v>Lambayeque</c:v>
                </c:pt>
                <c:pt idx="10">
                  <c:v>Huánuco</c:v>
                </c:pt>
                <c:pt idx="11">
                  <c:v>Apurímac</c:v>
                </c:pt>
                <c:pt idx="12">
                  <c:v>Piura</c:v>
                </c:pt>
                <c:pt idx="13">
                  <c:v>Cajamarca</c:v>
                </c:pt>
                <c:pt idx="14">
                  <c:v>Puno</c:v>
                </c:pt>
                <c:pt idx="15">
                  <c:v>Callao</c:v>
                </c:pt>
                <c:pt idx="16">
                  <c:v>Ayacucho</c:v>
                </c:pt>
                <c:pt idx="17">
                  <c:v>Áncash</c:v>
                </c:pt>
                <c:pt idx="18">
                  <c:v>Ica</c:v>
                </c:pt>
                <c:pt idx="19">
                  <c:v>San Martín</c:v>
                </c:pt>
                <c:pt idx="20">
                  <c:v>Lima Provincia</c:v>
                </c:pt>
                <c:pt idx="21">
                  <c:v>La Libertad</c:v>
                </c:pt>
                <c:pt idx="22">
                  <c:v>Arequipa</c:v>
                </c:pt>
                <c:pt idx="23">
                  <c:v>Cusco</c:v>
                </c:pt>
                <c:pt idx="24">
                  <c:v>Junín</c:v>
                </c:pt>
                <c:pt idx="25">
                  <c:v>Lima Metropolitana</c:v>
                </c:pt>
              </c:strCache>
            </c:strRef>
          </c:cat>
          <c:val>
            <c:numRef>
              <c:f>AP!$N$112:$N$137</c:f>
              <c:numCache>
                <c:formatCode>#,##0</c:formatCode>
                <c:ptCount val="26"/>
                <c:pt idx="0">
                  <c:v>3595</c:v>
                </c:pt>
                <c:pt idx="1">
                  <c:v>5745</c:v>
                </c:pt>
                <c:pt idx="2">
                  <c:v>6480</c:v>
                </c:pt>
                <c:pt idx="3">
                  <c:v>6791</c:v>
                </c:pt>
                <c:pt idx="4">
                  <c:v>9846</c:v>
                </c:pt>
                <c:pt idx="5">
                  <c:v>10247</c:v>
                </c:pt>
                <c:pt idx="6">
                  <c:v>10478</c:v>
                </c:pt>
                <c:pt idx="7">
                  <c:v>10680</c:v>
                </c:pt>
                <c:pt idx="8">
                  <c:v>11237</c:v>
                </c:pt>
                <c:pt idx="9">
                  <c:v>12071</c:v>
                </c:pt>
                <c:pt idx="10">
                  <c:v>13922</c:v>
                </c:pt>
                <c:pt idx="11">
                  <c:v>17319</c:v>
                </c:pt>
                <c:pt idx="12">
                  <c:v>17477</c:v>
                </c:pt>
                <c:pt idx="13">
                  <c:v>17647</c:v>
                </c:pt>
                <c:pt idx="14">
                  <c:v>18108</c:v>
                </c:pt>
                <c:pt idx="15">
                  <c:v>18236</c:v>
                </c:pt>
                <c:pt idx="16">
                  <c:v>20107</c:v>
                </c:pt>
                <c:pt idx="17">
                  <c:v>22162</c:v>
                </c:pt>
                <c:pt idx="18">
                  <c:v>23276</c:v>
                </c:pt>
                <c:pt idx="19">
                  <c:v>23830</c:v>
                </c:pt>
                <c:pt idx="20">
                  <c:v>25934</c:v>
                </c:pt>
                <c:pt idx="21">
                  <c:v>31283</c:v>
                </c:pt>
                <c:pt idx="22">
                  <c:v>35463</c:v>
                </c:pt>
                <c:pt idx="23">
                  <c:v>36675</c:v>
                </c:pt>
                <c:pt idx="24">
                  <c:v>45742</c:v>
                </c:pt>
                <c:pt idx="25">
                  <c:v>80211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C605-4279-8244-FD60DC26EDE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450127472"/>
        <c:axId val="450135704"/>
        <c:extLst/>
      </c:barChart>
      <c:catAx>
        <c:axId val="450127472"/>
        <c:scaling>
          <c:orientation val="minMax"/>
        </c:scaling>
        <c:delete val="0"/>
        <c:axPos val="l"/>
        <c:numFmt formatCode="#,##0.00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704"/>
        <c:crosses val="autoZero"/>
        <c:auto val="1"/>
        <c:lblAlgn val="ctr"/>
        <c:lblOffset val="100"/>
        <c:noMultiLvlLbl val="0"/>
      </c:catAx>
      <c:valAx>
        <c:axId val="45013570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27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emf"/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123965</xdr:colOff>
      <xdr:row>16</xdr:row>
      <xdr:rowOff>185049</xdr:rowOff>
    </xdr:from>
    <xdr:to>
      <xdr:col>18</xdr:col>
      <xdr:colOff>19470</xdr:colOff>
      <xdr:row>30</xdr:row>
      <xdr:rowOff>71439</xdr:rowOff>
    </xdr:to>
    <xdr:graphicFrame macro="">
      <xdr:nvGraphicFramePr>
        <xdr:cNvPr id="2" name="17 Gráfico">
          <a:extLst>
            <a:ext uri="{FF2B5EF4-FFF2-40B4-BE49-F238E27FC236}">
              <a16:creationId xmlns:a16="http://schemas.microsoft.com/office/drawing/2014/main" id="{C2126E62-B43D-4597-8F13-96F9256934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765310</xdr:colOff>
      <xdr:row>147</xdr:row>
      <xdr:rowOff>254950</xdr:rowOff>
    </xdr:from>
    <xdr:to>
      <xdr:col>11</xdr:col>
      <xdr:colOff>590418</xdr:colOff>
      <xdr:row>160</xdr:row>
      <xdr:rowOff>189407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CFA9EE8B-F4B0-4EA1-9F3D-1F1D478583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12</xdr:row>
      <xdr:rowOff>104031</xdr:rowOff>
    </xdr:from>
    <xdr:to>
      <xdr:col>18</xdr:col>
      <xdr:colOff>3585</xdr:colOff>
      <xdr:row>14</xdr:row>
      <xdr:rowOff>835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D5E57048-90DF-410B-9E20-2B3DECCD355C}"/>
            </a:ext>
          </a:extLst>
        </xdr:cNvPr>
        <xdr:cNvGrpSpPr/>
      </xdr:nvGrpSpPr>
      <xdr:grpSpPr>
        <a:xfrm>
          <a:off x="108857" y="2932412"/>
          <a:ext cx="15883121" cy="306923"/>
          <a:chOff x="0" y="3444240"/>
          <a:chExt cx="22441671" cy="358934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640B3592-27C8-47BD-18A0-9134CDAB3879}"/>
              </a:ext>
            </a:extLst>
          </xdr:cNvPr>
          <xdr:cNvSpPr/>
        </xdr:nvSpPr>
        <xdr:spPr>
          <a:xfrm>
            <a:off x="2585358" y="3444240"/>
            <a:ext cx="19856313" cy="358934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ACCIONES PREVENTIVAS 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0E6591E0-93D1-1DEA-DFE8-B75E2A7B524F}"/>
              </a:ext>
            </a:extLst>
          </xdr:cNvPr>
          <xdr:cNvSpPr/>
        </xdr:nvSpPr>
        <xdr:spPr>
          <a:xfrm>
            <a:off x="0" y="3444240"/>
            <a:ext cx="2637765" cy="358934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A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66328</xdr:colOff>
      <xdr:row>52</xdr:row>
      <xdr:rowOff>48713</xdr:rowOff>
    </xdr:from>
    <xdr:to>
      <xdr:col>8</xdr:col>
      <xdr:colOff>17962</xdr:colOff>
      <xdr:row>53</xdr:row>
      <xdr:rowOff>104177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A4E16E5D-AAEC-42EA-A102-F12F7CBFBEFA}"/>
            </a:ext>
          </a:extLst>
        </xdr:cNvPr>
        <xdr:cNvGrpSpPr/>
      </xdr:nvGrpSpPr>
      <xdr:grpSpPr>
        <a:xfrm>
          <a:off x="173280" y="14419761"/>
          <a:ext cx="6692885" cy="296582"/>
          <a:chOff x="99951" y="8345261"/>
          <a:chExt cx="4777665" cy="225916"/>
        </a:xfrm>
      </xdr:grpSpPr>
      <xdr:sp macro="" textlink="">
        <xdr:nvSpPr>
          <xdr:cNvPr id="8" name="Rectángulo 7">
            <a:extLst>
              <a:ext uri="{FF2B5EF4-FFF2-40B4-BE49-F238E27FC236}">
                <a16:creationId xmlns:a16="http://schemas.microsoft.com/office/drawing/2014/main" id="{3430DA0B-DE3D-69BA-D17E-4B317E25A07B}"/>
              </a:ext>
            </a:extLst>
          </xdr:cNvPr>
          <xdr:cNvSpPr/>
        </xdr:nvSpPr>
        <xdr:spPr>
          <a:xfrm>
            <a:off x="1026288" y="8345261"/>
            <a:ext cx="3851328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intervención</a:t>
            </a:r>
            <a:r>
              <a:rPr lang="es-PE" sz="12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/2</a:t>
            </a:r>
          </a:p>
        </xdr:txBody>
      </xdr:sp>
      <xdr:sp macro="" textlink="">
        <xdr:nvSpPr>
          <xdr:cNvPr id="9" name="Rectángulo 51">
            <a:extLst>
              <a:ext uri="{FF2B5EF4-FFF2-40B4-BE49-F238E27FC236}">
                <a16:creationId xmlns:a16="http://schemas.microsoft.com/office/drawing/2014/main" id="{EADBDC09-9BCD-FE9E-4A20-F671D97F7809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N°3</a:t>
            </a:r>
          </a:p>
        </xdr:txBody>
      </xdr:sp>
    </xdr:grpSp>
    <xdr:clientData/>
  </xdr:twoCellAnchor>
  <xdr:twoCellAnchor>
    <xdr:from>
      <xdr:col>0</xdr:col>
      <xdr:colOff>60222</xdr:colOff>
      <xdr:row>142</xdr:row>
      <xdr:rowOff>22669</xdr:rowOff>
    </xdr:from>
    <xdr:to>
      <xdr:col>18</xdr:col>
      <xdr:colOff>2802</xdr:colOff>
      <xdr:row>145</xdr:row>
      <xdr:rowOff>6102</xdr:rowOff>
    </xdr:to>
    <xdr:grpSp>
      <xdr:nvGrpSpPr>
        <xdr:cNvPr id="10" name="Grupo 9">
          <a:extLst>
            <a:ext uri="{FF2B5EF4-FFF2-40B4-BE49-F238E27FC236}">
              <a16:creationId xmlns:a16="http://schemas.microsoft.com/office/drawing/2014/main" id="{12D824ED-6F93-4F0B-82AA-77EC56404122}"/>
            </a:ext>
          </a:extLst>
        </xdr:cNvPr>
        <xdr:cNvGrpSpPr/>
      </xdr:nvGrpSpPr>
      <xdr:grpSpPr>
        <a:xfrm>
          <a:off x="56412" y="42949395"/>
          <a:ext cx="15934783" cy="370148"/>
          <a:chOff x="-1" y="3444240"/>
          <a:chExt cx="21730296" cy="362850"/>
        </a:xfrm>
      </xdr:grpSpPr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5E7AE816-0826-F2F7-793F-6ED72F76A4DC}"/>
              </a:ext>
            </a:extLst>
          </xdr:cNvPr>
          <xdr:cNvSpPr/>
        </xdr:nvSpPr>
        <xdr:spPr>
          <a:xfrm>
            <a:off x="1714598" y="3444240"/>
            <a:ext cx="20015697" cy="362850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PERSONAS INFORMADAS EN LAS ACCIONES PREVENTIVAS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12" name="Rectángulo 11">
            <a:extLst>
              <a:ext uri="{FF2B5EF4-FFF2-40B4-BE49-F238E27FC236}">
                <a16:creationId xmlns:a16="http://schemas.microsoft.com/office/drawing/2014/main" id="{B2E03122-5CCA-CC51-BDD7-A49AAD3357C6}"/>
              </a:ext>
            </a:extLst>
          </xdr:cNvPr>
          <xdr:cNvSpPr/>
        </xdr:nvSpPr>
        <xdr:spPr>
          <a:xfrm>
            <a:off x="-1" y="3444240"/>
            <a:ext cx="1877759" cy="362850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B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2460</xdr:colOff>
      <xdr:row>165</xdr:row>
      <xdr:rowOff>59293</xdr:rowOff>
    </xdr:from>
    <xdr:to>
      <xdr:col>9</xdr:col>
      <xdr:colOff>46731</xdr:colOff>
      <xdr:row>167</xdr:row>
      <xdr:rowOff>65341</xdr:rowOff>
    </xdr:to>
    <xdr:grpSp>
      <xdr:nvGrpSpPr>
        <xdr:cNvPr id="13" name="Grupo 12">
          <a:extLst>
            <a:ext uri="{FF2B5EF4-FFF2-40B4-BE49-F238E27FC236}">
              <a16:creationId xmlns:a16="http://schemas.microsoft.com/office/drawing/2014/main" id="{749793F3-DF21-4579-818B-DC0EC88BD233}"/>
            </a:ext>
          </a:extLst>
        </xdr:cNvPr>
        <xdr:cNvGrpSpPr/>
      </xdr:nvGrpSpPr>
      <xdr:grpSpPr>
        <a:xfrm>
          <a:off x="111317" y="48496912"/>
          <a:ext cx="7761426" cy="470595"/>
          <a:chOff x="0" y="8175812"/>
          <a:chExt cx="4491947" cy="318410"/>
        </a:xfrm>
      </xdr:grpSpPr>
      <xdr:sp macro="" textlink="">
        <xdr:nvSpPr>
          <xdr:cNvPr id="14" name="Rectángulo 13">
            <a:extLst>
              <a:ext uri="{FF2B5EF4-FFF2-40B4-BE49-F238E27FC236}">
                <a16:creationId xmlns:a16="http://schemas.microsoft.com/office/drawing/2014/main" id="{D2408F99-7B5C-3502-080C-2920AA53140F}"/>
              </a:ext>
            </a:extLst>
          </xdr:cNvPr>
          <xdr:cNvSpPr/>
        </xdr:nvSpPr>
        <xdr:spPr>
          <a:xfrm>
            <a:off x="776585" y="8175813"/>
            <a:ext cx="3715362" cy="31840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Personas informadas en las acciones preventivas por sexo, según tipo de beneficiario/a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5" name="Rectángulo 51">
            <a:extLst>
              <a:ext uri="{FF2B5EF4-FFF2-40B4-BE49-F238E27FC236}">
                <a16:creationId xmlns:a16="http://schemas.microsoft.com/office/drawing/2014/main" id="{2A96CD5C-8ECA-A85B-5A2C-34BF66A39045}"/>
              </a:ext>
            </a:extLst>
          </xdr:cNvPr>
          <xdr:cNvSpPr/>
        </xdr:nvSpPr>
        <xdr:spPr>
          <a:xfrm>
            <a:off x="0" y="8175812"/>
            <a:ext cx="853696" cy="20331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N°12</a:t>
            </a:r>
          </a:p>
        </xdr:txBody>
      </xdr:sp>
    </xdr:grpSp>
    <xdr:clientData/>
  </xdr:twoCellAnchor>
  <xdr:twoCellAnchor>
    <xdr:from>
      <xdr:col>9</xdr:col>
      <xdr:colOff>864172</xdr:colOff>
      <xdr:row>165</xdr:row>
      <xdr:rowOff>37470</xdr:rowOff>
    </xdr:from>
    <xdr:to>
      <xdr:col>18</xdr:col>
      <xdr:colOff>2242</xdr:colOff>
      <xdr:row>167</xdr:row>
      <xdr:rowOff>59858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85737DE8-EAEF-43F9-9B0D-C659AF2ABBBD}"/>
            </a:ext>
          </a:extLst>
        </xdr:cNvPr>
        <xdr:cNvGrpSpPr/>
      </xdr:nvGrpSpPr>
      <xdr:grpSpPr>
        <a:xfrm>
          <a:off x="8684469" y="48478899"/>
          <a:ext cx="7306166" cy="481220"/>
          <a:chOff x="0" y="8335704"/>
          <a:chExt cx="11232200" cy="196899"/>
        </a:xfrm>
      </xdr:grpSpPr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F29B3774-8763-D35D-1F49-E5EDB5158B1A}"/>
              </a:ext>
            </a:extLst>
          </xdr:cNvPr>
          <xdr:cNvSpPr/>
        </xdr:nvSpPr>
        <xdr:spPr>
          <a:xfrm>
            <a:off x="1499495" y="8335712"/>
            <a:ext cx="9732705" cy="1968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intervención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8" name="Rectángulo 51">
            <a:extLst>
              <a:ext uri="{FF2B5EF4-FFF2-40B4-BE49-F238E27FC236}">
                <a16:creationId xmlns:a16="http://schemas.microsoft.com/office/drawing/2014/main" id="{C0FB4D9E-67ED-51CF-1BA5-DD6FDAD96194}"/>
              </a:ext>
            </a:extLst>
          </xdr:cNvPr>
          <xdr:cNvSpPr/>
        </xdr:nvSpPr>
        <xdr:spPr>
          <a:xfrm>
            <a:off x="0" y="8335704"/>
            <a:ext cx="1762296" cy="14958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N°13</a:t>
            </a:r>
          </a:p>
        </xdr:txBody>
      </xdr:sp>
    </xdr:grpSp>
    <xdr:clientData/>
  </xdr:twoCellAnchor>
  <xdr:twoCellAnchor>
    <xdr:from>
      <xdr:col>13</xdr:col>
      <xdr:colOff>45850</xdr:colOff>
      <xdr:row>147</xdr:row>
      <xdr:rowOff>226423</xdr:rowOff>
    </xdr:from>
    <xdr:to>
      <xdr:col>18</xdr:col>
      <xdr:colOff>13109</xdr:colOff>
      <xdr:row>149</xdr:row>
      <xdr:rowOff>171992</xdr:rowOff>
    </xdr:to>
    <xdr:grpSp>
      <xdr:nvGrpSpPr>
        <xdr:cNvPr id="19" name="Grupo 18">
          <a:extLst>
            <a:ext uri="{FF2B5EF4-FFF2-40B4-BE49-F238E27FC236}">
              <a16:creationId xmlns:a16="http://schemas.microsoft.com/office/drawing/2014/main" id="{7AD65B97-FEB7-4D3A-8FA6-2D4B84A9966E}"/>
            </a:ext>
          </a:extLst>
        </xdr:cNvPr>
        <xdr:cNvGrpSpPr/>
      </xdr:nvGrpSpPr>
      <xdr:grpSpPr>
        <a:xfrm>
          <a:off x="11477755" y="44245530"/>
          <a:ext cx="4527557" cy="431616"/>
          <a:chOff x="18248542" y="92174290"/>
          <a:chExt cx="3366731" cy="321337"/>
        </a:xfrm>
      </xdr:grpSpPr>
      <xdr:sp macro="" textlink="">
        <xdr:nvSpPr>
          <xdr:cNvPr id="20" name="Rectángulo 19">
            <a:extLst>
              <a:ext uri="{FF2B5EF4-FFF2-40B4-BE49-F238E27FC236}">
                <a16:creationId xmlns:a16="http://schemas.microsoft.com/office/drawing/2014/main" id="{8F7CD728-A563-1E5F-1429-15E60CC2C22C}"/>
              </a:ext>
            </a:extLst>
          </xdr:cNvPr>
          <xdr:cNvSpPr/>
        </xdr:nvSpPr>
        <xdr:spPr>
          <a:xfrm>
            <a:off x="19199397" y="92174290"/>
            <a:ext cx="2415876" cy="32133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 por sexo según grupos de edad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1" name="Rectángulo 51">
            <a:extLst>
              <a:ext uri="{FF2B5EF4-FFF2-40B4-BE49-F238E27FC236}">
                <a16:creationId xmlns:a16="http://schemas.microsoft.com/office/drawing/2014/main" id="{200CA958-F6FB-62DD-E51D-37004E0FC8B6}"/>
              </a:ext>
            </a:extLst>
          </xdr:cNvPr>
          <xdr:cNvSpPr/>
        </xdr:nvSpPr>
        <xdr:spPr>
          <a:xfrm>
            <a:off x="18248542" y="92174291"/>
            <a:ext cx="1066799" cy="19920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N°11</a:t>
            </a:r>
          </a:p>
        </xdr:txBody>
      </xdr:sp>
    </xdr:grpSp>
    <xdr:clientData/>
  </xdr:twoCellAnchor>
  <xdr:twoCellAnchor>
    <xdr:from>
      <xdr:col>6</xdr:col>
      <xdr:colOff>952499</xdr:colOff>
      <xdr:row>1</xdr:row>
      <xdr:rowOff>125546</xdr:rowOff>
    </xdr:from>
    <xdr:to>
      <xdr:col>17</xdr:col>
      <xdr:colOff>627530</xdr:colOff>
      <xdr:row>3</xdr:row>
      <xdr:rowOff>328858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76BD24A8-3444-46EA-8254-1CC26AE4691F}"/>
            </a:ext>
          </a:extLst>
        </xdr:cNvPr>
        <xdr:cNvSpPr/>
      </xdr:nvSpPr>
      <xdr:spPr>
        <a:xfrm>
          <a:off x="5762624" y="308426"/>
          <a:ext cx="10089666" cy="55954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23232</xdr:colOff>
      <xdr:row>8</xdr:row>
      <xdr:rowOff>98208</xdr:rowOff>
    </xdr:from>
    <xdr:to>
      <xdr:col>18</xdr:col>
      <xdr:colOff>0</xdr:colOff>
      <xdr:row>12</xdr:row>
      <xdr:rowOff>34847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00EF7BB3-307E-4330-8323-0F683927709A}"/>
            </a:ext>
          </a:extLst>
        </xdr:cNvPr>
        <xdr:cNvSpPr txBox="1"/>
      </xdr:nvSpPr>
      <xdr:spPr>
        <a:xfrm>
          <a:off x="124197" y="2361348"/>
          <a:ext cx="15858753" cy="51194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Las acciones preventivas son aquellas acciones que se realizan con la finalidad de prevenir la violencia y promover una cultura de paz, están conformadas por todas aquellas actividades de carácter preventivo que se organizan y realizan a través de los/as profesionales de prevención.</a:t>
          </a:r>
        </a:p>
      </xdr:txBody>
    </xdr:sp>
    <xdr:clientData/>
  </xdr:twoCellAnchor>
  <xdr:oneCellAnchor>
    <xdr:from>
      <xdr:col>1</xdr:col>
      <xdr:colOff>0</xdr:colOff>
      <xdr:row>1</xdr:row>
      <xdr:rowOff>70359</xdr:rowOff>
    </xdr:from>
    <xdr:ext cx="4835407" cy="545082"/>
    <xdr:pic>
      <xdr:nvPicPr>
        <xdr:cNvPr id="24" name="Imagen 23">
          <a:extLst>
            <a:ext uri="{FF2B5EF4-FFF2-40B4-BE49-F238E27FC236}">
              <a16:creationId xmlns:a16="http://schemas.microsoft.com/office/drawing/2014/main" id="{ECD2796B-E61D-4CE1-82DB-EC4343EB92C4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4775" y="249429"/>
          <a:ext cx="4835407" cy="545082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8</xdr:col>
      <xdr:colOff>952497</xdr:colOff>
      <xdr:row>15</xdr:row>
      <xdr:rowOff>110678</xdr:rowOff>
    </xdr:from>
    <xdr:to>
      <xdr:col>12</xdr:col>
      <xdr:colOff>102870</xdr:colOff>
      <xdr:row>16</xdr:row>
      <xdr:rowOff>222197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666B4D43-F4C5-4758-9511-0DDC87AFFDED}"/>
            </a:ext>
          </a:extLst>
        </xdr:cNvPr>
        <xdr:cNvGrpSpPr/>
      </xdr:nvGrpSpPr>
      <xdr:grpSpPr>
        <a:xfrm>
          <a:off x="7796890" y="3730178"/>
          <a:ext cx="2672718" cy="572257"/>
          <a:chOff x="1143435" y="8232003"/>
          <a:chExt cx="4807087" cy="424044"/>
        </a:xfrm>
      </xdr:grpSpPr>
      <xdr:sp macro="" textlink="">
        <xdr:nvSpPr>
          <xdr:cNvPr id="26" name="Rectángulo 25">
            <a:extLst>
              <a:ext uri="{FF2B5EF4-FFF2-40B4-BE49-F238E27FC236}">
                <a16:creationId xmlns:a16="http://schemas.microsoft.com/office/drawing/2014/main" id="{B55C8AB6-9C62-D398-CDCD-2A1D08F90D38}"/>
              </a:ext>
            </a:extLst>
          </xdr:cNvPr>
          <xdr:cNvSpPr/>
        </xdr:nvSpPr>
        <xdr:spPr>
          <a:xfrm>
            <a:off x="2792983" y="8232003"/>
            <a:ext cx="3157539" cy="42404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mes</a:t>
            </a:r>
          </a:p>
        </xdr:txBody>
      </xdr:sp>
      <xdr:sp macro="" textlink="">
        <xdr:nvSpPr>
          <xdr:cNvPr id="27" name="Rectángulo 51">
            <a:extLst>
              <a:ext uri="{FF2B5EF4-FFF2-40B4-BE49-F238E27FC236}">
                <a16:creationId xmlns:a16="http://schemas.microsoft.com/office/drawing/2014/main" id="{25026618-DD92-3FB7-C25A-0925820DA60E}"/>
              </a:ext>
            </a:extLst>
          </xdr:cNvPr>
          <xdr:cNvSpPr/>
        </xdr:nvSpPr>
        <xdr:spPr>
          <a:xfrm>
            <a:off x="1143435" y="8232011"/>
            <a:ext cx="1947337" cy="29738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</a:t>
            </a:r>
          </a:p>
        </xdr:txBody>
      </xdr:sp>
    </xdr:grpSp>
    <xdr:clientData/>
  </xdr:twoCellAnchor>
  <xdr:twoCellAnchor>
    <xdr:from>
      <xdr:col>9</xdr:col>
      <xdr:colOff>11881</xdr:colOff>
      <xdr:row>31</xdr:row>
      <xdr:rowOff>21977</xdr:rowOff>
    </xdr:from>
    <xdr:to>
      <xdr:col>17</xdr:col>
      <xdr:colOff>0</xdr:colOff>
      <xdr:row>32</xdr:row>
      <xdr:rowOff>174757</xdr:rowOff>
    </xdr:to>
    <xdr:grpSp>
      <xdr:nvGrpSpPr>
        <xdr:cNvPr id="28" name="Grupo 27">
          <a:extLst>
            <a:ext uri="{FF2B5EF4-FFF2-40B4-BE49-F238E27FC236}">
              <a16:creationId xmlns:a16="http://schemas.microsoft.com/office/drawing/2014/main" id="{F017E734-3768-42B1-97F9-DCB8E43D8F16}"/>
            </a:ext>
          </a:extLst>
        </xdr:cNvPr>
        <xdr:cNvGrpSpPr/>
      </xdr:nvGrpSpPr>
      <xdr:grpSpPr>
        <a:xfrm>
          <a:off x="7839798" y="8250488"/>
          <a:ext cx="7386595" cy="424923"/>
          <a:chOff x="1143435" y="8232011"/>
          <a:chExt cx="11589129" cy="356856"/>
        </a:xfrm>
      </xdr:grpSpPr>
      <xdr:sp macro="" textlink="">
        <xdr:nvSpPr>
          <xdr:cNvPr id="29" name="Rectángulo 28">
            <a:extLst>
              <a:ext uri="{FF2B5EF4-FFF2-40B4-BE49-F238E27FC236}">
                <a16:creationId xmlns:a16="http://schemas.microsoft.com/office/drawing/2014/main" id="{415896BD-1278-DE19-071C-06931D313892}"/>
              </a:ext>
            </a:extLst>
          </xdr:cNvPr>
          <xdr:cNvSpPr/>
        </xdr:nvSpPr>
        <xdr:spPr>
          <a:xfrm>
            <a:off x="2792986" y="8232011"/>
            <a:ext cx="9939578" cy="35685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por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estrategias</a:t>
            </a:r>
            <a:r>
              <a:rPr lang="es-PE" sz="11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/1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según mes</a:t>
            </a:r>
          </a:p>
        </xdr:txBody>
      </xdr:sp>
      <xdr:sp macro="" textlink="">
        <xdr:nvSpPr>
          <xdr:cNvPr id="30" name="Rectángulo 51">
            <a:extLst>
              <a:ext uri="{FF2B5EF4-FFF2-40B4-BE49-F238E27FC236}">
                <a16:creationId xmlns:a16="http://schemas.microsoft.com/office/drawing/2014/main" id="{EE8BA3E0-7EBB-729F-FFB2-CD8AACD1AE46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</a:t>
            </a:r>
          </a:p>
        </xdr:txBody>
      </xdr:sp>
    </xdr:grpSp>
    <xdr:clientData/>
  </xdr:twoCellAnchor>
  <xdr:twoCellAnchor>
    <xdr:from>
      <xdr:col>1</xdr:col>
      <xdr:colOff>25683</xdr:colOff>
      <xdr:row>147</xdr:row>
      <xdr:rowOff>187002</xdr:rowOff>
    </xdr:from>
    <xdr:to>
      <xdr:col>5</xdr:col>
      <xdr:colOff>25309</xdr:colOff>
      <xdr:row>149</xdr:row>
      <xdr:rowOff>218738</xdr:rowOff>
    </xdr:to>
    <xdr:grpSp>
      <xdr:nvGrpSpPr>
        <xdr:cNvPr id="31" name="Grupo 30">
          <a:extLst>
            <a:ext uri="{FF2B5EF4-FFF2-40B4-BE49-F238E27FC236}">
              <a16:creationId xmlns:a16="http://schemas.microsoft.com/office/drawing/2014/main" id="{AC1B55E6-D31F-4A00-8FE5-00BDA9DDB78C}"/>
            </a:ext>
          </a:extLst>
        </xdr:cNvPr>
        <xdr:cNvGrpSpPr/>
      </xdr:nvGrpSpPr>
      <xdr:grpSpPr>
        <a:xfrm>
          <a:off x="130730" y="44206109"/>
          <a:ext cx="3727983" cy="519688"/>
          <a:chOff x="17678401" y="92174291"/>
          <a:chExt cx="1803679" cy="385779"/>
        </a:xfrm>
      </xdr:grpSpPr>
      <xdr:sp macro="" textlink="">
        <xdr:nvSpPr>
          <xdr:cNvPr id="32" name="Rectángulo 31">
            <a:extLst>
              <a:ext uri="{FF2B5EF4-FFF2-40B4-BE49-F238E27FC236}">
                <a16:creationId xmlns:a16="http://schemas.microsoft.com/office/drawing/2014/main" id="{9640C6E9-5FBE-F006-B7A4-B1B0C329787B}"/>
              </a:ext>
            </a:extLst>
          </xdr:cNvPr>
          <xdr:cNvSpPr/>
        </xdr:nvSpPr>
        <xdr:spPr>
          <a:xfrm>
            <a:off x="18309341" y="92174291"/>
            <a:ext cx="1172739" cy="38577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informadas, por sexo según mes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3" name="Rectángulo 51">
            <a:extLst>
              <a:ext uri="{FF2B5EF4-FFF2-40B4-BE49-F238E27FC236}">
                <a16:creationId xmlns:a16="http://schemas.microsoft.com/office/drawing/2014/main" id="{A1E81AE3-E3A2-5C09-AEDF-DBF5590C37BE}"/>
              </a:ext>
            </a:extLst>
          </xdr:cNvPr>
          <xdr:cNvSpPr/>
        </xdr:nvSpPr>
        <xdr:spPr>
          <a:xfrm>
            <a:off x="17678401" y="92174291"/>
            <a:ext cx="730352" cy="237748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N°10</a:t>
            </a:r>
          </a:p>
        </xdr:txBody>
      </xdr:sp>
    </xdr:grpSp>
    <xdr:clientData/>
  </xdr:twoCellAnchor>
  <xdr:twoCellAnchor>
    <xdr:from>
      <xdr:col>9</xdr:col>
      <xdr:colOff>3118</xdr:colOff>
      <xdr:row>49</xdr:row>
      <xdr:rowOff>35681</xdr:rowOff>
    </xdr:from>
    <xdr:to>
      <xdr:col>16</xdr:col>
      <xdr:colOff>76200</xdr:colOff>
      <xdr:row>49</xdr:row>
      <xdr:rowOff>317591</xdr:rowOff>
    </xdr:to>
    <xdr:grpSp>
      <xdr:nvGrpSpPr>
        <xdr:cNvPr id="34" name="Grupo 33">
          <a:extLst>
            <a:ext uri="{FF2B5EF4-FFF2-40B4-BE49-F238E27FC236}">
              <a16:creationId xmlns:a16="http://schemas.microsoft.com/office/drawing/2014/main" id="{01C9B1E5-4277-4CD6-AD76-0F38C6613871}"/>
            </a:ext>
          </a:extLst>
        </xdr:cNvPr>
        <xdr:cNvGrpSpPr/>
      </xdr:nvGrpSpPr>
      <xdr:grpSpPr>
        <a:xfrm>
          <a:off x="7827225" y="13425110"/>
          <a:ext cx="6618118" cy="285720"/>
          <a:chOff x="1143435" y="8232011"/>
          <a:chExt cx="9857104" cy="268169"/>
        </a:xfrm>
      </xdr:grpSpPr>
      <xdr:sp macro="" textlink="">
        <xdr:nvSpPr>
          <xdr:cNvPr id="35" name="Rectángulo 34">
            <a:extLst>
              <a:ext uri="{FF2B5EF4-FFF2-40B4-BE49-F238E27FC236}">
                <a16:creationId xmlns:a16="http://schemas.microsoft.com/office/drawing/2014/main" id="{E033B227-BAC9-4297-F631-4E7B10821032}"/>
              </a:ext>
            </a:extLst>
          </xdr:cNvPr>
          <xdr:cNvSpPr/>
        </xdr:nvSpPr>
        <xdr:spPr>
          <a:xfrm>
            <a:off x="2792985" y="8232012"/>
            <a:ext cx="8207554" cy="268168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participación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del Programa Nacional Warmi Ñan</a:t>
            </a:r>
          </a:p>
        </xdr:txBody>
      </xdr:sp>
      <xdr:sp macro="" textlink="">
        <xdr:nvSpPr>
          <xdr:cNvPr id="36" name="Rectángulo 51">
            <a:extLst>
              <a:ext uri="{FF2B5EF4-FFF2-40B4-BE49-F238E27FC236}">
                <a16:creationId xmlns:a16="http://schemas.microsoft.com/office/drawing/2014/main" id="{31626C28-1B5A-4152-E98B-1631E9851792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N°4</a:t>
            </a:r>
          </a:p>
        </xdr:txBody>
      </xdr:sp>
    </xdr:grpSp>
    <xdr:clientData/>
  </xdr:twoCellAnchor>
  <xdr:twoCellAnchor>
    <xdr:from>
      <xdr:col>9</xdr:col>
      <xdr:colOff>0</xdr:colOff>
      <xdr:row>55</xdr:row>
      <xdr:rowOff>286970</xdr:rowOff>
    </xdr:from>
    <xdr:to>
      <xdr:col>13</xdr:col>
      <xdr:colOff>0</xdr:colOff>
      <xdr:row>57</xdr:row>
      <xdr:rowOff>258264</xdr:rowOff>
    </xdr:to>
    <xdr:grpSp>
      <xdr:nvGrpSpPr>
        <xdr:cNvPr id="37" name="Grupo 36">
          <a:extLst>
            <a:ext uri="{FF2B5EF4-FFF2-40B4-BE49-F238E27FC236}">
              <a16:creationId xmlns:a16="http://schemas.microsoft.com/office/drawing/2014/main" id="{229F4A4A-9278-4B6A-BF4C-D59A3BC88310}"/>
            </a:ext>
          </a:extLst>
        </xdr:cNvPr>
        <xdr:cNvGrpSpPr/>
      </xdr:nvGrpSpPr>
      <xdr:grpSpPr>
        <a:xfrm>
          <a:off x="7824107" y="15387089"/>
          <a:ext cx="3605893" cy="707984"/>
          <a:chOff x="1143435" y="8232011"/>
          <a:chExt cx="5774558" cy="614597"/>
        </a:xfrm>
      </xdr:grpSpPr>
      <xdr:sp macro="" textlink="">
        <xdr:nvSpPr>
          <xdr:cNvPr id="38" name="Rectángulo 37">
            <a:extLst>
              <a:ext uri="{FF2B5EF4-FFF2-40B4-BE49-F238E27FC236}">
                <a16:creationId xmlns:a16="http://schemas.microsoft.com/office/drawing/2014/main" id="{612158CC-0281-7504-98A0-C7A3F6AF4208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Institución con la que se Coorganizó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9" name="Rectángulo 51">
            <a:extLst>
              <a:ext uri="{FF2B5EF4-FFF2-40B4-BE49-F238E27FC236}">
                <a16:creationId xmlns:a16="http://schemas.microsoft.com/office/drawing/2014/main" id="{C547A644-CCD5-7A1E-DB9A-AB2A79FF25E8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N°5</a:t>
            </a:r>
          </a:p>
        </xdr:txBody>
      </xdr:sp>
    </xdr:grpSp>
    <xdr:clientData/>
  </xdr:twoCellAnchor>
  <xdr:twoCellAnchor>
    <xdr:from>
      <xdr:col>14</xdr:col>
      <xdr:colOff>49762</xdr:colOff>
      <xdr:row>55</xdr:row>
      <xdr:rowOff>288364</xdr:rowOff>
    </xdr:from>
    <xdr:to>
      <xdr:col>18</xdr:col>
      <xdr:colOff>1393</xdr:colOff>
      <xdr:row>57</xdr:row>
      <xdr:rowOff>259658</xdr:rowOff>
    </xdr:to>
    <xdr:grpSp>
      <xdr:nvGrpSpPr>
        <xdr:cNvPr id="40" name="Grupo 39">
          <a:extLst>
            <a:ext uri="{FF2B5EF4-FFF2-40B4-BE49-F238E27FC236}">
              <a16:creationId xmlns:a16="http://schemas.microsoft.com/office/drawing/2014/main" id="{729E788C-169C-44ED-9480-392B8B167648}"/>
            </a:ext>
          </a:extLst>
        </xdr:cNvPr>
        <xdr:cNvGrpSpPr/>
      </xdr:nvGrpSpPr>
      <xdr:grpSpPr>
        <a:xfrm>
          <a:off x="12544929" y="15388483"/>
          <a:ext cx="3444857" cy="707984"/>
          <a:chOff x="1143435" y="8232011"/>
          <a:chExt cx="5774558" cy="614597"/>
        </a:xfrm>
      </xdr:grpSpPr>
      <xdr:sp macro="" textlink="">
        <xdr:nvSpPr>
          <xdr:cNvPr id="41" name="Rectángulo 40">
            <a:extLst>
              <a:ext uri="{FF2B5EF4-FFF2-40B4-BE49-F238E27FC236}">
                <a16:creationId xmlns:a16="http://schemas.microsoft.com/office/drawing/2014/main" id="{B712C294-B2F2-39EA-AE0E-8D00213FA28E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 Acciones preventivas según Institución que invitó al PN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Warmi Ñan</a:t>
            </a:r>
          </a:p>
        </xdr:txBody>
      </xdr:sp>
      <xdr:sp macro="" textlink="">
        <xdr:nvSpPr>
          <xdr:cNvPr id="42" name="Rectángulo 51">
            <a:extLst>
              <a:ext uri="{FF2B5EF4-FFF2-40B4-BE49-F238E27FC236}">
                <a16:creationId xmlns:a16="http://schemas.microsoft.com/office/drawing/2014/main" id="{7744C8EC-11EE-AE32-2266-C77902B177F8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N°6</a:t>
            </a:r>
          </a:p>
        </xdr:txBody>
      </xdr:sp>
    </xdr:grpSp>
    <xdr:clientData/>
  </xdr:twoCellAnchor>
  <xdr:twoCellAnchor>
    <xdr:from>
      <xdr:col>10</xdr:col>
      <xdr:colOff>92928</xdr:colOff>
      <xdr:row>52</xdr:row>
      <xdr:rowOff>129964</xdr:rowOff>
    </xdr:from>
    <xdr:to>
      <xdr:col>11</xdr:col>
      <xdr:colOff>1</xdr:colOff>
      <xdr:row>55</xdr:row>
      <xdr:rowOff>188043</xdr:rowOff>
    </xdr:to>
    <xdr:cxnSp macro="">
      <xdr:nvCxnSpPr>
        <xdr:cNvPr id="43" name="Conector: angular 42">
          <a:extLst>
            <a:ext uri="{FF2B5EF4-FFF2-40B4-BE49-F238E27FC236}">
              <a16:creationId xmlns:a16="http://schemas.microsoft.com/office/drawing/2014/main" id="{E2C773BD-314D-4C42-BE9E-228A61C3C848}"/>
            </a:ext>
          </a:extLst>
        </xdr:cNvPr>
        <xdr:cNvCxnSpPr/>
      </xdr:nvCxnSpPr>
      <xdr:spPr>
        <a:xfrm rot="5400000">
          <a:off x="8855672" y="14396765"/>
          <a:ext cx="778169" cy="693838"/>
        </a:xfrm>
        <a:prstGeom prst="bentConnector3">
          <a:avLst>
            <a:gd name="adj1" fmla="val 0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576944</xdr:colOff>
      <xdr:row>53</xdr:row>
      <xdr:rowOff>174170</xdr:rowOff>
    </xdr:from>
    <xdr:to>
      <xdr:col>16</xdr:col>
      <xdr:colOff>117555</xdr:colOff>
      <xdr:row>55</xdr:row>
      <xdr:rowOff>189436</xdr:rowOff>
    </xdr:to>
    <xdr:cxnSp macro="">
      <xdr:nvCxnSpPr>
        <xdr:cNvPr id="44" name="Conector: angular 43">
          <a:extLst>
            <a:ext uri="{FF2B5EF4-FFF2-40B4-BE49-F238E27FC236}">
              <a16:creationId xmlns:a16="http://schemas.microsoft.com/office/drawing/2014/main" id="{DE87FB28-CB13-4F47-8A61-D04DD0133F61}"/>
            </a:ext>
          </a:extLst>
        </xdr:cNvPr>
        <xdr:cNvCxnSpPr/>
      </xdr:nvCxnSpPr>
      <xdr:spPr>
        <a:xfrm rot="16200000" flipH="1">
          <a:off x="14026089" y="14678995"/>
          <a:ext cx="504851" cy="405481"/>
        </a:xfrm>
        <a:prstGeom prst="bentConnector3">
          <a:avLst>
            <a:gd name="adj1" fmla="val -3411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794202</xdr:colOff>
      <xdr:row>80</xdr:row>
      <xdr:rowOff>323484</xdr:rowOff>
    </xdr:from>
    <xdr:to>
      <xdr:col>15</xdr:col>
      <xdr:colOff>3355</xdr:colOff>
      <xdr:row>82</xdr:row>
      <xdr:rowOff>207918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42080CC9-FEB0-47EF-9A9C-C815066BD0DF}"/>
            </a:ext>
          </a:extLst>
        </xdr:cNvPr>
        <xdr:cNvGrpSpPr/>
      </xdr:nvGrpSpPr>
      <xdr:grpSpPr>
        <a:xfrm>
          <a:off x="8616404" y="24697687"/>
          <a:ext cx="4885237" cy="592005"/>
          <a:chOff x="1143436" y="8232011"/>
          <a:chExt cx="6052849" cy="528711"/>
        </a:xfrm>
      </xdr:grpSpPr>
      <xdr:sp macro="" textlink="">
        <xdr:nvSpPr>
          <xdr:cNvPr id="46" name="Rectángulo 45">
            <a:extLst>
              <a:ext uri="{FF2B5EF4-FFF2-40B4-BE49-F238E27FC236}">
                <a16:creationId xmlns:a16="http://schemas.microsoft.com/office/drawing/2014/main" id="{B1480A98-64CD-53B6-C1FB-2DEE23691D1F}"/>
              </a:ext>
            </a:extLst>
          </xdr:cNvPr>
          <xdr:cNvSpPr/>
        </xdr:nvSpPr>
        <xdr:spPr>
          <a:xfrm>
            <a:off x="2343571" y="8243760"/>
            <a:ext cx="4852714" cy="516962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a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cciones preventivas del año 2025 en relación al año 2024 para el mismo periodo</a:t>
            </a:r>
            <a:endPara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7" name="Rectángulo 51">
            <a:extLst>
              <a:ext uri="{FF2B5EF4-FFF2-40B4-BE49-F238E27FC236}">
                <a16:creationId xmlns:a16="http://schemas.microsoft.com/office/drawing/2014/main" id="{BEB1C476-41A7-C1CF-2857-E46A401EF033}"/>
              </a:ext>
            </a:extLst>
          </xdr:cNvPr>
          <xdr:cNvSpPr/>
        </xdr:nvSpPr>
        <xdr:spPr>
          <a:xfrm>
            <a:off x="1143436" y="8232011"/>
            <a:ext cx="1356674" cy="24673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N°8</a:t>
            </a:r>
          </a:p>
        </xdr:txBody>
      </xdr:sp>
    </xdr:grpSp>
    <xdr:clientData/>
  </xdr:twoCellAnchor>
  <xdr:twoCellAnchor>
    <xdr:from>
      <xdr:col>9</xdr:col>
      <xdr:colOff>870857</xdr:colOff>
      <xdr:row>99</xdr:row>
      <xdr:rowOff>73480</xdr:rowOff>
    </xdr:from>
    <xdr:to>
      <xdr:col>16</xdr:col>
      <xdr:colOff>125185</xdr:colOff>
      <xdr:row>101</xdr:row>
      <xdr:rowOff>190501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8CB14417-A0F7-4C6C-B97D-64A03759044D}"/>
            </a:ext>
          </a:extLst>
        </xdr:cNvPr>
        <xdr:cNvSpPr txBox="1"/>
      </xdr:nvSpPr>
      <xdr:spPr>
        <a:xfrm>
          <a:off x="8688977" y="30582055"/>
          <a:ext cx="5801813" cy="783771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Respecto del número de acciones preventivas </a:t>
          </a:r>
          <a:r>
            <a:rPr lang="es-PE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a nivel nacional, se observa un incremento de 6,7 puntos porcentuales de enero a octubre de 2025 frente a </a:t>
          </a: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 registrado en el mismo periodo del año anterior.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0</xdr:colOff>
      <xdr:row>237</xdr:row>
      <xdr:rowOff>203629</xdr:rowOff>
    </xdr:from>
    <xdr:to>
      <xdr:col>9</xdr:col>
      <xdr:colOff>0</xdr:colOff>
      <xdr:row>239</xdr:row>
      <xdr:rowOff>209101</xdr:rowOff>
    </xdr:to>
    <xdr:grpSp>
      <xdr:nvGrpSpPr>
        <xdr:cNvPr id="49" name="Grupo 48">
          <a:extLst>
            <a:ext uri="{FF2B5EF4-FFF2-40B4-BE49-F238E27FC236}">
              <a16:creationId xmlns:a16="http://schemas.microsoft.com/office/drawing/2014/main" id="{F70756CA-0CDA-4EDA-A0D5-A9ACF0B5FFFC}"/>
            </a:ext>
          </a:extLst>
        </xdr:cNvPr>
        <xdr:cNvGrpSpPr/>
      </xdr:nvGrpSpPr>
      <xdr:grpSpPr>
        <a:xfrm>
          <a:off x="108857" y="66841618"/>
          <a:ext cx="7715250" cy="495329"/>
          <a:chOff x="0" y="8335704"/>
          <a:chExt cx="9155207" cy="208032"/>
        </a:xfrm>
      </xdr:grpSpPr>
      <xdr:sp macro="" textlink="">
        <xdr:nvSpPr>
          <xdr:cNvPr id="50" name="Rectángulo 49">
            <a:extLst>
              <a:ext uri="{FF2B5EF4-FFF2-40B4-BE49-F238E27FC236}">
                <a16:creationId xmlns:a16="http://schemas.microsoft.com/office/drawing/2014/main" id="{19CE75B0-5912-CCE4-8E8D-67A595681BD6}"/>
              </a:ext>
            </a:extLst>
          </xdr:cNvPr>
          <xdr:cNvSpPr/>
        </xdr:nvSpPr>
        <xdr:spPr>
          <a:xfrm>
            <a:off x="1499497" y="8335712"/>
            <a:ext cx="7655710" cy="20802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temática principal</a:t>
            </a:r>
          </a:p>
        </xdr:txBody>
      </xdr:sp>
      <xdr:sp macro="" textlink="">
        <xdr:nvSpPr>
          <xdr:cNvPr id="51" name="Rectángulo 51">
            <a:extLst>
              <a:ext uri="{FF2B5EF4-FFF2-40B4-BE49-F238E27FC236}">
                <a16:creationId xmlns:a16="http://schemas.microsoft.com/office/drawing/2014/main" id="{D2D614C4-D14A-BF47-8EBF-38C7FB337115}"/>
              </a:ext>
            </a:extLst>
          </xdr:cNvPr>
          <xdr:cNvSpPr/>
        </xdr:nvSpPr>
        <xdr:spPr>
          <a:xfrm>
            <a:off x="0" y="8335704"/>
            <a:ext cx="1762297" cy="1201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N°15</a:t>
            </a:r>
          </a:p>
        </xdr:txBody>
      </xdr:sp>
    </xdr:grpSp>
    <xdr:clientData/>
  </xdr:twoCellAnchor>
  <xdr:twoCellAnchor>
    <xdr:from>
      <xdr:col>11</xdr:col>
      <xdr:colOff>9107</xdr:colOff>
      <xdr:row>274</xdr:row>
      <xdr:rowOff>116853</xdr:rowOff>
    </xdr:from>
    <xdr:to>
      <xdr:col>15</xdr:col>
      <xdr:colOff>849629</xdr:colOff>
      <xdr:row>276</xdr:row>
      <xdr:rowOff>115260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A026EA48-CCF3-471C-A874-0DEC9583BF1D}"/>
            </a:ext>
          </a:extLst>
        </xdr:cNvPr>
        <xdr:cNvGrpSpPr/>
      </xdr:nvGrpSpPr>
      <xdr:grpSpPr>
        <a:xfrm>
          <a:off x="9604048" y="78493996"/>
          <a:ext cx="4745772" cy="651550"/>
          <a:chOff x="1641445" y="8232011"/>
          <a:chExt cx="5020261" cy="552205"/>
        </a:xfrm>
      </xdr:grpSpPr>
      <xdr:sp macro="" textlink="">
        <xdr:nvSpPr>
          <xdr:cNvPr id="53" name="Rectángulo 52">
            <a:extLst>
              <a:ext uri="{FF2B5EF4-FFF2-40B4-BE49-F238E27FC236}">
                <a16:creationId xmlns:a16="http://schemas.microsoft.com/office/drawing/2014/main" id="{CE819452-F2A2-4A06-FEDC-2B8DD6A6C8CF}"/>
              </a:ext>
            </a:extLst>
          </xdr:cNvPr>
          <xdr:cNvSpPr/>
        </xdr:nvSpPr>
        <xdr:spPr>
          <a:xfrm>
            <a:off x="2918571" y="8232011"/>
            <a:ext cx="3743135" cy="55220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personas informadas del año 2025 en relación al año 2024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4" name="Rectángulo 51">
            <a:extLst>
              <a:ext uri="{FF2B5EF4-FFF2-40B4-BE49-F238E27FC236}">
                <a16:creationId xmlns:a16="http://schemas.microsoft.com/office/drawing/2014/main" id="{A391658C-F867-D679-550B-478967DCE0DD}"/>
              </a:ext>
            </a:extLst>
          </xdr:cNvPr>
          <xdr:cNvSpPr/>
        </xdr:nvSpPr>
        <xdr:spPr>
          <a:xfrm>
            <a:off x="1641445" y="8232011"/>
            <a:ext cx="1482656" cy="24159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N°18</a:t>
            </a:r>
          </a:p>
        </xdr:txBody>
      </xdr:sp>
    </xdr:grpSp>
    <xdr:clientData/>
  </xdr:twoCellAnchor>
  <xdr:twoCellAnchor>
    <xdr:from>
      <xdr:col>10</xdr:col>
      <xdr:colOff>363550</xdr:colOff>
      <xdr:row>293</xdr:row>
      <xdr:rowOff>8805</xdr:rowOff>
    </xdr:from>
    <xdr:to>
      <xdr:col>16</xdr:col>
      <xdr:colOff>518670</xdr:colOff>
      <xdr:row>295</xdr:row>
      <xdr:rowOff>226518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CE2C107E-338B-4A07-9AAE-944359925C52}"/>
            </a:ext>
          </a:extLst>
        </xdr:cNvPr>
        <xdr:cNvSpPr txBox="1"/>
      </xdr:nvSpPr>
      <xdr:spPr>
        <a:xfrm>
          <a:off x="9160840" y="84030735"/>
          <a:ext cx="5717720" cy="863508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>
              <a:solidFill>
                <a:sysClr val="windowText" lastClr="000000"/>
              </a:solidFill>
            </a:rPr>
            <a:t>Respecto del número de personas informadas en las acciones preventivas a nivel nacional, se observa una</a:t>
          </a:r>
          <a:r>
            <a:rPr lang="es-PE" sz="1100" baseline="0">
              <a:solidFill>
                <a:sysClr val="windowText" lastClr="000000"/>
              </a:solidFill>
            </a:rPr>
            <a:t> disminución</a:t>
          </a:r>
          <a:r>
            <a:rPr lang="es-PE" sz="1100">
              <a:solidFill>
                <a:sysClr val="windowText" lastClr="000000"/>
              </a:solidFill>
            </a:rPr>
            <a:t> de 4,4</a:t>
          </a:r>
          <a:r>
            <a:rPr lang="es-PE" sz="1100" baseline="0">
              <a:solidFill>
                <a:sysClr val="windowText" lastClr="000000"/>
              </a:solidFill>
            </a:rPr>
            <a:t> </a:t>
          </a:r>
          <a:r>
            <a:rPr lang="es-PE" sz="1100">
              <a:solidFill>
                <a:sysClr val="windowText" lastClr="000000"/>
              </a:solidFill>
            </a:rPr>
            <a:t>puntos porcentuales de</a:t>
          </a:r>
          <a:r>
            <a:rPr lang="es-PE" sz="1100" baseline="0">
              <a:solidFill>
                <a:sysClr val="windowText" lastClr="000000"/>
              </a:solidFill>
            </a:rPr>
            <a:t> enero a</a:t>
          </a:r>
          <a:r>
            <a:rPr lang="es-PE" sz="1100">
              <a:solidFill>
                <a:sysClr val="windowText" lastClr="000000"/>
              </a:solidFill>
            </a:rPr>
            <a:t> octubre de 2025 frente a lo registrado en el mismo periodo del año anterior.</a:t>
          </a:r>
        </a:p>
      </xdr:txBody>
    </xdr:sp>
    <xdr:clientData/>
  </xdr:twoCellAnchor>
  <xdr:oneCellAnchor>
    <xdr:from>
      <xdr:col>11</xdr:col>
      <xdr:colOff>544820</xdr:colOff>
      <xdr:row>156</xdr:row>
      <xdr:rowOff>234524</xdr:rowOff>
    </xdr:from>
    <xdr:ext cx="360045" cy="836930"/>
    <xdr:pic>
      <xdr:nvPicPr>
        <xdr:cNvPr id="56" name="Imagen 55">
          <a:extLst>
            <a:ext uri="{FF2B5EF4-FFF2-40B4-BE49-F238E27FC236}">
              <a16:creationId xmlns:a16="http://schemas.microsoft.com/office/drawing/2014/main" id="{D4A70C64-9951-45DE-A910-A2E0F0ED3516}"/>
            </a:ext>
          </a:extLst>
        </xdr:cNvPr>
        <xdr:cNvPicPr/>
      </xdr:nvPicPr>
      <xdr:blipFill>
        <a:blip xmlns:r="http://schemas.openxmlformats.org/officeDocument/2006/relationships" r:embed="rId4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8400" y="46156454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6</xdr:col>
      <xdr:colOff>774807</xdr:colOff>
      <xdr:row>156</xdr:row>
      <xdr:rowOff>220382</xdr:rowOff>
    </xdr:from>
    <xdr:ext cx="380999" cy="836930"/>
    <xdr:pic>
      <xdr:nvPicPr>
        <xdr:cNvPr id="57" name="Imagen 56">
          <a:extLst>
            <a:ext uri="{FF2B5EF4-FFF2-40B4-BE49-F238E27FC236}">
              <a16:creationId xmlns:a16="http://schemas.microsoft.com/office/drawing/2014/main" id="{F8C5EB88-B0D1-43DA-A62E-E1BB67076C61}"/>
            </a:ext>
          </a:extLst>
        </xdr:cNvPr>
        <xdr:cNvPicPr/>
      </xdr:nvPicPr>
      <xdr:blipFill>
        <a:blip xmlns:r="http://schemas.openxmlformats.org/officeDocument/2006/relationships" r:embed="rId5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742" y="46138502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17017</xdr:colOff>
      <xdr:row>237</xdr:row>
      <xdr:rowOff>169401</xdr:rowOff>
    </xdr:from>
    <xdr:to>
      <xdr:col>18</xdr:col>
      <xdr:colOff>0</xdr:colOff>
      <xdr:row>239</xdr:row>
      <xdr:rowOff>177387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7DB22783-E0B9-44B5-A655-16DCFE4EDAC2}"/>
            </a:ext>
          </a:extLst>
        </xdr:cNvPr>
        <xdr:cNvGrpSpPr/>
      </xdr:nvGrpSpPr>
      <xdr:grpSpPr>
        <a:xfrm>
          <a:off x="9613863" y="66807390"/>
          <a:ext cx="6374530" cy="490223"/>
          <a:chOff x="0" y="8335704"/>
          <a:chExt cx="7926809" cy="208235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64959D94-79F8-1611-0890-2EAF8122E0E2}"/>
              </a:ext>
            </a:extLst>
          </xdr:cNvPr>
          <xdr:cNvSpPr/>
        </xdr:nvSpPr>
        <xdr:spPr>
          <a:xfrm>
            <a:off x="1184830" y="8337348"/>
            <a:ext cx="6741979" cy="2065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tipo de acción preventiva</a:t>
            </a:r>
            <a:r>
              <a:rPr lang="es-PE" sz="1200" baseline="30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/3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B37423A9-BF0C-CEAC-3660-2F81E980A17B}"/>
              </a:ext>
            </a:extLst>
          </xdr:cNvPr>
          <xdr:cNvSpPr/>
        </xdr:nvSpPr>
        <xdr:spPr>
          <a:xfrm>
            <a:off x="0" y="8335704"/>
            <a:ext cx="1389430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N°16</a:t>
            </a:r>
          </a:p>
        </xdr:txBody>
      </xdr:sp>
    </xdr:grpSp>
    <xdr:clientData/>
  </xdr:twoCellAnchor>
  <xdr:twoCellAnchor>
    <xdr:from>
      <xdr:col>10</xdr:col>
      <xdr:colOff>649539</xdr:colOff>
      <xdr:row>261</xdr:row>
      <xdr:rowOff>21133</xdr:rowOff>
    </xdr:from>
    <xdr:to>
      <xdr:col>17</xdr:col>
      <xdr:colOff>559494</xdr:colOff>
      <xdr:row>273</xdr:row>
      <xdr:rowOff>85647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2C2A52A8-A865-4392-B812-435197FC8E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762000</xdr:colOff>
      <xdr:row>252</xdr:row>
      <xdr:rowOff>172701</xdr:rowOff>
    </xdr:from>
    <xdr:to>
      <xdr:col>16</xdr:col>
      <xdr:colOff>791312</xdr:colOff>
      <xdr:row>254</xdr:row>
      <xdr:rowOff>57282</xdr:rowOff>
    </xdr:to>
    <xdr:grpSp>
      <xdr:nvGrpSpPr>
        <xdr:cNvPr id="62" name="Grupo 61">
          <a:extLst>
            <a:ext uri="{FF2B5EF4-FFF2-40B4-BE49-F238E27FC236}">
              <a16:creationId xmlns:a16="http://schemas.microsoft.com/office/drawing/2014/main" id="{B6C9E8B7-9F0E-4B63-9C3E-B1BE8CEEF88F}"/>
            </a:ext>
          </a:extLst>
        </xdr:cNvPr>
        <xdr:cNvGrpSpPr/>
      </xdr:nvGrpSpPr>
      <xdr:grpSpPr>
        <a:xfrm>
          <a:off x="9565821" y="71361462"/>
          <a:ext cx="5592729" cy="537724"/>
          <a:chOff x="0" y="8335704"/>
          <a:chExt cx="7721339" cy="190127"/>
        </a:xfrm>
      </xdr:grpSpPr>
      <xdr:sp macro="" textlink="">
        <xdr:nvSpPr>
          <xdr:cNvPr id="63" name="Rectángulo 62">
            <a:extLst>
              <a:ext uri="{FF2B5EF4-FFF2-40B4-BE49-F238E27FC236}">
                <a16:creationId xmlns:a16="http://schemas.microsoft.com/office/drawing/2014/main" id="{A139AB12-BAC8-26D6-E014-429F4C10D1D8}"/>
              </a:ext>
            </a:extLst>
          </xdr:cNvPr>
          <xdr:cNvSpPr/>
        </xdr:nvSpPr>
        <xdr:spPr>
          <a:xfrm>
            <a:off x="1445763" y="8337348"/>
            <a:ext cx="6275576" cy="18848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</a:t>
            </a:r>
            <a:r>
              <a:rPr lang="es-PE" sz="120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Personas informadas en las acciones preventivas por sexo, según área donde se realizó la acción preventiva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4" name="Rectángulo 51">
            <a:extLst>
              <a:ext uri="{FF2B5EF4-FFF2-40B4-BE49-F238E27FC236}">
                <a16:creationId xmlns:a16="http://schemas.microsoft.com/office/drawing/2014/main" id="{C853F1BB-5EBF-7642-D7DC-DCE848B81E92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N°17</a:t>
            </a:r>
          </a:p>
        </xdr:txBody>
      </xdr:sp>
    </xdr:grpSp>
    <xdr:clientData/>
  </xdr:twoCellAnchor>
  <xdr:twoCellAnchor>
    <xdr:from>
      <xdr:col>12</xdr:col>
      <xdr:colOff>716097</xdr:colOff>
      <xdr:row>96</xdr:row>
      <xdr:rowOff>310243</xdr:rowOff>
    </xdr:from>
    <xdr:to>
      <xdr:col>13</xdr:col>
      <xdr:colOff>114662</xdr:colOff>
      <xdr:row>98</xdr:row>
      <xdr:rowOff>169252</xdr:rowOff>
    </xdr:to>
    <xdr:sp macro="" textlink="">
      <xdr:nvSpPr>
        <xdr:cNvPr id="65" name="Flecha: hacia abajo 64">
          <a:extLst>
            <a:ext uri="{FF2B5EF4-FFF2-40B4-BE49-F238E27FC236}">
              <a16:creationId xmlns:a16="http://schemas.microsoft.com/office/drawing/2014/main" id="{D9496365-77BF-4D89-ABB0-D2621900C8B6}"/>
            </a:ext>
          </a:extLst>
        </xdr:cNvPr>
        <xdr:cNvSpPr/>
      </xdr:nvSpPr>
      <xdr:spPr>
        <a:xfrm>
          <a:off x="11086917" y="29820598"/>
          <a:ext cx="457745" cy="527664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oneCellAnchor>
    <xdr:from>
      <xdr:col>12</xdr:col>
      <xdr:colOff>465044</xdr:colOff>
      <xdr:row>95</xdr:row>
      <xdr:rowOff>217395</xdr:rowOff>
    </xdr:from>
    <xdr:ext cx="1009828" cy="264560"/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97BD5FF6-1FFB-4AC7-A36E-119AA4B88699}"/>
            </a:ext>
          </a:extLst>
        </xdr:cNvPr>
        <xdr:cNvSpPr txBox="1"/>
      </xdr:nvSpPr>
      <xdr:spPr>
        <a:xfrm>
          <a:off x="10839674" y="29390565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8</xdr:col>
      <xdr:colOff>949777</xdr:colOff>
      <xdr:row>46</xdr:row>
      <xdr:rowOff>65635</xdr:rowOff>
    </xdr:from>
    <xdr:to>
      <xdr:col>16</xdr:col>
      <xdr:colOff>833027</xdr:colOff>
      <xdr:row>48</xdr:row>
      <xdr:rowOff>206830</xdr:rowOff>
    </xdr:to>
    <xdr:sp macro="" textlink="">
      <xdr:nvSpPr>
        <xdr:cNvPr id="67" name="CuadroTexto 66">
          <a:extLst>
            <a:ext uri="{FF2B5EF4-FFF2-40B4-BE49-F238E27FC236}">
              <a16:creationId xmlns:a16="http://schemas.microsoft.com/office/drawing/2014/main" id="{AD936E72-E323-4E13-8807-FF12B0A3C60F}"/>
            </a:ext>
          </a:extLst>
        </xdr:cNvPr>
        <xdr:cNvSpPr txBox="1"/>
      </xdr:nvSpPr>
      <xdr:spPr>
        <a:xfrm>
          <a:off x="7788727" y="12312880"/>
          <a:ext cx="7406095" cy="775560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/1 Estrategia comunitaria: </a:t>
          </a:r>
          <a:r>
            <a:rPr lang="es-PE" sz="800" b="0">
              <a:solidFill>
                <a:sysClr val="windowText" lastClr="000000"/>
              </a:solidFill>
            </a:rPr>
            <a:t>Estrategia integral que fortalece la participación comunitaria y la articulación institucional.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educativa: </a:t>
          </a:r>
          <a:r>
            <a:rPr lang="es-PE" sz="800" b="0">
              <a:solidFill>
                <a:sysClr val="windowText" lastClr="000000"/>
              </a:solidFill>
            </a:rPr>
            <a:t>Busca contribuir con el desarrollo de competencias socio afectivas en los/las estudiantes</a:t>
          </a:r>
          <a:r>
            <a:rPr lang="es-PE" sz="800" b="1">
              <a:solidFill>
                <a:sysClr val="windowText" lastClr="000000"/>
              </a:solidFill>
            </a:rPr>
            <a:t>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comunicacional: </a:t>
          </a:r>
          <a:r>
            <a:rPr lang="es-PE" sz="800" b="0">
              <a:solidFill>
                <a:sysClr val="windowText" lastClr="000000"/>
              </a:solidFill>
            </a:rPr>
            <a:t>Se entrega a través de medios de comunicación masivos (radio, televisión, periódicos, redes sociales). </a:t>
          </a:r>
        </a:p>
        <a:p>
          <a:r>
            <a:rPr lang="es-PE" sz="800" b="1">
              <a:solidFill>
                <a:sysClr val="windowText" lastClr="000000"/>
              </a:solidFill>
            </a:rPr>
            <a:t>     Acciones transversales: </a:t>
          </a:r>
          <a:r>
            <a:rPr lang="es-PE" sz="800" b="0">
              <a:solidFill>
                <a:sysClr val="windowText" lastClr="000000"/>
              </a:solidFill>
            </a:rPr>
            <a:t>Son acciones que se realizan para designar a todo aquello que atraviese a las diferentes intervenciones preventivas.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PPoR: </a:t>
          </a:r>
          <a:r>
            <a:rPr lang="es-PE" sz="800" b="0">
              <a:solidFill>
                <a:sysClr val="windowText" lastClr="000000"/>
              </a:solidFill>
            </a:rPr>
            <a:t>Programa Presupuestal Orientado a Resultados.</a:t>
          </a:r>
        </a:p>
      </xdr:txBody>
    </xdr:sp>
    <xdr:clientData/>
  </xdr:twoCellAnchor>
  <xdr:twoCellAnchor>
    <xdr:from>
      <xdr:col>1</xdr:col>
      <xdr:colOff>0</xdr:colOff>
      <xdr:row>71</xdr:row>
      <xdr:rowOff>118117</xdr:rowOff>
    </xdr:from>
    <xdr:to>
      <xdr:col>7</xdr:col>
      <xdr:colOff>930088</xdr:colOff>
      <xdr:row>72</xdr:row>
      <xdr:rowOff>109066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2CD8C191-6D96-42D4-8356-3C294B058423}"/>
            </a:ext>
          </a:extLst>
        </xdr:cNvPr>
        <xdr:cNvSpPr txBox="1"/>
      </xdr:nvSpPr>
      <xdr:spPr>
        <a:xfrm>
          <a:off x="104775" y="20932147"/>
          <a:ext cx="6686998" cy="368139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800" b="1">
              <a:solidFill>
                <a:sysClr val="windowText" lastClr="000000"/>
              </a:solidFill>
            </a:rPr>
            <a:t>/2</a:t>
          </a:r>
          <a:r>
            <a:rPr lang="es-PE" sz="800" b="1" baseline="0">
              <a:solidFill>
                <a:sysClr val="windowText" lastClr="000000"/>
              </a:solidFill>
            </a:rPr>
            <a:t> </a:t>
          </a:r>
          <a:r>
            <a:rPr lang="es-PE" sz="800" b="1">
              <a:solidFill>
                <a:sysClr val="windowText" lastClr="000000"/>
              </a:solidFill>
            </a:rPr>
            <a:t>Intervención: </a:t>
          </a:r>
          <a:r>
            <a:rPr lang="es-PE" sz="800" b="0">
              <a:solidFill>
                <a:sysClr val="windowText" lastClr="000000"/>
              </a:solidFill>
            </a:rPr>
            <a:t>Conjunto de acciones dirigidas a identificar, evitar, reducir, regular o eliminar la violencia contra las</a:t>
          </a:r>
          <a:r>
            <a:rPr lang="es-PE" sz="800" b="0" baseline="0">
              <a:solidFill>
                <a:sysClr val="windowText" lastClr="000000"/>
              </a:solidFill>
            </a:rPr>
            <a:t> mujeres, los integrantes del grupo familiar y personas afectadas por violencia sexual.</a:t>
          </a:r>
          <a:endParaRPr lang="es-PE" sz="800" b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89648</xdr:colOff>
      <xdr:row>145</xdr:row>
      <xdr:rowOff>67237</xdr:rowOff>
    </xdr:from>
    <xdr:to>
      <xdr:col>17</xdr:col>
      <xdr:colOff>930089</xdr:colOff>
      <xdr:row>147</xdr:row>
      <xdr:rowOff>11206</xdr:rowOff>
    </xdr:to>
    <xdr:sp macro="" textlink="">
      <xdr:nvSpPr>
        <xdr:cNvPr id="69" name="CuadroTexto 68">
          <a:extLst>
            <a:ext uri="{FF2B5EF4-FFF2-40B4-BE49-F238E27FC236}">
              <a16:creationId xmlns:a16="http://schemas.microsoft.com/office/drawing/2014/main" id="{DD6207EF-658F-4D13-8163-BC6A3C6EEE23}"/>
            </a:ext>
          </a:extLst>
        </xdr:cNvPr>
        <xdr:cNvSpPr txBox="1"/>
      </xdr:nvSpPr>
      <xdr:spPr>
        <a:xfrm>
          <a:off x="93458" y="42899257"/>
          <a:ext cx="15889941" cy="65262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1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Personas Informadas: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aquellas personas que participan en alguna acción preventiva, cuyo objetivo haya sido informar o difundir mensajes preventivos y de los servicios que brindan el Programa Nacional Warmi Ñan y/o el MIMP.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E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stas acciones se caracterizan porque tienen un pauteo informativo que cuenta,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mínimamente, con los siguientes puntos: presentación, problemática que trabajamos, msión y accionar, difusión de servicios e invitación a promover cultura de rechazo de la violencia, además de la temática propia del evento.</a:t>
          </a:r>
        </a:p>
      </xdr:txBody>
    </xdr:sp>
    <xdr:clientData/>
  </xdr:twoCellAnchor>
  <xdr:twoCellAnchor>
    <xdr:from>
      <xdr:col>11</xdr:col>
      <xdr:colOff>0</xdr:colOff>
      <xdr:row>247</xdr:row>
      <xdr:rowOff>22411</xdr:rowOff>
    </xdr:from>
    <xdr:to>
      <xdr:col>17</xdr:col>
      <xdr:colOff>941294</xdr:colOff>
      <xdr:row>250</xdr:row>
      <xdr:rowOff>280147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ECE85A5D-B773-465B-AF84-FD9848B346A9}"/>
            </a:ext>
          </a:extLst>
        </xdr:cNvPr>
        <xdr:cNvSpPr txBox="1"/>
      </xdr:nvSpPr>
      <xdr:spPr>
        <a:xfrm>
          <a:off x="9591675" y="69141526"/>
          <a:ext cx="6387689" cy="1236906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/3 </a:t>
          </a:r>
          <a:r>
            <a:rPr lang="es-PE" sz="800" b="1"/>
            <a:t>Sostenida: </a:t>
          </a:r>
          <a:r>
            <a:rPr lang="es-PE" sz="800" b="0"/>
            <a:t>Se denominan así a las intervenciones que tienen un periodo implementación entre dos (2) a tres (3) años ininterrumpidos. </a:t>
          </a:r>
        </a:p>
        <a:p>
          <a:r>
            <a:rPr lang="es-PE" sz="800" b="1"/>
            <a:t>     Breve: </a:t>
          </a:r>
          <a:r>
            <a:rPr lang="es-PE" sz="800" b="0"/>
            <a:t>Se</a:t>
          </a:r>
          <a:r>
            <a:rPr lang="es-PE" sz="800" b="0" baseline="0"/>
            <a:t> </a:t>
          </a:r>
          <a:r>
            <a:rPr lang="es-PE" sz="800" b="0"/>
            <a:t>denominan así al desarrollo de, al menos, un componente de alguna estrategia preventiva por un periodo entre tres (3) a seis (6) meses. </a:t>
          </a:r>
        </a:p>
        <a:p>
          <a:r>
            <a:rPr lang="es-PE" sz="800" b="1"/>
            <a:t>     Asistencia técnica: </a:t>
          </a:r>
          <a:r>
            <a:rPr lang="es-PE" sz="800" b="0"/>
            <a:t>Consiste en un conjunto articulado de acciones para el abordaje de los temas asociados a la violencia hacia la mujer e integrantes del grupo</a:t>
          </a:r>
          <a:r>
            <a:rPr lang="es-PE" sz="800" b="0" baseline="0"/>
            <a:t> </a:t>
          </a:r>
          <a:r>
            <a:rPr lang="es-PE" sz="800" b="0"/>
            <a:t>familiar en los documentos de gestión y lineamientos que tiene la institución.</a:t>
          </a:r>
        </a:p>
        <a:p>
          <a:r>
            <a:rPr lang="es-PE" sz="800" b="1"/>
            <a:t>    A demanda: </a:t>
          </a:r>
          <a:r>
            <a:rPr lang="es-PE" sz="800" b="0"/>
            <a:t>Se refiere a las AP que no forman parten de las estrategias sostenidas ni las intervenciones breves, y que se realizan por efecto de las demandas locales (solicitadas por la población, las instituciones o las autoridades), en el marco de las funciones y competencias que tiene el Programa Nacional Warmi Ñan.</a:t>
          </a:r>
        </a:p>
      </xdr:txBody>
    </xdr:sp>
    <xdr:clientData/>
  </xdr:twoCellAnchor>
  <xdr:twoCellAnchor>
    <xdr:from>
      <xdr:col>13</xdr:col>
      <xdr:colOff>412079</xdr:colOff>
      <xdr:row>290</xdr:row>
      <xdr:rowOff>288957</xdr:rowOff>
    </xdr:from>
    <xdr:to>
      <xdr:col>13</xdr:col>
      <xdr:colOff>976397</xdr:colOff>
      <xdr:row>292</xdr:row>
      <xdr:rowOff>172781</xdr:rowOff>
    </xdr:to>
    <xdr:sp macro="" textlink="">
      <xdr:nvSpPr>
        <xdr:cNvPr id="71" name="Flecha a la derecha con bandas 9">
          <a:extLst>
            <a:ext uri="{FF2B5EF4-FFF2-40B4-BE49-F238E27FC236}">
              <a16:creationId xmlns:a16="http://schemas.microsoft.com/office/drawing/2014/main" id="{217583AB-22D4-43F2-9048-D244D72E7479}"/>
            </a:ext>
          </a:extLst>
        </xdr:cNvPr>
        <xdr:cNvSpPr/>
      </xdr:nvSpPr>
      <xdr:spPr bwMode="auto">
        <a:xfrm rot="5400000">
          <a:off x="11855619" y="83318177"/>
          <a:ext cx="531524" cy="562413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0</xdr:colOff>
      <xdr:row>108</xdr:row>
      <xdr:rowOff>359854</xdr:rowOff>
    </xdr:from>
    <xdr:to>
      <xdr:col>9</xdr:col>
      <xdr:colOff>18603</xdr:colOff>
      <xdr:row>110</xdr:row>
      <xdr:rowOff>293361</xdr:rowOff>
    </xdr:to>
    <xdr:grpSp>
      <xdr:nvGrpSpPr>
        <xdr:cNvPr id="72" name="Grupo 71">
          <a:extLst>
            <a:ext uri="{FF2B5EF4-FFF2-40B4-BE49-F238E27FC236}">
              <a16:creationId xmlns:a16="http://schemas.microsoft.com/office/drawing/2014/main" id="{313FA238-DAB9-4067-BD27-46E0D775482D}"/>
            </a:ext>
          </a:extLst>
        </xdr:cNvPr>
        <xdr:cNvGrpSpPr/>
      </xdr:nvGrpSpPr>
      <xdr:grpSpPr>
        <a:xfrm>
          <a:off x="108857" y="34313485"/>
          <a:ext cx="7737663" cy="538209"/>
          <a:chOff x="99951" y="8256085"/>
          <a:chExt cx="5572523" cy="405449"/>
        </a:xfrm>
      </xdr:grpSpPr>
      <xdr:sp macro="" textlink="">
        <xdr:nvSpPr>
          <xdr:cNvPr id="73" name="Rectángulo 72">
            <a:extLst>
              <a:ext uri="{FF2B5EF4-FFF2-40B4-BE49-F238E27FC236}">
                <a16:creationId xmlns:a16="http://schemas.microsoft.com/office/drawing/2014/main" id="{95B9FCC0-5FCA-B2DC-B8BF-8D74E16C8A0A}"/>
              </a:ext>
            </a:extLst>
          </xdr:cNvPr>
          <xdr:cNvSpPr/>
        </xdr:nvSpPr>
        <xdr:spPr>
          <a:xfrm>
            <a:off x="1026288" y="8256085"/>
            <a:ext cx="4646186" cy="40544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realizadas en los últimos cinco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4" name="Rectángulo 51">
            <a:extLst>
              <a:ext uri="{FF2B5EF4-FFF2-40B4-BE49-F238E27FC236}">
                <a16:creationId xmlns:a16="http://schemas.microsoft.com/office/drawing/2014/main" id="{AA3B0DB8-E72C-CDA3-CEA3-C26DE12E3DE8}"/>
              </a:ext>
            </a:extLst>
          </xdr:cNvPr>
          <xdr:cNvSpPr/>
        </xdr:nvSpPr>
        <xdr:spPr>
          <a:xfrm>
            <a:off x="99951" y="8262955"/>
            <a:ext cx="1054512" cy="17659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N°9</a:t>
            </a:r>
          </a:p>
        </xdr:txBody>
      </xdr:sp>
    </xdr:grpSp>
    <xdr:clientData/>
  </xdr:twoCellAnchor>
  <xdr:twoCellAnchor>
    <xdr:from>
      <xdr:col>9</xdr:col>
      <xdr:colOff>778215</xdr:colOff>
      <xdr:row>109</xdr:row>
      <xdr:rowOff>15496</xdr:rowOff>
    </xdr:from>
    <xdr:to>
      <xdr:col>16</xdr:col>
      <xdr:colOff>398562</xdr:colOff>
      <xdr:row>139</xdr:row>
      <xdr:rowOff>234438</xdr:rowOff>
    </xdr:to>
    <xdr:graphicFrame macro="">
      <xdr:nvGraphicFramePr>
        <xdr:cNvPr id="75" name="Gráfico 74">
          <a:extLst>
            <a:ext uri="{FF2B5EF4-FFF2-40B4-BE49-F238E27FC236}">
              <a16:creationId xmlns:a16="http://schemas.microsoft.com/office/drawing/2014/main" id="{C8A372FD-BB9C-46C0-B6E6-22C81440FC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13</xdr:col>
      <xdr:colOff>265739</xdr:colOff>
      <xdr:row>289</xdr:row>
      <xdr:rowOff>257734</xdr:rowOff>
    </xdr:from>
    <xdr:ext cx="1009828" cy="264560"/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C8322297-D766-4C3B-B811-09186F6768E6}"/>
            </a:ext>
          </a:extLst>
        </xdr:cNvPr>
        <xdr:cNvSpPr txBox="1"/>
      </xdr:nvSpPr>
      <xdr:spPr>
        <a:xfrm>
          <a:off x="11695739" y="82980454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0</xdr:col>
      <xdr:colOff>93457</xdr:colOff>
      <xdr:row>205</xdr:row>
      <xdr:rowOff>65330</xdr:rowOff>
    </xdr:from>
    <xdr:to>
      <xdr:col>9</xdr:col>
      <xdr:colOff>13112</xdr:colOff>
      <xdr:row>206</xdr:row>
      <xdr:rowOff>240153</xdr:rowOff>
    </xdr:to>
    <xdr:grpSp>
      <xdr:nvGrpSpPr>
        <xdr:cNvPr id="77" name="Grupo 76">
          <a:extLst>
            <a:ext uri="{FF2B5EF4-FFF2-40B4-BE49-F238E27FC236}">
              <a16:creationId xmlns:a16="http://schemas.microsoft.com/office/drawing/2014/main" id="{52B75E47-6A72-41DF-9861-BBAC65CB3D12}"/>
            </a:ext>
          </a:extLst>
        </xdr:cNvPr>
        <xdr:cNvGrpSpPr/>
      </xdr:nvGrpSpPr>
      <xdr:grpSpPr>
        <a:xfrm>
          <a:off x="97267" y="57757711"/>
          <a:ext cx="7743762" cy="452681"/>
          <a:chOff x="99951" y="8345261"/>
          <a:chExt cx="5572523" cy="225916"/>
        </a:xfrm>
      </xdr:grpSpPr>
      <xdr:sp macro="" textlink="">
        <xdr:nvSpPr>
          <xdr:cNvPr id="78" name="Rectángulo 77">
            <a:extLst>
              <a:ext uri="{FF2B5EF4-FFF2-40B4-BE49-F238E27FC236}">
                <a16:creationId xmlns:a16="http://schemas.microsoft.com/office/drawing/2014/main" id="{106EC0F1-674F-3AA6-A7EA-8FECA5B57814}"/>
              </a:ext>
            </a:extLst>
          </xdr:cNvPr>
          <xdr:cNvSpPr/>
        </xdr:nvSpPr>
        <xdr:spPr>
          <a:xfrm>
            <a:off x="1026288" y="8345261"/>
            <a:ext cx="4646186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Personas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informadas en las acciones preventivas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en los últimos cinco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años, según región</a:t>
            </a:r>
            <a:endPara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9" name="Rectángulo 51">
            <a:extLst>
              <a:ext uri="{FF2B5EF4-FFF2-40B4-BE49-F238E27FC236}">
                <a16:creationId xmlns:a16="http://schemas.microsoft.com/office/drawing/2014/main" id="{872580E2-CCB9-1545-9E00-3CCEC6CF7631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N°14</a:t>
            </a:r>
          </a:p>
        </xdr:txBody>
      </xdr:sp>
    </xdr:grpSp>
    <xdr:clientData/>
  </xdr:twoCellAnchor>
  <xdr:twoCellAnchor>
    <xdr:from>
      <xdr:col>1</xdr:col>
      <xdr:colOff>0</xdr:colOff>
      <xdr:row>299</xdr:row>
      <xdr:rowOff>3807</xdr:rowOff>
    </xdr:from>
    <xdr:to>
      <xdr:col>18</xdr:col>
      <xdr:colOff>0</xdr:colOff>
      <xdr:row>300</xdr:row>
      <xdr:rowOff>158347</xdr:rowOff>
    </xdr:to>
    <xdr:grpSp>
      <xdr:nvGrpSpPr>
        <xdr:cNvPr id="80" name="Grupo 79">
          <a:extLst>
            <a:ext uri="{FF2B5EF4-FFF2-40B4-BE49-F238E27FC236}">
              <a16:creationId xmlns:a16="http://schemas.microsoft.com/office/drawing/2014/main" id="{82D288DF-5CAD-4A91-93C5-8EE758C41464}"/>
            </a:ext>
          </a:extLst>
        </xdr:cNvPr>
        <xdr:cNvGrpSpPr/>
      </xdr:nvGrpSpPr>
      <xdr:grpSpPr>
        <a:xfrm>
          <a:off x="108857" y="86381950"/>
          <a:ext cx="15879536" cy="401373"/>
          <a:chOff x="0" y="8335704"/>
          <a:chExt cx="16956600" cy="146098"/>
        </a:xfrm>
      </xdr:grpSpPr>
      <xdr:sp macro="" textlink="">
        <xdr:nvSpPr>
          <xdr:cNvPr id="81" name="Rectángulo 80">
            <a:extLst>
              <a:ext uri="{FF2B5EF4-FFF2-40B4-BE49-F238E27FC236}">
                <a16:creationId xmlns:a16="http://schemas.microsoft.com/office/drawing/2014/main" id="{3C1738BA-22FA-E577-2C7E-0296B7F84D6F}"/>
              </a:ext>
            </a:extLst>
          </xdr:cNvPr>
          <xdr:cNvSpPr/>
        </xdr:nvSpPr>
        <xdr:spPr>
          <a:xfrm>
            <a:off x="1409961" y="8342581"/>
            <a:ext cx="15546639" cy="13922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mes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2" name="Rectángulo 51">
            <a:extLst>
              <a:ext uri="{FF2B5EF4-FFF2-40B4-BE49-F238E27FC236}">
                <a16:creationId xmlns:a16="http://schemas.microsoft.com/office/drawing/2014/main" id="{5D893366-554B-A099-9FE8-CDCDF671518B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N°19</a:t>
            </a:r>
          </a:p>
        </xdr:txBody>
      </xdr:sp>
    </xdr:grpSp>
    <xdr:clientData/>
  </xdr:twoCellAnchor>
  <xdr:twoCellAnchor>
    <xdr:from>
      <xdr:col>0</xdr:col>
      <xdr:colOff>95250</xdr:colOff>
      <xdr:row>77</xdr:row>
      <xdr:rowOff>209550</xdr:rowOff>
    </xdr:from>
    <xdr:to>
      <xdr:col>9</xdr:col>
      <xdr:colOff>11255</xdr:colOff>
      <xdr:row>78</xdr:row>
      <xdr:rowOff>238852</xdr:rowOff>
    </xdr:to>
    <xdr:grpSp>
      <xdr:nvGrpSpPr>
        <xdr:cNvPr id="83" name="Grupo 82">
          <a:extLst>
            <a:ext uri="{FF2B5EF4-FFF2-40B4-BE49-F238E27FC236}">
              <a16:creationId xmlns:a16="http://schemas.microsoft.com/office/drawing/2014/main" id="{84F0531F-2F32-4EA8-9F50-E9047B1D3D63}"/>
            </a:ext>
          </a:extLst>
        </xdr:cNvPr>
        <xdr:cNvGrpSpPr/>
      </xdr:nvGrpSpPr>
      <xdr:grpSpPr>
        <a:xfrm>
          <a:off x="91440" y="23473954"/>
          <a:ext cx="7745827" cy="402410"/>
          <a:chOff x="99951" y="8256085"/>
          <a:chExt cx="5572523" cy="294965"/>
        </a:xfrm>
      </xdr:grpSpPr>
      <xdr:sp macro="" textlink="">
        <xdr:nvSpPr>
          <xdr:cNvPr id="84" name="Rectángulo 83">
            <a:extLst>
              <a:ext uri="{FF2B5EF4-FFF2-40B4-BE49-F238E27FC236}">
                <a16:creationId xmlns:a16="http://schemas.microsoft.com/office/drawing/2014/main" id="{2ACD3E45-8BF6-0D59-C792-9C6AFDBC7713}"/>
              </a:ext>
            </a:extLst>
          </xdr:cNvPr>
          <xdr:cNvSpPr/>
        </xdr:nvSpPr>
        <xdr:spPr>
          <a:xfrm>
            <a:off x="1026288" y="8256085"/>
            <a:ext cx="4646186" cy="29496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región por estrategia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5" name="Rectángulo 51">
            <a:extLst>
              <a:ext uri="{FF2B5EF4-FFF2-40B4-BE49-F238E27FC236}">
                <a16:creationId xmlns:a16="http://schemas.microsoft.com/office/drawing/2014/main" id="{94DAA55C-DBE4-B2C0-0949-3A8DB54A3E26}"/>
              </a:ext>
            </a:extLst>
          </xdr:cNvPr>
          <xdr:cNvSpPr/>
        </xdr:nvSpPr>
        <xdr:spPr>
          <a:xfrm>
            <a:off x="99951" y="8262954"/>
            <a:ext cx="1054512" cy="24389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N°7</a:t>
            </a:r>
          </a:p>
        </xdr:txBody>
      </xdr:sp>
    </xdr:grpSp>
    <xdr:clientData/>
  </xdr:twoCellAnchor>
  <xdr:twoCellAnchor>
    <xdr:from>
      <xdr:col>1</xdr:col>
      <xdr:colOff>0</xdr:colOff>
      <xdr:row>316</xdr:row>
      <xdr:rowOff>20</xdr:rowOff>
    </xdr:from>
    <xdr:to>
      <xdr:col>18</xdr:col>
      <xdr:colOff>11429</xdr:colOff>
      <xdr:row>317</xdr:row>
      <xdr:rowOff>173613</xdr:rowOff>
    </xdr:to>
    <xdr:grpSp>
      <xdr:nvGrpSpPr>
        <xdr:cNvPr id="86" name="Grupo 85">
          <a:extLst>
            <a:ext uri="{FF2B5EF4-FFF2-40B4-BE49-F238E27FC236}">
              <a16:creationId xmlns:a16="http://schemas.microsoft.com/office/drawing/2014/main" id="{A090219B-7A8D-4ADF-B4EA-B5489D2912C5}"/>
            </a:ext>
          </a:extLst>
        </xdr:cNvPr>
        <xdr:cNvGrpSpPr/>
      </xdr:nvGrpSpPr>
      <xdr:grpSpPr>
        <a:xfrm>
          <a:off x="108857" y="90541949"/>
          <a:ext cx="15892870" cy="414711"/>
          <a:chOff x="0" y="8335704"/>
          <a:chExt cx="16987871" cy="150871"/>
        </a:xfrm>
      </xdr:grpSpPr>
      <xdr:sp macro="" textlink="">
        <xdr:nvSpPr>
          <xdr:cNvPr id="87" name="Rectángulo 86">
            <a:extLst>
              <a:ext uri="{FF2B5EF4-FFF2-40B4-BE49-F238E27FC236}">
                <a16:creationId xmlns:a16="http://schemas.microsoft.com/office/drawing/2014/main" id="{D9D9A940-32E0-08C7-76C2-AECF80571C67}"/>
              </a:ext>
            </a:extLst>
          </xdr:cNvPr>
          <xdr:cNvSpPr/>
        </xdr:nvSpPr>
        <xdr:spPr>
          <a:xfrm>
            <a:off x="1426647" y="8342582"/>
            <a:ext cx="15561224" cy="14399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región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8" name="Rectángulo 51">
            <a:extLst>
              <a:ext uri="{FF2B5EF4-FFF2-40B4-BE49-F238E27FC236}">
                <a16:creationId xmlns:a16="http://schemas.microsoft.com/office/drawing/2014/main" id="{AF2FCB8D-C295-9E4A-8A28-2A9B36A6CE4F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N°20</a:t>
            </a:r>
          </a:p>
        </xdr:txBody>
      </xdr:sp>
    </xdr:grpSp>
    <xdr:clientData/>
  </xdr:twoCellAnchor>
  <xdr:twoCellAnchor editAs="oneCell">
    <xdr:from>
      <xdr:col>1</xdr:col>
      <xdr:colOff>340179</xdr:colOff>
      <xdr:row>16</xdr:row>
      <xdr:rowOff>0</xdr:rowOff>
    </xdr:from>
    <xdr:to>
      <xdr:col>7</xdr:col>
      <xdr:colOff>612321</xdr:colOff>
      <xdr:row>47</xdr:row>
      <xdr:rowOff>207153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26322460-89B4-40BB-B90A-1CFADBA0AC6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97" r="12273"/>
        <a:stretch>
          <a:fillRect/>
        </a:stretch>
      </xdr:blipFill>
      <xdr:spPr bwMode="auto">
        <a:xfrm>
          <a:off x="444954" y="4095750"/>
          <a:ext cx="6025242" cy="85986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585106</xdr:colOff>
      <xdr:row>207</xdr:row>
      <xdr:rowOff>0</xdr:rowOff>
    </xdr:from>
    <xdr:to>
      <xdr:col>16</xdr:col>
      <xdr:colOff>629737</xdr:colOff>
      <xdr:row>235</xdr:row>
      <xdr:rowOff>151493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A74B103-13FC-480D-A02C-1C0DE015FE3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3" r="12567"/>
        <a:stretch>
          <a:fillRect/>
        </a:stretch>
      </xdr:blipFill>
      <xdr:spPr bwMode="auto">
        <a:xfrm>
          <a:off x="9390016" y="57721500"/>
          <a:ext cx="5603421" cy="81143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Octubre%202025\BE%20Octubre%202025\V.%20Resumenes%20Registros\Res&#250;menes%20Estad&#237;sticos%20-%20Octubre%202025.xlsx" TargetMode="External"/><Relationship Id="rId1" Type="http://schemas.openxmlformats.org/officeDocument/2006/relationships/externalLinkPath" Target="/Users/LENOVO/Desktop/PROGRAMA_WARMI%20&#209;AN_ARCHIVOS_COPIA/BOLETIN_2025/BE%20Octubre%202025/BE%20Octubre%202025/V.%20Resumenes%20Registros/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>
        <row r="20">
          <cell r="J20" t="str">
            <v>Enero</v>
          </cell>
          <cell r="K20">
            <v>5428</v>
          </cell>
        </row>
        <row r="21">
          <cell r="J21" t="str">
            <v>Febrero</v>
          </cell>
          <cell r="K21">
            <v>6838</v>
          </cell>
        </row>
        <row r="22">
          <cell r="J22" t="str">
            <v>Marzo</v>
          </cell>
          <cell r="K22">
            <v>9194</v>
          </cell>
        </row>
        <row r="23">
          <cell r="J23" t="str">
            <v>Abril</v>
          </cell>
          <cell r="K23">
            <v>9092</v>
          </cell>
        </row>
        <row r="24">
          <cell r="J24" t="str">
            <v>Mayo</v>
          </cell>
          <cell r="K24">
            <v>10499</v>
          </cell>
        </row>
        <row r="25">
          <cell r="J25" t="str">
            <v>Junio</v>
          </cell>
          <cell r="K25">
            <v>10639</v>
          </cell>
        </row>
        <row r="26">
          <cell r="J26" t="str">
            <v>Julio</v>
          </cell>
          <cell r="K26">
            <v>10666</v>
          </cell>
        </row>
        <row r="27">
          <cell r="J27" t="str">
            <v>Agosto</v>
          </cell>
          <cell r="K27">
            <v>10927</v>
          </cell>
        </row>
        <row r="28">
          <cell r="J28" t="str">
            <v>Setiembre</v>
          </cell>
          <cell r="K28">
            <v>12385</v>
          </cell>
        </row>
        <row r="29">
          <cell r="J29" t="str">
            <v>Octubre</v>
          </cell>
          <cell r="K29">
            <v>12609</v>
          </cell>
        </row>
        <row r="111">
          <cell r="N111" t="str">
            <v>d</v>
          </cell>
        </row>
        <row r="112">
          <cell r="M112" t="str">
            <v>Madre De Dios</v>
          </cell>
          <cell r="N112">
            <v>3595</v>
          </cell>
        </row>
        <row r="113">
          <cell r="M113" t="str">
            <v>Moquegua</v>
          </cell>
          <cell r="N113">
            <v>5745</v>
          </cell>
        </row>
        <row r="114">
          <cell r="M114" t="str">
            <v>Ucayali</v>
          </cell>
          <cell r="N114">
            <v>6480</v>
          </cell>
        </row>
        <row r="115">
          <cell r="M115" t="str">
            <v>Tumbes</v>
          </cell>
          <cell r="N115">
            <v>6791</v>
          </cell>
        </row>
        <row r="116">
          <cell r="M116" t="str">
            <v>Huancavelica</v>
          </cell>
          <cell r="N116">
            <v>9846</v>
          </cell>
        </row>
        <row r="117">
          <cell r="M117" t="str">
            <v>Amazonas</v>
          </cell>
          <cell r="N117">
            <v>10247</v>
          </cell>
        </row>
        <row r="118">
          <cell r="M118" t="str">
            <v>Loreto</v>
          </cell>
          <cell r="N118">
            <v>10478</v>
          </cell>
        </row>
        <row r="119">
          <cell r="M119" t="str">
            <v>Pasco</v>
          </cell>
          <cell r="N119">
            <v>10680</v>
          </cell>
        </row>
        <row r="120">
          <cell r="M120" t="str">
            <v>Tacna</v>
          </cell>
          <cell r="N120">
            <v>11237</v>
          </cell>
        </row>
        <row r="121">
          <cell r="M121" t="str">
            <v>Lambayeque</v>
          </cell>
          <cell r="N121">
            <v>12071</v>
          </cell>
        </row>
        <row r="122">
          <cell r="M122" t="str">
            <v>Huánuco</v>
          </cell>
          <cell r="N122">
            <v>13922</v>
          </cell>
        </row>
        <row r="123">
          <cell r="M123" t="str">
            <v>Apurímac</v>
          </cell>
          <cell r="N123">
            <v>17319</v>
          </cell>
        </row>
        <row r="124">
          <cell r="M124" t="str">
            <v>Piura</v>
          </cell>
          <cell r="N124">
            <v>17477</v>
          </cell>
        </row>
        <row r="125">
          <cell r="M125" t="str">
            <v>Cajamarca</v>
          </cell>
          <cell r="N125">
            <v>17647</v>
          </cell>
        </row>
        <row r="126">
          <cell r="M126" t="str">
            <v>Puno</v>
          </cell>
          <cell r="N126">
            <v>18108</v>
          </cell>
        </row>
        <row r="127">
          <cell r="M127" t="str">
            <v>Callao</v>
          </cell>
          <cell r="N127">
            <v>18236</v>
          </cell>
        </row>
        <row r="128">
          <cell r="M128" t="str">
            <v>Ayacucho</v>
          </cell>
          <cell r="N128">
            <v>20107</v>
          </cell>
        </row>
        <row r="129">
          <cell r="M129" t="str">
            <v>Áncash</v>
          </cell>
          <cell r="N129">
            <v>22162</v>
          </cell>
        </row>
        <row r="130">
          <cell r="M130" t="str">
            <v>Ica</v>
          </cell>
          <cell r="N130">
            <v>23276</v>
          </cell>
        </row>
        <row r="131">
          <cell r="M131" t="str">
            <v>San Martín</v>
          </cell>
          <cell r="N131">
            <v>23830</v>
          </cell>
        </row>
        <row r="132">
          <cell r="M132" t="str">
            <v>Lima Provincia</v>
          </cell>
          <cell r="N132">
            <v>25934</v>
          </cell>
        </row>
        <row r="133">
          <cell r="M133" t="str">
            <v>La Libertad</v>
          </cell>
          <cell r="N133">
            <v>31283</v>
          </cell>
        </row>
        <row r="134">
          <cell r="M134" t="str">
            <v>Arequipa</v>
          </cell>
          <cell r="N134">
            <v>35463</v>
          </cell>
        </row>
        <row r="135">
          <cell r="M135" t="str">
            <v>Cusco</v>
          </cell>
          <cell r="N135">
            <v>36675</v>
          </cell>
        </row>
        <row r="136">
          <cell r="M136" t="str">
            <v>Junín</v>
          </cell>
          <cell r="N136">
            <v>45742</v>
          </cell>
        </row>
        <row r="137">
          <cell r="M137" t="str">
            <v>Lima Metropolitana</v>
          </cell>
          <cell r="N137">
            <v>80211</v>
          </cell>
        </row>
        <row r="151">
          <cell r="D151" t="str">
            <v>Mujer</v>
          </cell>
          <cell r="E151" t="str">
            <v>Hombre</v>
          </cell>
        </row>
        <row r="162">
          <cell r="D162">
            <v>960201</v>
          </cell>
          <cell r="E162">
            <v>619109</v>
          </cell>
        </row>
        <row r="257">
          <cell r="P257" t="str">
            <v>Mujer</v>
          </cell>
          <cell r="Q257" t="str">
            <v>Hombre</v>
          </cell>
        </row>
        <row r="258">
          <cell r="L258" t="str">
            <v>Urbana</v>
          </cell>
          <cell r="P258">
            <v>818372</v>
          </cell>
          <cell r="Q258">
            <v>546095</v>
          </cell>
        </row>
        <row r="259">
          <cell r="L259" t="str">
            <v>Rural</v>
          </cell>
          <cell r="P259">
            <v>141829</v>
          </cell>
          <cell r="Q259">
            <v>73014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F5452-BA5E-4B0A-8ACD-D067DFA2D331}">
  <sheetPr>
    <tabColor theme="1" tint="0.14999847407452621"/>
  </sheetPr>
  <dimension ref="A1:CJ373"/>
  <sheetViews>
    <sheetView showGridLines="0" tabSelected="1" view="pageBreakPreview" zoomScale="70" zoomScaleNormal="80" zoomScaleSheetLayoutView="70" workbookViewId="0">
      <selection activeCell="A380" sqref="A380"/>
    </sheetView>
  </sheetViews>
  <sheetFormatPr baseColWidth="10" defaultColWidth="11.44140625" defaultRowHeight="14.4" x14ac:dyDescent="0.3"/>
  <cols>
    <col min="1" max="1" width="1.5546875" style="2" customWidth="1"/>
    <col min="2" max="2" width="13.33203125" style="2" customWidth="1"/>
    <col min="3" max="3" width="12.6640625" style="2" customWidth="1"/>
    <col min="4" max="4" width="14.6640625" style="2" customWidth="1"/>
    <col min="5" max="5" width="13.5546875" style="2" customWidth="1"/>
    <col min="6" max="6" width="14.33203125" style="2" customWidth="1"/>
    <col min="7" max="7" width="15.33203125" style="2" customWidth="1"/>
    <col min="8" max="10" width="14.33203125" style="2" customWidth="1"/>
    <col min="11" max="11" width="11.5546875" style="2" customWidth="1"/>
    <col min="12" max="12" width="11.33203125" style="2" customWidth="1"/>
    <col min="13" max="14" width="15.44140625" style="2" customWidth="1"/>
    <col min="15" max="15" width="14.6640625" style="2" customWidth="1"/>
    <col min="16" max="16" width="12.6640625" style="2" customWidth="1"/>
    <col min="17" max="17" width="12.44140625" style="2" customWidth="1"/>
    <col min="18" max="18" width="11.109375" style="2" customWidth="1"/>
    <col min="19" max="19" width="2.33203125" style="2" customWidth="1"/>
    <col min="20" max="20" width="4.44140625" style="2" customWidth="1"/>
    <col min="21" max="22" width="13.33203125" style="2" customWidth="1"/>
    <col min="23" max="23" width="13" style="2" customWidth="1"/>
    <col min="24" max="24" width="13" style="5" customWidth="1"/>
    <col min="25" max="25" width="10.6640625" style="5" bestFit="1" customWidth="1"/>
    <col min="26" max="26" width="7.5546875" style="5" bestFit="1" customWidth="1"/>
    <col min="27" max="27" width="8.6640625" style="5" bestFit="1" customWidth="1"/>
    <col min="28" max="28" width="10.6640625" style="5" bestFit="1" customWidth="1"/>
    <col min="29" max="29" width="7.5546875" style="5" bestFit="1" customWidth="1"/>
    <col min="30" max="30" width="8.6640625" style="5" bestFit="1" customWidth="1"/>
    <col min="31" max="31" width="10.6640625" style="5" bestFit="1" customWidth="1"/>
    <col min="32" max="32" width="7.5546875" style="5" bestFit="1" customWidth="1"/>
    <col min="33" max="33" width="8.6640625" style="5" bestFit="1" customWidth="1"/>
    <col min="34" max="34" width="10.6640625" style="5" bestFit="1" customWidth="1"/>
    <col min="35" max="35" width="7.5546875" style="5" bestFit="1" customWidth="1"/>
    <col min="36" max="36" width="8.6640625" style="5" bestFit="1" customWidth="1"/>
    <col min="37" max="37" width="10.6640625" style="5" bestFit="1" customWidth="1"/>
    <col min="38" max="38" width="7.5546875" style="5" bestFit="1" customWidth="1"/>
    <col min="39" max="39" width="7" style="5" bestFit="1" customWidth="1"/>
    <col min="40" max="40" width="10.6640625" style="5" bestFit="1" customWidth="1"/>
    <col min="41" max="41" width="7.5546875" style="5" bestFit="1" customWidth="1"/>
    <col min="42" max="42" width="7" style="5" bestFit="1" customWidth="1"/>
    <col min="43" max="43" width="10.6640625" style="5" bestFit="1" customWidth="1"/>
    <col min="44" max="44" width="7.5546875" style="5" bestFit="1" customWidth="1"/>
    <col min="45" max="45" width="7" style="5" bestFit="1" customWidth="1"/>
    <col min="46" max="46" width="10.6640625" style="5" bestFit="1" customWidth="1"/>
    <col min="47" max="47" width="7.5546875" style="5" bestFit="1" customWidth="1"/>
    <col min="48" max="48" width="7" style="5" bestFit="1" customWidth="1"/>
    <col min="49" max="49" width="10.6640625" style="5" bestFit="1" customWidth="1"/>
    <col min="50" max="50" width="7.5546875" style="5" bestFit="1" customWidth="1"/>
    <col min="51" max="51" width="7" style="5" bestFit="1" customWidth="1"/>
    <col min="52" max="52" width="10.6640625" style="5" bestFit="1" customWidth="1"/>
    <col min="53" max="53" width="7.5546875" style="5" bestFit="1" customWidth="1"/>
    <col min="54" max="54" width="7" style="5" bestFit="1" customWidth="1"/>
    <col min="55" max="16384" width="11.44140625" style="2"/>
  </cols>
  <sheetData>
    <row r="1" spans="2:54" x14ac:dyDescent="0.3">
      <c r="B1" s="1"/>
      <c r="I1" s="3"/>
      <c r="L1" s="3"/>
      <c r="Q1" s="3"/>
      <c r="T1" s="3"/>
      <c r="V1" s="3"/>
      <c r="X1" s="4"/>
      <c r="AA1" s="4"/>
      <c r="AD1" s="4"/>
      <c r="AG1" s="4"/>
      <c r="AJ1" s="4"/>
    </row>
    <row r="3" spans="2:54" x14ac:dyDescent="0.3">
      <c r="M3" s="6"/>
    </row>
    <row r="4" spans="2:54" ht="40.5" customHeight="1" x14ac:dyDescent="0.3"/>
    <row r="5" spans="2:54" ht="12" customHeight="1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8"/>
    </row>
    <row r="6" spans="2:54" s="13" customFormat="1" ht="45" customHeight="1" x14ac:dyDescent="0.3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  <c r="T6" s="10"/>
      <c r="U6" s="10"/>
      <c r="V6" s="10"/>
      <c r="W6" s="10"/>
      <c r="X6" s="11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</row>
    <row r="7" spans="2:54" ht="27.75" customHeight="1" x14ac:dyDescent="0.3">
      <c r="B7" s="14" t="s">
        <v>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8"/>
      <c r="T7" s="15"/>
      <c r="U7" s="15"/>
      <c r="V7" s="15"/>
      <c r="W7" s="15"/>
      <c r="X7" s="11"/>
    </row>
    <row r="8" spans="2:54" ht="11.25" customHeight="1" x14ac:dyDescent="0.3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/>
      <c r="T8" s="16"/>
      <c r="U8" s="16"/>
      <c r="V8" s="16"/>
      <c r="W8" s="16"/>
      <c r="X8" s="11"/>
    </row>
    <row r="9" spans="2:54" ht="23.25" customHeight="1" x14ac:dyDescent="0.3">
      <c r="B9" s="16" t="s">
        <v>2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8"/>
      <c r="T9" s="16"/>
      <c r="U9" s="16"/>
      <c r="V9" s="16"/>
      <c r="W9" s="16"/>
      <c r="X9" s="11"/>
    </row>
    <row r="10" spans="2:54" ht="7.5" customHeight="1" x14ac:dyDescent="0.3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7"/>
      <c r="R10" s="17"/>
      <c r="S10" s="8"/>
      <c r="T10" s="8"/>
      <c r="U10" s="8"/>
      <c r="V10" s="8"/>
      <c r="W10" s="8"/>
      <c r="X10" s="18"/>
    </row>
    <row r="11" spans="2:54" ht="7.5" customHeight="1" x14ac:dyDescent="0.3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7"/>
      <c r="R11" s="17"/>
      <c r="S11" s="8"/>
      <c r="T11" s="8"/>
      <c r="U11" s="8"/>
      <c r="V11" s="8"/>
      <c r="W11" s="8"/>
      <c r="X11" s="18"/>
    </row>
    <row r="12" spans="2:54" ht="7.5" customHeight="1" x14ac:dyDescent="0.3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7"/>
      <c r="R12" s="17"/>
      <c r="S12" s="8"/>
      <c r="T12" s="8"/>
      <c r="U12" s="8"/>
      <c r="V12" s="8"/>
      <c r="W12" s="8"/>
      <c r="X12" s="18"/>
    </row>
    <row r="13" spans="2:54" ht="18" customHeight="1" x14ac:dyDescent="0.25"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</row>
    <row r="15" spans="2:54" ht="30" customHeight="1" x14ac:dyDescent="0.3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20"/>
    </row>
    <row r="16" spans="2:54" ht="36.6" customHeight="1" x14ac:dyDescent="0.35">
      <c r="C16" s="21" t="s">
        <v>3</v>
      </c>
      <c r="D16" s="21"/>
      <c r="E16" s="21"/>
      <c r="F16" s="21"/>
      <c r="G16" s="21"/>
      <c r="H16" s="21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0"/>
    </row>
    <row r="17" spans="2:24" ht="27" customHeight="1" x14ac:dyDescent="0.3">
      <c r="B17" s="22"/>
      <c r="C17" s="22"/>
      <c r="D17" s="22"/>
      <c r="E17" s="22"/>
      <c r="F17" s="22"/>
      <c r="G17" s="22"/>
      <c r="H17" s="22"/>
      <c r="L17" s="22"/>
      <c r="M17" s="22"/>
      <c r="R17" s="22"/>
      <c r="S17" s="22"/>
      <c r="T17" s="22"/>
      <c r="U17" s="22"/>
      <c r="V17" s="22"/>
      <c r="W17" s="22"/>
      <c r="X17" s="20"/>
    </row>
    <row r="18" spans="2:24" ht="21" customHeight="1" x14ac:dyDescent="0.3">
      <c r="E18" s="22"/>
      <c r="F18" s="22"/>
      <c r="G18" s="22"/>
      <c r="H18" s="22"/>
      <c r="J18" s="23" t="s">
        <v>4</v>
      </c>
      <c r="K18" s="24" t="s">
        <v>5</v>
      </c>
      <c r="L18" s="25"/>
      <c r="M18" s="22"/>
      <c r="R18" s="22"/>
      <c r="S18" s="22"/>
      <c r="T18" s="22"/>
      <c r="U18" s="22"/>
      <c r="V18" s="22"/>
      <c r="W18" s="22"/>
      <c r="X18" s="20"/>
    </row>
    <row r="19" spans="2:24" ht="21" customHeight="1" x14ac:dyDescent="0.3">
      <c r="E19" s="22"/>
      <c r="F19" s="22"/>
      <c r="G19" s="22"/>
      <c r="H19" s="22"/>
      <c r="J19" s="23"/>
      <c r="K19" s="24"/>
      <c r="L19" s="25"/>
      <c r="M19" s="22"/>
      <c r="R19" s="22"/>
      <c r="S19" s="22"/>
      <c r="T19" s="22"/>
      <c r="U19" s="22"/>
      <c r="V19" s="22"/>
      <c r="W19" s="22"/>
      <c r="X19" s="20"/>
    </row>
    <row r="20" spans="2:24" ht="21" customHeight="1" x14ac:dyDescent="0.3">
      <c r="E20" s="22"/>
      <c r="F20" s="22"/>
      <c r="G20" s="22"/>
      <c r="H20" s="22"/>
      <c r="J20" s="26" t="s">
        <v>6</v>
      </c>
      <c r="K20" s="27">
        <v>5428</v>
      </c>
      <c r="L20" s="27"/>
      <c r="M20" s="22"/>
      <c r="R20" s="22"/>
      <c r="S20" s="22"/>
      <c r="T20" s="22"/>
      <c r="U20" s="22"/>
      <c r="V20" s="22"/>
      <c r="W20" s="22"/>
      <c r="X20" s="20"/>
    </row>
    <row r="21" spans="2:24" ht="21" customHeight="1" x14ac:dyDescent="0.3">
      <c r="E21" s="22"/>
      <c r="F21" s="22"/>
      <c r="G21" s="22"/>
      <c r="H21" s="22"/>
      <c r="J21" s="28" t="s">
        <v>7</v>
      </c>
      <c r="K21" s="29">
        <v>6838</v>
      </c>
      <c r="L21" s="29"/>
      <c r="M21" s="22"/>
      <c r="R21" s="22"/>
      <c r="S21" s="22"/>
      <c r="T21" s="22"/>
      <c r="U21" s="22"/>
      <c r="V21" s="22"/>
      <c r="W21" s="22"/>
      <c r="X21" s="20"/>
    </row>
    <row r="22" spans="2:24" ht="21" customHeight="1" x14ac:dyDescent="0.3">
      <c r="E22" s="22"/>
      <c r="F22" s="22"/>
      <c r="G22" s="22"/>
      <c r="H22" s="22"/>
      <c r="J22" s="28" t="s">
        <v>8</v>
      </c>
      <c r="K22" s="29">
        <v>9194</v>
      </c>
      <c r="L22" s="29"/>
      <c r="M22" s="22"/>
      <c r="R22" s="22"/>
      <c r="S22" s="22"/>
      <c r="T22" s="22"/>
      <c r="U22" s="22"/>
      <c r="V22" s="22"/>
      <c r="W22" s="22"/>
      <c r="X22" s="20"/>
    </row>
    <row r="23" spans="2:24" ht="21" customHeight="1" x14ac:dyDescent="0.3">
      <c r="E23" s="22"/>
      <c r="F23" s="22"/>
      <c r="G23" s="22"/>
      <c r="H23" s="22"/>
      <c r="J23" s="28" t="s">
        <v>9</v>
      </c>
      <c r="K23" s="29">
        <v>9092</v>
      </c>
      <c r="L23" s="29"/>
      <c r="M23" s="22"/>
      <c r="R23" s="22"/>
      <c r="S23" s="22"/>
      <c r="T23" s="22"/>
      <c r="U23" s="22"/>
      <c r="V23" s="22"/>
      <c r="W23" s="22"/>
      <c r="X23" s="20"/>
    </row>
    <row r="24" spans="2:24" ht="21" customHeight="1" x14ac:dyDescent="0.3">
      <c r="E24" s="22"/>
      <c r="F24" s="22"/>
      <c r="G24" s="22"/>
      <c r="H24" s="22"/>
      <c r="J24" s="28" t="s">
        <v>10</v>
      </c>
      <c r="K24" s="29">
        <v>10499</v>
      </c>
      <c r="L24" s="29"/>
      <c r="M24" s="22"/>
      <c r="R24" s="22"/>
      <c r="S24" s="22"/>
      <c r="T24" s="22"/>
      <c r="U24" s="22"/>
      <c r="V24" s="22"/>
      <c r="W24" s="22"/>
      <c r="X24" s="20"/>
    </row>
    <row r="25" spans="2:24" ht="21" customHeight="1" x14ac:dyDescent="0.3">
      <c r="E25" s="22"/>
      <c r="F25" s="22"/>
      <c r="G25" s="22"/>
      <c r="H25" s="22"/>
      <c r="J25" s="28" t="s">
        <v>11</v>
      </c>
      <c r="K25" s="29">
        <v>10639</v>
      </c>
      <c r="L25" s="29"/>
      <c r="M25" s="22"/>
      <c r="R25" s="22"/>
      <c r="S25" s="22"/>
      <c r="T25" s="22"/>
      <c r="U25" s="22"/>
      <c r="V25" s="22"/>
      <c r="W25" s="22"/>
      <c r="X25" s="20"/>
    </row>
    <row r="26" spans="2:24" ht="21" customHeight="1" x14ac:dyDescent="0.3">
      <c r="E26" s="22"/>
      <c r="F26" s="22"/>
      <c r="G26" s="22"/>
      <c r="H26" s="22"/>
      <c r="J26" s="28" t="s">
        <v>12</v>
      </c>
      <c r="K26" s="29">
        <v>10666</v>
      </c>
      <c r="L26" s="29"/>
      <c r="M26" s="22"/>
      <c r="R26" s="22"/>
      <c r="S26" s="22"/>
      <c r="T26" s="22"/>
      <c r="U26" s="22"/>
      <c r="V26" s="22"/>
      <c r="W26" s="22"/>
      <c r="X26" s="20"/>
    </row>
    <row r="27" spans="2:24" ht="21" customHeight="1" x14ac:dyDescent="0.3">
      <c r="E27" s="22"/>
      <c r="F27" s="22"/>
      <c r="G27" s="22"/>
      <c r="H27" s="22"/>
      <c r="J27" s="28" t="s">
        <v>13</v>
      </c>
      <c r="K27" s="29">
        <v>10927</v>
      </c>
      <c r="L27" s="29"/>
      <c r="M27" s="22"/>
      <c r="R27" s="22"/>
      <c r="S27" s="22"/>
      <c r="T27" s="22"/>
      <c r="U27" s="22"/>
      <c r="V27" s="22"/>
      <c r="W27" s="22"/>
      <c r="X27" s="20"/>
    </row>
    <row r="28" spans="2:24" ht="21" customHeight="1" x14ac:dyDescent="0.3">
      <c r="E28" s="22"/>
      <c r="F28" s="22"/>
      <c r="G28" s="22"/>
      <c r="H28" s="22"/>
      <c r="J28" s="28" t="s">
        <v>14</v>
      </c>
      <c r="K28" s="29">
        <v>12385</v>
      </c>
      <c r="L28" s="29"/>
      <c r="M28" s="22"/>
      <c r="R28" s="22"/>
      <c r="S28" s="22"/>
      <c r="T28" s="22"/>
      <c r="U28" s="22"/>
      <c r="V28" s="22"/>
      <c r="W28" s="22"/>
      <c r="X28" s="20"/>
    </row>
    <row r="29" spans="2:24" ht="21" customHeight="1" thickBot="1" x14ac:dyDescent="0.35">
      <c r="E29" s="22"/>
      <c r="F29" s="22"/>
      <c r="G29" s="22"/>
      <c r="H29" s="22"/>
      <c r="J29" s="28" t="s">
        <v>15</v>
      </c>
      <c r="K29" s="29">
        <v>12609</v>
      </c>
      <c r="L29" s="29"/>
      <c r="M29" s="22"/>
      <c r="R29" s="22"/>
      <c r="S29" s="22"/>
      <c r="T29" s="22"/>
      <c r="U29" s="22"/>
      <c r="V29" s="22"/>
      <c r="W29" s="22"/>
      <c r="X29" s="20"/>
    </row>
    <row r="30" spans="2:24" ht="21" customHeight="1" x14ac:dyDescent="0.3">
      <c r="E30" s="22"/>
      <c r="F30" s="22"/>
      <c r="G30" s="22"/>
      <c r="H30" s="22"/>
      <c r="J30" s="30" t="s">
        <v>5</v>
      </c>
      <c r="K30" s="31">
        <f>SUM(K20:L29)</f>
        <v>98277</v>
      </c>
      <c r="L30" s="31"/>
      <c r="M30" s="22"/>
      <c r="R30" s="22"/>
      <c r="S30" s="22"/>
      <c r="T30" s="22"/>
      <c r="U30" s="22"/>
      <c r="V30" s="22"/>
      <c r="W30" s="22"/>
      <c r="X30" s="20"/>
    </row>
    <row r="31" spans="2:24" ht="21" customHeight="1" x14ac:dyDescent="0.3">
      <c r="E31" s="22"/>
      <c r="F31" s="22"/>
      <c r="G31" s="22"/>
      <c r="H31" s="22"/>
      <c r="I31" s="22"/>
      <c r="J31" s="22"/>
      <c r="K31" s="22"/>
      <c r="L31" s="22"/>
      <c r="M31" s="22"/>
      <c r="R31" s="22"/>
      <c r="S31" s="22"/>
      <c r="T31" s="22"/>
      <c r="U31" s="22"/>
      <c r="V31" s="22"/>
      <c r="W31" s="22"/>
      <c r="X31" s="20"/>
    </row>
    <row r="32" spans="2:24" ht="21" customHeight="1" x14ac:dyDescent="0.3">
      <c r="E32" s="22"/>
      <c r="F32" s="22"/>
      <c r="G32" s="22"/>
      <c r="H32" s="22"/>
      <c r="I32" s="22"/>
      <c r="J32" s="22"/>
      <c r="K32" s="22"/>
      <c r="L32" s="22"/>
      <c r="M32" s="22"/>
      <c r="R32" s="22"/>
      <c r="S32" s="22"/>
      <c r="T32" s="22"/>
      <c r="U32" s="22"/>
      <c r="V32" s="22"/>
      <c r="W32" s="22"/>
      <c r="X32" s="20"/>
    </row>
    <row r="33" spans="2:24" ht="21" customHeight="1" x14ac:dyDescent="0.3">
      <c r="E33" s="22"/>
      <c r="F33" s="22"/>
      <c r="G33" s="22"/>
      <c r="H33" s="22"/>
      <c r="I33" s="22"/>
      <c r="J33" s="22"/>
      <c r="K33" s="22"/>
      <c r="L33" s="22"/>
      <c r="M33" s="22"/>
      <c r="R33" s="22"/>
      <c r="S33" s="22"/>
      <c r="T33" s="22"/>
      <c r="U33" s="22"/>
      <c r="V33" s="22"/>
      <c r="W33" s="22"/>
      <c r="X33" s="20"/>
    </row>
    <row r="34" spans="2:24" ht="21" customHeight="1" x14ac:dyDescent="0.3">
      <c r="E34" s="22"/>
      <c r="F34" s="22"/>
      <c r="G34" s="22"/>
      <c r="H34" s="22"/>
      <c r="I34" s="22"/>
      <c r="J34" s="23" t="s">
        <v>4</v>
      </c>
      <c r="K34" s="32" t="s">
        <v>5</v>
      </c>
      <c r="L34" s="33"/>
      <c r="M34" s="34" t="s">
        <v>16</v>
      </c>
      <c r="N34" s="34" t="s">
        <v>17</v>
      </c>
      <c r="O34" s="34" t="s">
        <v>18</v>
      </c>
      <c r="P34" s="34" t="s">
        <v>19</v>
      </c>
      <c r="Q34" s="24" t="s">
        <v>20</v>
      </c>
      <c r="R34" s="22"/>
      <c r="S34" s="22"/>
      <c r="T34" s="22"/>
      <c r="U34" s="22"/>
      <c r="V34" s="22"/>
      <c r="W34" s="22"/>
      <c r="X34" s="20"/>
    </row>
    <row r="35" spans="2:24" ht="23.25" customHeight="1" x14ac:dyDescent="0.3">
      <c r="E35" s="22"/>
      <c r="F35" s="22"/>
      <c r="G35" s="22"/>
      <c r="H35" s="22"/>
      <c r="J35" s="23"/>
      <c r="K35" s="32"/>
      <c r="L35" s="33"/>
      <c r="M35" s="34"/>
      <c r="N35" s="34"/>
      <c r="O35" s="34"/>
      <c r="P35" s="34"/>
      <c r="Q35" s="24"/>
      <c r="T35" s="22"/>
      <c r="U35" s="22"/>
      <c r="V35" s="22"/>
      <c r="W35" s="22"/>
      <c r="X35" s="20"/>
    </row>
    <row r="36" spans="2:24" ht="21" customHeight="1" x14ac:dyDescent="0.3">
      <c r="E36" s="22"/>
      <c r="F36" s="22"/>
      <c r="G36" s="22"/>
      <c r="H36" s="22"/>
      <c r="J36" s="26" t="s">
        <v>6</v>
      </c>
      <c r="K36" s="27">
        <f>SUM(M36:Q36)</f>
        <v>5428</v>
      </c>
      <c r="L36" s="27"/>
      <c r="M36" s="35">
        <v>86</v>
      </c>
      <c r="N36" s="35">
        <v>3</v>
      </c>
      <c r="O36" s="35">
        <v>2915</v>
      </c>
      <c r="P36" s="35">
        <v>750</v>
      </c>
      <c r="Q36" s="35">
        <v>1674</v>
      </c>
      <c r="T36" s="22"/>
      <c r="U36" s="22"/>
      <c r="V36" s="22"/>
      <c r="W36" s="22"/>
      <c r="X36" s="20"/>
    </row>
    <row r="37" spans="2:24" ht="21" customHeight="1" x14ac:dyDescent="0.3">
      <c r="E37" s="22"/>
      <c r="F37" s="22"/>
      <c r="G37" s="22"/>
      <c r="H37" s="22"/>
      <c r="J37" s="28" t="s">
        <v>7</v>
      </c>
      <c r="K37" s="27">
        <f t="shared" ref="K37:K45" si="0">SUM(M37:Q37)</f>
        <v>6838</v>
      </c>
      <c r="L37" s="27"/>
      <c r="M37" s="35">
        <v>185</v>
      </c>
      <c r="N37" s="35">
        <v>0</v>
      </c>
      <c r="O37" s="35">
        <v>2961</v>
      </c>
      <c r="P37" s="35">
        <v>802</v>
      </c>
      <c r="Q37" s="35">
        <v>2890</v>
      </c>
      <c r="T37" s="22"/>
      <c r="U37" s="22"/>
      <c r="V37" s="22"/>
      <c r="W37" s="22"/>
      <c r="X37" s="20"/>
    </row>
    <row r="38" spans="2:24" ht="21" customHeight="1" x14ac:dyDescent="0.3">
      <c r="E38" s="22"/>
      <c r="F38" s="22"/>
      <c r="G38" s="22"/>
      <c r="H38" s="22"/>
      <c r="J38" s="28" t="s">
        <v>8</v>
      </c>
      <c r="K38" s="27">
        <f t="shared" si="0"/>
        <v>9194</v>
      </c>
      <c r="L38" s="27"/>
      <c r="M38" s="35">
        <v>232</v>
      </c>
      <c r="N38" s="35">
        <v>18</v>
      </c>
      <c r="O38" s="35">
        <v>4317</v>
      </c>
      <c r="P38" s="35">
        <v>1048</v>
      </c>
      <c r="Q38" s="35">
        <v>3579</v>
      </c>
      <c r="T38" s="22"/>
      <c r="U38" s="22"/>
      <c r="V38" s="22"/>
      <c r="W38" s="22"/>
      <c r="X38" s="20"/>
    </row>
    <row r="39" spans="2:24" ht="21" customHeight="1" x14ac:dyDescent="0.3">
      <c r="E39" s="22"/>
      <c r="F39" s="22"/>
      <c r="G39" s="22"/>
      <c r="H39" s="22"/>
      <c r="J39" s="28" t="s">
        <v>9</v>
      </c>
      <c r="K39" s="27">
        <f t="shared" si="0"/>
        <v>9092</v>
      </c>
      <c r="L39" s="27"/>
      <c r="M39" s="35">
        <v>248</v>
      </c>
      <c r="N39" s="35">
        <v>120</v>
      </c>
      <c r="O39" s="35">
        <v>3800</v>
      </c>
      <c r="P39" s="35">
        <v>1326</v>
      </c>
      <c r="Q39" s="35">
        <v>3598</v>
      </c>
      <c r="T39" s="22"/>
      <c r="U39" s="22"/>
      <c r="V39" s="22"/>
      <c r="W39" s="22"/>
      <c r="X39" s="20"/>
    </row>
    <row r="40" spans="2:24" ht="21" customHeight="1" x14ac:dyDescent="0.3">
      <c r="E40" s="22"/>
      <c r="F40" s="22"/>
      <c r="G40" s="22"/>
      <c r="H40" s="22"/>
      <c r="J40" s="28" t="s">
        <v>10</v>
      </c>
      <c r="K40" s="27">
        <f t="shared" si="0"/>
        <v>10499</v>
      </c>
      <c r="L40" s="27"/>
      <c r="M40" s="35">
        <v>434</v>
      </c>
      <c r="N40" s="35">
        <v>227</v>
      </c>
      <c r="O40" s="35">
        <v>4070</v>
      </c>
      <c r="P40" s="35">
        <v>1375</v>
      </c>
      <c r="Q40" s="35">
        <v>4393</v>
      </c>
      <c r="T40" s="22"/>
      <c r="U40" s="22"/>
      <c r="V40" s="22"/>
      <c r="W40" s="22"/>
      <c r="X40" s="20"/>
    </row>
    <row r="41" spans="2:24" ht="21" customHeight="1" x14ac:dyDescent="0.3">
      <c r="E41" s="22"/>
      <c r="F41" s="22"/>
      <c r="G41" s="22"/>
      <c r="H41" s="22"/>
      <c r="J41" s="28" t="s">
        <v>11</v>
      </c>
      <c r="K41" s="27">
        <f t="shared" si="0"/>
        <v>10639</v>
      </c>
      <c r="L41" s="27"/>
      <c r="M41" s="35">
        <v>542</v>
      </c>
      <c r="N41" s="35">
        <v>202</v>
      </c>
      <c r="O41" s="35">
        <v>4083</v>
      </c>
      <c r="P41" s="35">
        <v>1435</v>
      </c>
      <c r="Q41" s="35">
        <v>4377</v>
      </c>
      <c r="T41" s="22"/>
      <c r="U41" s="22"/>
      <c r="V41" s="22"/>
      <c r="W41" s="22"/>
      <c r="X41" s="20"/>
    </row>
    <row r="42" spans="2:24" ht="21" customHeight="1" x14ac:dyDescent="0.3">
      <c r="E42" s="22"/>
      <c r="F42" s="22"/>
      <c r="G42" s="22"/>
      <c r="H42" s="22"/>
      <c r="J42" s="28" t="s">
        <v>12</v>
      </c>
      <c r="K42" s="27">
        <f t="shared" si="0"/>
        <v>10666</v>
      </c>
      <c r="L42" s="27"/>
      <c r="M42" s="35">
        <v>384</v>
      </c>
      <c r="N42" s="35">
        <v>229</v>
      </c>
      <c r="O42" s="35">
        <v>3643</v>
      </c>
      <c r="P42" s="35">
        <v>1593</v>
      </c>
      <c r="Q42" s="35">
        <v>4817</v>
      </c>
      <c r="T42" s="22"/>
      <c r="U42" s="22"/>
      <c r="V42" s="22"/>
      <c r="W42" s="22"/>
      <c r="X42" s="20"/>
    </row>
    <row r="43" spans="2:24" ht="21" customHeight="1" x14ac:dyDescent="0.3">
      <c r="B43" s="36" t="s">
        <v>21</v>
      </c>
      <c r="C43" s="37" t="s">
        <v>22</v>
      </c>
      <c r="D43" s="38"/>
      <c r="E43" s="22"/>
      <c r="F43" s="22"/>
      <c r="G43" s="22"/>
      <c r="H43" s="22"/>
      <c r="J43" s="28" t="s">
        <v>13</v>
      </c>
      <c r="K43" s="27">
        <f t="shared" si="0"/>
        <v>10927</v>
      </c>
      <c r="L43" s="27"/>
      <c r="M43" s="35">
        <v>343</v>
      </c>
      <c r="N43" s="35">
        <v>278</v>
      </c>
      <c r="O43" s="35">
        <v>3642</v>
      </c>
      <c r="P43" s="35">
        <v>1587</v>
      </c>
      <c r="Q43" s="35">
        <v>5077</v>
      </c>
      <c r="T43" s="22"/>
      <c r="U43" s="22"/>
      <c r="V43" s="22"/>
      <c r="W43" s="22"/>
      <c r="X43" s="20"/>
    </row>
    <row r="44" spans="2:24" ht="21" customHeight="1" x14ac:dyDescent="0.3">
      <c r="B44" s="39"/>
      <c r="C44" s="40" t="s">
        <v>23</v>
      </c>
      <c r="D44" s="41"/>
      <c r="E44" s="22"/>
      <c r="F44" s="22"/>
      <c r="G44" s="22"/>
      <c r="H44" s="22"/>
      <c r="J44" s="28" t="s">
        <v>14</v>
      </c>
      <c r="K44" s="27">
        <f t="shared" si="0"/>
        <v>12385</v>
      </c>
      <c r="L44" s="27"/>
      <c r="M44" s="35">
        <v>352</v>
      </c>
      <c r="N44" s="35">
        <v>359</v>
      </c>
      <c r="O44" s="35">
        <v>4110</v>
      </c>
      <c r="P44" s="35">
        <v>1582</v>
      </c>
      <c r="Q44" s="35">
        <v>5982</v>
      </c>
      <c r="T44" s="22"/>
      <c r="U44" s="22"/>
      <c r="V44" s="22"/>
      <c r="W44" s="22"/>
      <c r="X44" s="20"/>
    </row>
    <row r="45" spans="2:24" ht="21" customHeight="1" thickBot="1" x14ac:dyDescent="0.35">
      <c r="B45" s="42"/>
      <c r="C45" s="40" t="s">
        <v>24</v>
      </c>
      <c r="D45" s="41"/>
      <c r="E45" s="22"/>
      <c r="F45" s="22"/>
      <c r="G45" s="22"/>
      <c r="H45" s="22"/>
      <c r="J45" s="28" t="s">
        <v>15</v>
      </c>
      <c r="K45" s="27">
        <f t="shared" si="0"/>
        <v>12609</v>
      </c>
      <c r="L45" s="27"/>
      <c r="M45" s="35">
        <v>383</v>
      </c>
      <c r="N45" s="35">
        <v>411</v>
      </c>
      <c r="O45" s="35">
        <v>3971</v>
      </c>
      <c r="P45" s="35">
        <v>1321</v>
      </c>
      <c r="Q45" s="35">
        <v>6523</v>
      </c>
      <c r="T45" s="22"/>
      <c r="U45" s="22"/>
      <c r="V45" s="22"/>
      <c r="W45" s="22"/>
      <c r="X45" s="20"/>
    </row>
    <row r="46" spans="2:24" ht="25.2" customHeight="1" x14ac:dyDescent="0.3">
      <c r="B46" s="43"/>
      <c r="C46" s="40" t="s">
        <v>25</v>
      </c>
      <c r="D46" s="41"/>
      <c r="E46" s="22"/>
      <c r="F46" s="22"/>
      <c r="G46" s="22"/>
      <c r="H46" s="22"/>
      <c r="J46" s="30" t="s">
        <v>5</v>
      </c>
      <c r="K46" s="31">
        <f>SUM(K36:L45)</f>
        <v>98277</v>
      </c>
      <c r="L46" s="31"/>
      <c r="M46" s="44">
        <f>SUM(M36:M45)</f>
        <v>3189</v>
      </c>
      <c r="N46" s="44">
        <f>SUM(N36:N45)</f>
        <v>1847</v>
      </c>
      <c r="O46" s="44">
        <f>SUM(O36:O45)</f>
        <v>37512</v>
      </c>
      <c r="P46" s="44">
        <f>SUM(P36:P45)</f>
        <v>12819</v>
      </c>
      <c r="Q46" s="44">
        <f>SUM(Q36:Q45)</f>
        <v>42910</v>
      </c>
      <c r="R46" s="22"/>
      <c r="S46" s="22"/>
      <c r="T46" s="22"/>
      <c r="U46" s="22"/>
      <c r="V46" s="22"/>
      <c r="W46" s="22"/>
      <c r="X46" s="20"/>
    </row>
    <row r="47" spans="2:24" ht="20.25" customHeight="1" x14ac:dyDescent="0.3">
      <c r="B47" s="45"/>
      <c r="C47" s="40" t="s">
        <v>26</v>
      </c>
      <c r="D47" s="41"/>
      <c r="E47" s="22"/>
      <c r="L47" s="22"/>
      <c r="M47" s="22"/>
      <c r="R47" s="22"/>
      <c r="S47" s="22"/>
      <c r="T47" s="22"/>
      <c r="U47" s="22"/>
      <c r="V47" s="22"/>
      <c r="W47" s="22"/>
      <c r="X47" s="20"/>
    </row>
    <row r="48" spans="2:24" ht="30" customHeight="1" x14ac:dyDescent="0.3">
      <c r="B48" s="46"/>
      <c r="C48" s="40" t="s">
        <v>27</v>
      </c>
      <c r="D48" s="41"/>
      <c r="E48" s="22"/>
      <c r="L48" s="22"/>
      <c r="M48" s="22"/>
      <c r="R48" s="22"/>
      <c r="S48" s="22"/>
      <c r="T48" s="22"/>
      <c r="U48" s="22"/>
      <c r="V48" s="22"/>
      <c r="W48" s="22"/>
      <c r="X48" s="20"/>
    </row>
    <row r="49" spans="2:24" ht="30" customHeight="1" x14ac:dyDescent="0.3">
      <c r="B49" s="47"/>
      <c r="C49" s="40" t="s">
        <v>28</v>
      </c>
      <c r="D49" s="41"/>
      <c r="J49" s="48"/>
      <c r="K49" s="48"/>
      <c r="L49" s="48"/>
      <c r="M49" s="48"/>
      <c r="N49" s="48"/>
      <c r="O49" s="48"/>
      <c r="P49" s="48"/>
      <c r="Q49" s="48"/>
      <c r="R49" s="48"/>
      <c r="S49" s="22"/>
      <c r="T49" s="22"/>
      <c r="U49" s="22"/>
      <c r="V49" s="22"/>
      <c r="W49" s="22"/>
      <c r="X49" s="20"/>
    </row>
    <row r="50" spans="2:24" ht="28.5" customHeight="1" x14ac:dyDescent="0.3">
      <c r="P50" s="48"/>
      <c r="U50" s="22"/>
      <c r="V50" s="22"/>
      <c r="W50" s="22"/>
      <c r="X50" s="20"/>
    </row>
    <row r="51" spans="2:24" ht="28.5" customHeight="1" x14ac:dyDescent="0.3">
      <c r="L51" s="49" t="s">
        <v>29</v>
      </c>
      <c r="M51" s="50"/>
      <c r="N51" s="51" t="s">
        <v>5</v>
      </c>
      <c r="O51" s="52" t="s">
        <v>30</v>
      </c>
      <c r="P51" s="48"/>
      <c r="U51" s="22"/>
      <c r="V51" s="22"/>
      <c r="W51" s="22"/>
      <c r="X51" s="20"/>
    </row>
    <row r="52" spans="2:24" ht="18.600000000000001" customHeight="1" x14ac:dyDescent="0.3">
      <c r="L52" s="53" t="s">
        <v>31</v>
      </c>
      <c r="M52" s="53"/>
      <c r="N52" s="54">
        <v>51849</v>
      </c>
      <c r="O52" s="55">
        <f>N52/$N$55</f>
        <v>0.52758020696602459</v>
      </c>
      <c r="P52" s="48"/>
      <c r="U52" s="22"/>
      <c r="V52" s="22"/>
      <c r="W52" s="22"/>
      <c r="X52" s="20"/>
    </row>
    <row r="53" spans="2:24" ht="18.600000000000001" customHeight="1" x14ac:dyDescent="0.3">
      <c r="L53" s="56" t="s">
        <v>32</v>
      </c>
      <c r="M53" s="56"/>
      <c r="N53" s="35">
        <v>42286</v>
      </c>
      <c r="O53" s="57">
        <f>N53/$N$55</f>
        <v>0.43027361437569317</v>
      </c>
      <c r="P53" s="48"/>
      <c r="U53" s="22"/>
      <c r="V53" s="22"/>
      <c r="W53" s="22"/>
      <c r="X53" s="20"/>
    </row>
    <row r="54" spans="2:24" ht="18.600000000000001" customHeight="1" thickBot="1" x14ac:dyDescent="0.35">
      <c r="J54" s="48"/>
      <c r="K54" s="48"/>
      <c r="L54" s="58" t="s">
        <v>33</v>
      </c>
      <c r="M54" s="58"/>
      <c r="N54" s="54">
        <v>4142</v>
      </c>
      <c r="O54" s="55">
        <f>N54/$N$55</f>
        <v>4.2146178658282199E-2</v>
      </c>
      <c r="P54" s="48"/>
      <c r="Q54" s="48"/>
      <c r="R54" s="48"/>
      <c r="S54" s="22"/>
      <c r="T54" s="22"/>
      <c r="U54" s="22"/>
      <c r="V54" s="22"/>
      <c r="W54" s="22"/>
      <c r="X54" s="20"/>
    </row>
    <row r="55" spans="2:24" ht="19.95" customHeight="1" x14ac:dyDescent="0.3">
      <c r="B55" s="59" t="s">
        <v>34</v>
      </c>
      <c r="C55" s="59"/>
      <c r="D55" s="59"/>
      <c r="E55" s="59"/>
      <c r="F55" s="59"/>
      <c r="G55" s="51" t="s">
        <v>5</v>
      </c>
      <c r="H55" s="52" t="s">
        <v>35</v>
      </c>
      <c r="L55" s="30" t="s">
        <v>5</v>
      </c>
      <c r="M55" s="44"/>
      <c r="N55" s="44">
        <f>SUM(N52:N54)</f>
        <v>98277</v>
      </c>
      <c r="O55" s="60">
        <f>SUM(O52:O54)</f>
        <v>1</v>
      </c>
      <c r="S55" s="22"/>
      <c r="T55" s="22"/>
      <c r="U55" s="22"/>
      <c r="V55" s="22"/>
      <c r="W55" s="22"/>
      <c r="X55" s="20"/>
    </row>
    <row r="56" spans="2:24" ht="28.5" customHeight="1" x14ac:dyDescent="0.3">
      <c r="B56" s="61" t="s">
        <v>36</v>
      </c>
      <c r="C56" s="61"/>
      <c r="D56" s="61"/>
      <c r="E56" s="61"/>
      <c r="F56" s="61"/>
      <c r="G56" s="35">
        <v>358</v>
      </c>
      <c r="H56" s="57">
        <f>G56/$G$71</f>
        <v>3.642764838161523E-3</v>
      </c>
      <c r="S56" s="22"/>
      <c r="T56" s="22"/>
      <c r="U56" s="22"/>
      <c r="V56" s="22"/>
      <c r="W56" s="22"/>
      <c r="X56" s="20"/>
    </row>
    <row r="57" spans="2:24" ht="28.5" customHeight="1" x14ac:dyDescent="0.3">
      <c r="B57" s="61" t="s">
        <v>37</v>
      </c>
      <c r="C57" s="61"/>
      <c r="D57" s="61"/>
      <c r="E57" s="61"/>
      <c r="F57" s="61"/>
      <c r="G57" s="35">
        <v>2572</v>
      </c>
      <c r="H57" s="57">
        <f t="shared" ref="H57:H70" si="1">G57/$G$71</f>
        <v>2.6170925038411837E-2</v>
      </c>
      <c r="S57" s="22"/>
      <c r="T57" s="22"/>
      <c r="U57" s="22"/>
      <c r="V57" s="22"/>
      <c r="W57" s="22"/>
      <c r="X57" s="20"/>
    </row>
    <row r="58" spans="2:24" ht="28.5" customHeight="1" x14ac:dyDescent="0.3">
      <c r="B58" s="61" t="s">
        <v>38</v>
      </c>
      <c r="C58" s="61"/>
      <c r="D58" s="61"/>
      <c r="E58" s="61"/>
      <c r="F58" s="61"/>
      <c r="G58" s="35">
        <v>259</v>
      </c>
      <c r="H58" s="57">
        <f t="shared" si="1"/>
        <v>2.6354080812397611E-3</v>
      </c>
      <c r="S58" s="22"/>
      <c r="T58" s="22"/>
      <c r="U58" s="22"/>
      <c r="V58" s="22"/>
      <c r="W58" s="22"/>
      <c r="X58" s="20"/>
    </row>
    <row r="59" spans="2:24" ht="28.5" customHeight="1" x14ac:dyDescent="0.3">
      <c r="B59" s="61" t="s">
        <v>39</v>
      </c>
      <c r="C59" s="61"/>
      <c r="D59" s="61"/>
      <c r="E59" s="61"/>
      <c r="F59" s="61"/>
      <c r="G59" s="35">
        <v>0</v>
      </c>
      <c r="H59" s="57">
        <f t="shared" si="1"/>
        <v>0</v>
      </c>
      <c r="J59" s="25" t="s">
        <v>40</v>
      </c>
      <c r="K59" s="23"/>
      <c r="L59" s="62" t="s">
        <v>5</v>
      </c>
      <c r="M59" s="63" t="s">
        <v>35</v>
      </c>
      <c r="N59" s="48"/>
      <c r="O59" s="25" t="s">
        <v>41</v>
      </c>
      <c r="P59" s="23"/>
      <c r="Q59" s="62" t="s">
        <v>5</v>
      </c>
      <c r="R59" s="63" t="s">
        <v>35</v>
      </c>
      <c r="U59" s="22"/>
      <c r="V59" s="22"/>
      <c r="W59" s="22"/>
      <c r="X59" s="20"/>
    </row>
    <row r="60" spans="2:24" ht="28.5" customHeight="1" x14ac:dyDescent="0.3">
      <c r="B60" s="61" t="s">
        <v>42</v>
      </c>
      <c r="C60" s="61"/>
      <c r="D60" s="61"/>
      <c r="E60" s="61"/>
      <c r="F60" s="61"/>
      <c r="G60" s="35">
        <v>1847</v>
      </c>
      <c r="H60" s="57">
        <f t="shared" si="1"/>
        <v>1.8793817475095901E-2</v>
      </c>
      <c r="J60" s="25"/>
      <c r="K60" s="23"/>
      <c r="L60" s="62"/>
      <c r="M60" s="63"/>
      <c r="N60" s="48"/>
      <c r="O60" s="25"/>
      <c r="P60" s="23"/>
      <c r="Q60" s="62"/>
      <c r="R60" s="63"/>
      <c r="U60" s="22"/>
      <c r="V60" s="22"/>
      <c r="W60" s="22"/>
      <c r="X60" s="20"/>
    </row>
    <row r="61" spans="2:24" ht="28.5" customHeight="1" x14ac:dyDescent="0.3">
      <c r="B61" s="61" t="s">
        <v>43</v>
      </c>
      <c r="C61" s="61"/>
      <c r="D61" s="61"/>
      <c r="E61" s="61"/>
      <c r="F61" s="61"/>
      <c r="G61" s="35">
        <v>33637</v>
      </c>
      <c r="H61" s="57">
        <f t="shared" si="1"/>
        <v>0.34226726497552834</v>
      </c>
      <c r="J61" s="61" t="s">
        <v>44</v>
      </c>
      <c r="K61" s="61"/>
      <c r="L61" s="35">
        <v>560</v>
      </c>
      <c r="M61" s="57">
        <f>L61/$L$77</f>
        <v>1.3243153762474577E-2</v>
      </c>
      <c r="N61" s="48"/>
      <c r="O61" s="61" t="s">
        <v>44</v>
      </c>
      <c r="P61" s="61"/>
      <c r="Q61" s="35">
        <v>135</v>
      </c>
      <c r="R61" s="57">
        <f>Q61/$Q$77</f>
        <v>3.2592950265572185E-2</v>
      </c>
      <c r="U61" s="22"/>
      <c r="V61" s="22"/>
      <c r="W61" s="22"/>
      <c r="X61" s="20"/>
    </row>
    <row r="62" spans="2:24" ht="28.5" customHeight="1" x14ac:dyDescent="0.3">
      <c r="B62" s="61" t="s">
        <v>45</v>
      </c>
      <c r="C62" s="61"/>
      <c r="D62" s="61"/>
      <c r="E62" s="61"/>
      <c r="F62" s="61"/>
      <c r="G62" s="35">
        <v>3875</v>
      </c>
      <c r="H62" s="57">
        <f t="shared" si="1"/>
        <v>3.942936801082654E-2</v>
      </c>
      <c r="J62" s="64" t="s">
        <v>46</v>
      </c>
      <c r="K62" s="64"/>
      <c r="L62" s="35">
        <v>4076</v>
      </c>
      <c r="M62" s="57">
        <f t="shared" ref="M62:M76" si="2">L62/$L$77</f>
        <v>9.6391240599725675E-2</v>
      </c>
      <c r="N62" s="48"/>
      <c r="O62" s="64" t="s">
        <v>46</v>
      </c>
      <c r="P62" s="64"/>
      <c r="Q62" s="35">
        <v>505</v>
      </c>
      <c r="R62" s="57">
        <f t="shared" ref="R62:R76" si="3">Q62/$Q$77</f>
        <v>0.12192177691936262</v>
      </c>
      <c r="U62" s="22"/>
      <c r="V62" s="22"/>
      <c r="W62" s="22"/>
      <c r="X62" s="20"/>
    </row>
    <row r="63" spans="2:24" ht="23.25" customHeight="1" x14ac:dyDescent="0.3">
      <c r="B63" s="61" t="s">
        <v>47</v>
      </c>
      <c r="C63" s="61"/>
      <c r="D63" s="61"/>
      <c r="E63" s="61"/>
      <c r="F63" s="61"/>
      <c r="G63" s="35">
        <v>6242</v>
      </c>
      <c r="H63" s="57">
        <f t="shared" si="1"/>
        <v>6.3514352289955944E-2</v>
      </c>
      <c r="J63" s="61" t="s">
        <v>48</v>
      </c>
      <c r="K63" s="61"/>
      <c r="L63" s="35">
        <v>6904</v>
      </c>
      <c r="M63" s="57">
        <f t="shared" si="2"/>
        <v>0.1632691671002223</v>
      </c>
      <c r="N63" s="48"/>
      <c r="O63" s="61" t="s">
        <v>48</v>
      </c>
      <c r="P63" s="61"/>
      <c r="Q63" s="35">
        <v>363</v>
      </c>
      <c r="R63" s="57">
        <f t="shared" si="3"/>
        <v>8.7638821825205215E-2</v>
      </c>
      <c r="U63" s="22"/>
      <c r="V63" s="22"/>
      <c r="W63" s="22"/>
      <c r="X63" s="20"/>
    </row>
    <row r="64" spans="2:24" ht="30" customHeight="1" x14ac:dyDescent="0.3">
      <c r="B64" s="61" t="s">
        <v>49</v>
      </c>
      <c r="C64" s="61"/>
      <c r="D64" s="61"/>
      <c r="E64" s="61"/>
      <c r="F64" s="61"/>
      <c r="G64" s="35">
        <v>3349</v>
      </c>
      <c r="H64" s="57">
        <f t="shared" si="1"/>
        <v>3.4077149282131118E-2</v>
      </c>
      <c r="I64" s="48"/>
      <c r="J64" s="61" t="s">
        <v>50</v>
      </c>
      <c r="K64" s="61"/>
      <c r="L64" s="35">
        <v>2639</v>
      </c>
      <c r="M64" s="57">
        <f t="shared" si="2"/>
        <v>6.2408362105661447E-2</v>
      </c>
      <c r="N64" s="48"/>
      <c r="O64" s="61" t="s">
        <v>50</v>
      </c>
      <c r="P64" s="61"/>
      <c r="Q64" s="35">
        <v>109</v>
      </c>
      <c r="R64" s="57">
        <f t="shared" si="3"/>
        <v>2.6315789473684209E-2</v>
      </c>
      <c r="U64" s="22"/>
      <c r="V64" s="22"/>
      <c r="W64" s="22"/>
      <c r="X64" s="20"/>
    </row>
    <row r="65" spans="2:24" ht="30" customHeight="1" x14ac:dyDescent="0.3">
      <c r="B65" s="61" t="s">
        <v>51</v>
      </c>
      <c r="C65" s="61"/>
      <c r="D65" s="61"/>
      <c r="E65" s="61"/>
      <c r="F65" s="61"/>
      <c r="G65" s="35">
        <v>3227</v>
      </c>
      <c r="H65" s="57">
        <f t="shared" si="1"/>
        <v>3.2835760147338647E-2</v>
      </c>
      <c r="I65" s="48"/>
      <c r="J65" s="61" t="s">
        <v>52</v>
      </c>
      <c r="K65" s="61"/>
      <c r="L65" s="35">
        <v>10797</v>
      </c>
      <c r="M65" s="57">
        <f t="shared" si="2"/>
        <v>0.25533273423828218</v>
      </c>
      <c r="N65" s="48"/>
      <c r="O65" s="61" t="s">
        <v>52</v>
      </c>
      <c r="P65" s="61"/>
      <c r="Q65" s="35">
        <v>1040</v>
      </c>
      <c r="R65" s="57">
        <f t="shared" si="3"/>
        <v>0.25108643167551908</v>
      </c>
      <c r="U65" s="22"/>
      <c r="V65" s="22"/>
      <c r="W65" s="22"/>
      <c r="X65" s="20"/>
    </row>
    <row r="66" spans="2:24" ht="30" customHeight="1" x14ac:dyDescent="0.3">
      <c r="B66" s="61" t="s">
        <v>53</v>
      </c>
      <c r="C66" s="61"/>
      <c r="D66" s="61"/>
      <c r="E66" s="61"/>
      <c r="F66" s="61"/>
      <c r="G66" s="35">
        <v>1</v>
      </c>
      <c r="H66" s="57">
        <f t="shared" si="1"/>
        <v>1.0175320776987495E-5</v>
      </c>
      <c r="I66" s="48"/>
      <c r="J66" s="61" t="s">
        <v>54</v>
      </c>
      <c r="K66" s="61"/>
      <c r="L66" s="35">
        <v>878</v>
      </c>
      <c r="M66" s="57">
        <f t="shared" si="2"/>
        <v>2.0763373220451214E-2</v>
      </c>
      <c r="N66" s="48"/>
      <c r="O66" s="61" t="s">
        <v>54</v>
      </c>
      <c r="P66" s="61"/>
      <c r="Q66" s="35">
        <v>52</v>
      </c>
      <c r="R66" s="57">
        <f t="shared" si="3"/>
        <v>1.2554321583775953E-2</v>
      </c>
      <c r="U66" s="22"/>
      <c r="V66" s="22"/>
      <c r="W66" s="22"/>
      <c r="X66" s="20"/>
    </row>
    <row r="67" spans="2:24" ht="30" customHeight="1" x14ac:dyDescent="0.3">
      <c r="B67" s="61" t="s">
        <v>55</v>
      </c>
      <c r="C67" s="61"/>
      <c r="D67" s="61"/>
      <c r="E67" s="61"/>
      <c r="F67" s="61"/>
      <c r="G67" s="35">
        <v>2933</v>
      </c>
      <c r="H67" s="57">
        <f t="shared" si="1"/>
        <v>2.9844215838904321E-2</v>
      </c>
      <c r="I67" s="48"/>
      <c r="J67" s="61" t="s">
        <v>56</v>
      </c>
      <c r="K67" s="61"/>
      <c r="L67" s="35">
        <v>164</v>
      </c>
      <c r="M67" s="57">
        <f t="shared" si="2"/>
        <v>3.8783521732961264E-3</v>
      </c>
      <c r="N67" s="48"/>
      <c r="O67" s="61" t="s">
        <v>56</v>
      </c>
      <c r="P67" s="61"/>
      <c r="Q67" s="35">
        <v>29</v>
      </c>
      <c r="R67" s="57">
        <f t="shared" si="3"/>
        <v>7.0014485755673589E-3</v>
      </c>
      <c r="U67" s="22"/>
      <c r="V67" s="22"/>
      <c r="W67" s="22"/>
      <c r="X67" s="20"/>
    </row>
    <row r="68" spans="2:24" ht="30" customHeight="1" x14ac:dyDescent="0.3">
      <c r="B68" s="61" t="s">
        <v>57</v>
      </c>
      <c r="C68" s="61"/>
      <c r="D68" s="61"/>
      <c r="E68" s="61"/>
      <c r="F68" s="61"/>
      <c r="G68" s="35">
        <v>14953</v>
      </c>
      <c r="H68" s="57">
        <f t="shared" si="1"/>
        <v>0.15215157157829401</v>
      </c>
      <c r="I68" s="48"/>
      <c r="J68" s="61" t="s">
        <v>58</v>
      </c>
      <c r="K68" s="61"/>
      <c r="L68" s="35">
        <v>1076</v>
      </c>
      <c r="M68" s="57">
        <f t="shared" si="2"/>
        <v>2.5445774015040439E-2</v>
      </c>
      <c r="N68" s="48"/>
      <c r="O68" s="61" t="s">
        <v>58</v>
      </c>
      <c r="P68" s="61"/>
      <c r="Q68" s="35">
        <v>77</v>
      </c>
      <c r="R68" s="57">
        <f t="shared" si="3"/>
        <v>1.8590053114437469E-2</v>
      </c>
      <c r="U68" s="22"/>
      <c r="V68" s="22"/>
      <c r="W68" s="22"/>
      <c r="X68" s="20"/>
    </row>
    <row r="69" spans="2:24" ht="30" customHeight="1" x14ac:dyDescent="0.3">
      <c r="B69" s="61" t="s">
        <v>59</v>
      </c>
      <c r="C69" s="61"/>
      <c r="D69" s="61"/>
      <c r="E69" s="61"/>
      <c r="F69" s="61"/>
      <c r="G69" s="35">
        <v>11261</v>
      </c>
      <c r="H69" s="57">
        <f t="shared" si="1"/>
        <v>0.11458428726965618</v>
      </c>
      <c r="I69" s="48"/>
      <c r="J69" s="61" t="s">
        <v>60</v>
      </c>
      <c r="K69" s="61"/>
      <c r="L69" s="35">
        <v>2590</v>
      </c>
      <c r="M69" s="57">
        <f t="shared" si="2"/>
        <v>6.1249586151444921E-2</v>
      </c>
      <c r="N69" s="48"/>
      <c r="O69" s="61" t="s">
        <v>60</v>
      </c>
      <c r="P69" s="61"/>
      <c r="Q69" s="35">
        <v>416</v>
      </c>
      <c r="R69" s="57">
        <f t="shared" si="3"/>
        <v>0.10043457267020763</v>
      </c>
      <c r="U69" s="22"/>
      <c r="V69" s="22"/>
      <c r="W69" s="22"/>
      <c r="X69" s="20"/>
    </row>
    <row r="70" spans="2:24" ht="30" customHeight="1" thickBot="1" x14ac:dyDescent="0.35">
      <c r="B70" s="61" t="s">
        <v>61</v>
      </c>
      <c r="C70" s="61"/>
      <c r="D70" s="61"/>
      <c r="E70" s="61"/>
      <c r="F70" s="61"/>
      <c r="G70" s="35">
        <v>13763</v>
      </c>
      <c r="H70" s="57">
        <f t="shared" si="1"/>
        <v>0.14004293985367888</v>
      </c>
      <c r="I70" s="48"/>
      <c r="J70" s="61" t="s">
        <v>62</v>
      </c>
      <c r="K70" s="61"/>
      <c r="L70" s="35">
        <v>371</v>
      </c>
      <c r="M70" s="57">
        <f t="shared" si="2"/>
        <v>8.7735893676394085E-3</v>
      </c>
      <c r="N70" s="48"/>
      <c r="O70" s="61" t="s">
        <v>62</v>
      </c>
      <c r="P70" s="61"/>
      <c r="Q70" s="35">
        <v>21</v>
      </c>
      <c r="R70" s="57">
        <f t="shared" si="3"/>
        <v>5.0700144857556738E-3</v>
      </c>
      <c r="U70" s="22"/>
      <c r="V70" s="22"/>
      <c r="W70" s="22"/>
      <c r="X70" s="20"/>
    </row>
    <row r="71" spans="2:24" ht="30" customHeight="1" x14ac:dyDescent="0.3">
      <c r="B71" s="30" t="s">
        <v>5</v>
      </c>
      <c r="C71" s="65"/>
      <c r="D71" s="65"/>
      <c r="E71" s="65"/>
      <c r="F71" s="65"/>
      <c r="G71" s="44">
        <f>SUM(G56:G70)</f>
        <v>98277</v>
      </c>
      <c r="H71" s="66">
        <f>SUM(H56:H70)</f>
        <v>0.99999999999999989</v>
      </c>
      <c r="I71" s="48"/>
      <c r="J71" s="61" t="s">
        <v>63</v>
      </c>
      <c r="K71" s="61"/>
      <c r="L71" s="35">
        <v>3</v>
      </c>
      <c r="M71" s="57">
        <f t="shared" si="2"/>
        <v>7.0945466584685241E-5</v>
      </c>
      <c r="N71" s="48"/>
      <c r="O71" s="61" t="s">
        <v>63</v>
      </c>
      <c r="P71" s="61"/>
      <c r="Q71" s="35">
        <v>0</v>
      </c>
      <c r="R71" s="57">
        <f t="shared" si="3"/>
        <v>0</v>
      </c>
      <c r="U71" s="22"/>
      <c r="V71" s="22"/>
      <c r="W71" s="22"/>
      <c r="X71" s="20"/>
    </row>
    <row r="72" spans="2:24" ht="30" customHeight="1" x14ac:dyDescent="0.3">
      <c r="I72" s="48"/>
      <c r="J72" s="61" t="s">
        <v>64</v>
      </c>
      <c r="K72" s="61"/>
      <c r="L72" s="35">
        <v>975</v>
      </c>
      <c r="M72" s="57">
        <f t="shared" si="2"/>
        <v>2.3057276640022703E-2</v>
      </c>
      <c r="N72" s="48"/>
      <c r="O72" s="61" t="s">
        <v>64</v>
      </c>
      <c r="P72" s="61"/>
      <c r="Q72" s="35">
        <v>34</v>
      </c>
      <c r="R72" s="57">
        <f t="shared" si="3"/>
        <v>8.2085948816996625E-3</v>
      </c>
      <c r="U72" s="22"/>
      <c r="V72" s="22"/>
      <c r="W72" s="22"/>
      <c r="X72" s="20"/>
    </row>
    <row r="73" spans="2:24" ht="30" customHeight="1" x14ac:dyDescent="0.3">
      <c r="I73" s="48"/>
      <c r="J73" s="61" t="s">
        <v>65</v>
      </c>
      <c r="K73" s="61"/>
      <c r="L73" s="35">
        <v>419</v>
      </c>
      <c r="M73" s="57">
        <f t="shared" si="2"/>
        <v>9.9087168329943711E-3</v>
      </c>
      <c r="N73" s="48"/>
      <c r="O73" s="61" t="s">
        <v>65</v>
      </c>
      <c r="P73" s="61"/>
      <c r="Q73" s="35">
        <v>9</v>
      </c>
      <c r="R73" s="57">
        <f t="shared" si="3"/>
        <v>2.1728633510381457E-3</v>
      </c>
      <c r="U73" s="22"/>
      <c r="V73" s="22"/>
      <c r="W73" s="22"/>
      <c r="X73" s="20"/>
    </row>
    <row r="74" spans="2:24" ht="30" customHeight="1" x14ac:dyDescent="0.3">
      <c r="I74" s="48"/>
      <c r="J74" s="61" t="s">
        <v>66</v>
      </c>
      <c r="K74" s="61"/>
      <c r="L74" s="35">
        <v>523</v>
      </c>
      <c r="M74" s="57">
        <f t="shared" si="2"/>
        <v>1.2368159674596793E-2</v>
      </c>
      <c r="N74" s="48"/>
      <c r="O74" s="61" t="s">
        <v>66</v>
      </c>
      <c r="P74" s="61"/>
      <c r="Q74" s="35">
        <v>63</v>
      </c>
      <c r="R74" s="57">
        <f t="shared" si="3"/>
        <v>1.5210043457267021E-2</v>
      </c>
      <c r="U74" s="22"/>
      <c r="V74" s="22"/>
      <c r="W74" s="22"/>
      <c r="X74" s="20"/>
    </row>
    <row r="75" spans="2:24" ht="30" customHeight="1" x14ac:dyDescent="0.3">
      <c r="I75" s="48"/>
      <c r="J75" s="56" t="s">
        <v>67</v>
      </c>
      <c r="K75" s="56"/>
      <c r="L75" s="35">
        <v>280</v>
      </c>
      <c r="M75" s="57">
        <f t="shared" si="2"/>
        <v>6.6215768812372885E-3</v>
      </c>
      <c r="N75" s="48"/>
      <c r="O75" s="56" t="s">
        <v>67</v>
      </c>
      <c r="P75" s="56"/>
      <c r="Q75" s="35">
        <v>35</v>
      </c>
      <c r="R75" s="57">
        <f t="shared" si="3"/>
        <v>8.4500241429261227E-3</v>
      </c>
      <c r="U75" s="22"/>
      <c r="V75" s="22"/>
      <c r="W75" s="22"/>
      <c r="X75" s="20"/>
    </row>
    <row r="76" spans="2:24" ht="29.25" customHeight="1" thickBot="1" x14ac:dyDescent="0.35">
      <c r="B76" s="48"/>
      <c r="H76" s="48"/>
      <c r="I76" s="48"/>
      <c r="J76" s="61" t="s">
        <v>68</v>
      </c>
      <c r="K76" s="61"/>
      <c r="L76" s="35">
        <v>10031</v>
      </c>
      <c r="M76" s="57">
        <f t="shared" si="2"/>
        <v>0.23721799177032588</v>
      </c>
      <c r="N76" s="48"/>
      <c r="O76" s="61" t="s">
        <v>68</v>
      </c>
      <c r="P76" s="61"/>
      <c r="Q76" s="35">
        <v>1254</v>
      </c>
      <c r="R76" s="57">
        <f t="shared" si="3"/>
        <v>0.30275229357798167</v>
      </c>
      <c r="S76" s="22"/>
      <c r="U76" s="22"/>
      <c r="V76" s="22"/>
      <c r="W76" s="22"/>
      <c r="X76" s="20"/>
    </row>
    <row r="77" spans="2:24" ht="29.25" customHeight="1" x14ac:dyDescent="0.3">
      <c r="B77" s="48"/>
      <c r="H77" s="48"/>
      <c r="I77" s="48"/>
      <c r="J77" s="30" t="s">
        <v>5</v>
      </c>
      <c r="K77" s="44"/>
      <c r="L77" s="44">
        <f>SUM(L61:L76)</f>
        <v>42286</v>
      </c>
      <c r="M77" s="66">
        <f>SUM(M61:M76)</f>
        <v>1</v>
      </c>
      <c r="N77" s="48"/>
      <c r="O77" s="30" t="s">
        <v>5</v>
      </c>
      <c r="P77" s="44"/>
      <c r="Q77" s="44">
        <f>SUM(Q61:Q76)</f>
        <v>4142</v>
      </c>
      <c r="R77" s="66">
        <f>SUM(R61:R76)</f>
        <v>1.0000000000000004</v>
      </c>
      <c r="S77" s="22"/>
      <c r="X77" s="20"/>
    </row>
    <row r="78" spans="2:24" ht="29.25" customHeight="1" x14ac:dyDescent="0.3">
      <c r="B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22"/>
      <c r="X78" s="20"/>
    </row>
    <row r="79" spans="2:24" ht="29.25" customHeight="1" x14ac:dyDescent="0.3">
      <c r="B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22"/>
      <c r="X79" s="20"/>
    </row>
    <row r="80" spans="2:24" ht="29.25" customHeight="1" x14ac:dyDescent="0.3">
      <c r="B80" s="23" t="s">
        <v>69</v>
      </c>
      <c r="C80" s="32" t="s">
        <v>5</v>
      </c>
      <c r="D80" s="33"/>
      <c r="E80" s="34" t="s">
        <v>16</v>
      </c>
      <c r="F80" s="34" t="s">
        <v>17</v>
      </c>
      <c r="G80" s="34" t="s">
        <v>18</v>
      </c>
      <c r="H80" s="34" t="s">
        <v>19</v>
      </c>
      <c r="I80" s="24" t="s">
        <v>20</v>
      </c>
      <c r="R80" s="48"/>
      <c r="S80" s="22"/>
      <c r="X80" s="20"/>
    </row>
    <row r="81" spans="2:24" ht="29.25" customHeight="1" x14ac:dyDescent="0.3">
      <c r="B81" s="23"/>
      <c r="C81" s="32"/>
      <c r="D81" s="33"/>
      <c r="E81" s="34"/>
      <c r="F81" s="34"/>
      <c r="G81" s="34"/>
      <c r="H81" s="34"/>
      <c r="I81" s="24"/>
      <c r="R81" s="48"/>
      <c r="S81" s="22"/>
      <c r="X81" s="20"/>
    </row>
    <row r="82" spans="2:24" ht="26.4" customHeight="1" x14ac:dyDescent="0.3">
      <c r="B82" s="28" t="s">
        <v>70</v>
      </c>
      <c r="C82" s="27">
        <f>SUM(E82:I82)</f>
        <v>2115</v>
      </c>
      <c r="D82" s="27"/>
      <c r="E82" s="35">
        <v>15</v>
      </c>
      <c r="F82" s="35">
        <v>332</v>
      </c>
      <c r="G82" s="35">
        <v>811</v>
      </c>
      <c r="H82" s="35">
        <v>246</v>
      </c>
      <c r="I82" s="35">
        <v>711</v>
      </c>
      <c r="R82" s="48"/>
      <c r="S82" s="22"/>
      <c r="X82" s="20"/>
    </row>
    <row r="83" spans="2:24" ht="26.4" customHeight="1" x14ac:dyDescent="0.3">
      <c r="B83" s="28" t="s">
        <v>71</v>
      </c>
      <c r="C83" s="27">
        <f t="shared" ref="C83:C106" si="4">SUM(E83:I83)</f>
        <v>4110</v>
      </c>
      <c r="D83" s="27"/>
      <c r="E83" s="35">
        <v>41</v>
      </c>
      <c r="F83" s="35">
        <v>88</v>
      </c>
      <c r="G83" s="35">
        <v>1759</v>
      </c>
      <c r="H83" s="35">
        <v>374</v>
      </c>
      <c r="I83" s="35">
        <v>1848</v>
      </c>
      <c r="R83" s="48"/>
      <c r="S83" s="22"/>
      <c r="X83" s="20"/>
    </row>
    <row r="84" spans="2:24" ht="26.4" customHeight="1" x14ac:dyDescent="0.3">
      <c r="B84" s="28" t="s">
        <v>72</v>
      </c>
      <c r="C84" s="27">
        <f t="shared" si="4"/>
        <v>3315</v>
      </c>
      <c r="D84" s="27"/>
      <c r="E84" s="35">
        <v>28</v>
      </c>
      <c r="F84" s="35">
        <v>111</v>
      </c>
      <c r="G84" s="35">
        <v>798</v>
      </c>
      <c r="H84" s="35">
        <v>382</v>
      </c>
      <c r="I84" s="35">
        <v>1996</v>
      </c>
      <c r="K84" s="25" t="s">
        <v>4</v>
      </c>
      <c r="L84" s="23"/>
      <c r="M84" s="51">
        <v>2024</v>
      </c>
      <c r="N84" s="51">
        <v>2025</v>
      </c>
      <c r="O84" s="52" t="s">
        <v>73</v>
      </c>
      <c r="R84" s="48"/>
      <c r="S84" s="22"/>
      <c r="X84" s="20"/>
    </row>
    <row r="85" spans="2:24" ht="26.4" customHeight="1" x14ac:dyDescent="0.3">
      <c r="B85" s="28" t="s">
        <v>74</v>
      </c>
      <c r="C85" s="27">
        <f t="shared" si="4"/>
        <v>6063</v>
      </c>
      <c r="D85" s="27"/>
      <c r="E85" s="35">
        <v>55</v>
      </c>
      <c r="F85" s="35">
        <v>337</v>
      </c>
      <c r="G85" s="35">
        <v>2356</v>
      </c>
      <c r="H85" s="35">
        <v>806</v>
      </c>
      <c r="I85" s="35">
        <v>2509</v>
      </c>
      <c r="K85" s="56" t="s">
        <v>6</v>
      </c>
      <c r="L85" s="56"/>
      <c r="M85" s="67">
        <v>5086</v>
      </c>
      <c r="N85" s="67">
        <v>5428</v>
      </c>
      <c r="O85" s="68">
        <f>N85/M85-1</f>
        <v>6.7243413291388165E-2</v>
      </c>
      <c r="R85" s="48"/>
      <c r="S85" s="22"/>
      <c r="X85" s="20"/>
    </row>
    <row r="86" spans="2:24" ht="26.4" customHeight="1" x14ac:dyDescent="0.3">
      <c r="B86" s="28" t="s">
        <v>75</v>
      </c>
      <c r="C86" s="27">
        <f t="shared" si="4"/>
        <v>3917</v>
      </c>
      <c r="D86" s="27"/>
      <c r="E86" s="35">
        <v>26</v>
      </c>
      <c r="F86" s="35">
        <v>72</v>
      </c>
      <c r="G86" s="35">
        <v>1550</v>
      </c>
      <c r="H86" s="35">
        <v>702</v>
      </c>
      <c r="I86" s="35">
        <v>1567</v>
      </c>
      <c r="K86" s="56" t="s">
        <v>7</v>
      </c>
      <c r="L86" s="56"/>
      <c r="M86" s="67">
        <v>7013</v>
      </c>
      <c r="N86" s="67">
        <v>6838</v>
      </c>
      <c r="O86" s="68">
        <f t="shared" ref="O86:O94" si="5">N86/M86-1</f>
        <v>-2.4953657493226866E-2</v>
      </c>
      <c r="R86" s="48"/>
      <c r="S86" s="22"/>
      <c r="X86" s="20"/>
    </row>
    <row r="87" spans="2:24" ht="26.4" customHeight="1" x14ac:dyDescent="0.3">
      <c r="B87" s="28" t="s">
        <v>76</v>
      </c>
      <c r="C87" s="27">
        <f t="shared" si="4"/>
        <v>3158</v>
      </c>
      <c r="D87" s="27"/>
      <c r="E87" s="35">
        <v>31</v>
      </c>
      <c r="F87" s="35">
        <v>82</v>
      </c>
      <c r="G87" s="35">
        <v>1231</v>
      </c>
      <c r="H87" s="35">
        <v>288</v>
      </c>
      <c r="I87" s="35">
        <v>1526</v>
      </c>
      <c r="K87" s="56" t="s">
        <v>8</v>
      </c>
      <c r="L87" s="56"/>
      <c r="M87" s="67">
        <v>8343</v>
      </c>
      <c r="N87" s="67">
        <v>9194</v>
      </c>
      <c r="O87" s="68">
        <f t="shared" si="5"/>
        <v>0.10200167805345806</v>
      </c>
      <c r="R87" s="48"/>
      <c r="S87" s="22"/>
      <c r="X87" s="20"/>
    </row>
    <row r="88" spans="2:24" ht="26.4" customHeight="1" x14ac:dyDescent="0.3">
      <c r="B88" s="28" t="s">
        <v>77</v>
      </c>
      <c r="C88" s="27">
        <f t="shared" si="4"/>
        <v>3418</v>
      </c>
      <c r="D88" s="27"/>
      <c r="E88" s="35">
        <v>54</v>
      </c>
      <c r="F88" s="35">
        <v>37</v>
      </c>
      <c r="G88" s="35">
        <v>1309</v>
      </c>
      <c r="H88" s="35">
        <v>312</v>
      </c>
      <c r="I88" s="35">
        <v>1706</v>
      </c>
      <c r="K88" s="56" t="s">
        <v>9</v>
      </c>
      <c r="L88" s="56"/>
      <c r="M88" s="67">
        <v>9088</v>
      </c>
      <c r="N88" s="67">
        <v>9092</v>
      </c>
      <c r="O88" s="68">
        <f t="shared" si="5"/>
        <v>4.4014084507049134E-4</v>
      </c>
      <c r="R88" s="48"/>
      <c r="S88" s="22"/>
      <c r="X88" s="20"/>
    </row>
    <row r="89" spans="2:24" ht="26.4" customHeight="1" x14ac:dyDescent="0.3">
      <c r="B89" s="28" t="s">
        <v>78</v>
      </c>
      <c r="C89" s="27">
        <f t="shared" si="4"/>
        <v>6771</v>
      </c>
      <c r="D89" s="27"/>
      <c r="E89" s="35">
        <v>96</v>
      </c>
      <c r="F89" s="35">
        <v>23</v>
      </c>
      <c r="G89" s="35">
        <v>2662</v>
      </c>
      <c r="H89" s="35">
        <v>1273</v>
      </c>
      <c r="I89" s="35">
        <v>2717</v>
      </c>
      <c r="K89" s="56" t="s">
        <v>10</v>
      </c>
      <c r="L89" s="56"/>
      <c r="M89" s="67">
        <v>10274</v>
      </c>
      <c r="N89" s="67">
        <v>10499</v>
      </c>
      <c r="O89" s="68">
        <f t="shared" si="5"/>
        <v>2.1899941600155737E-2</v>
      </c>
      <c r="R89" s="48"/>
      <c r="S89" s="22"/>
      <c r="X89" s="20"/>
    </row>
    <row r="90" spans="2:24" ht="26.4" customHeight="1" x14ac:dyDescent="0.3">
      <c r="B90" s="28" t="s">
        <v>79</v>
      </c>
      <c r="C90" s="27">
        <f t="shared" si="4"/>
        <v>1603</v>
      </c>
      <c r="D90" s="27"/>
      <c r="E90" s="35">
        <v>8</v>
      </c>
      <c r="F90" s="35">
        <v>42</v>
      </c>
      <c r="G90" s="35">
        <v>784</v>
      </c>
      <c r="H90" s="35">
        <v>437</v>
      </c>
      <c r="I90" s="35">
        <v>332</v>
      </c>
      <c r="K90" s="56" t="s">
        <v>11</v>
      </c>
      <c r="L90" s="56"/>
      <c r="M90" s="67">
        <v>10751</v>
      </c>
      <c r="N90" s="67">
        <v>10639</v>
      </c>
      <c r="O90" s="68">
        <f t="shared" si="5"/>
        <v>-1.0417635568784278E-2</v>
      </c>
      <c r="R90" s="48"/>
      <c r="S90" s="22"/>
      <c r="X90" s="20"/>
    </row>
    <row r="91" spans="2:24" ht="26.4" customHeight="1" x14ac:dyDescent="0.3">
      <c r="B91" s="28" t="s">
        <v>80</v>
      </c>
      <c r="C91" s="27">
        <f t="shared" si="4"/>
        <v>2291</v>
      </c>
      <c r="D91" s="27"/>
      <c r="E91" s="35">
        <v>223</v>
      </c>
      <c r="F91" s="35">
        <v>72</v>
      </c>
      <c r="G91" s="35">
        <v>1078</v>
      </c>
      <c r="H91" s="35">
        <v>301</v>
      </c>
      <c r="I91" s="35">
        <v>617</v>
      </c>
      <c r="K91" s="56" t="s">
        <v>12</v>
      </c>
      <c r="L91" s="56"/>
      <c r="M91" s="67">
        <v>10038</v>
      </c>
      <c r="N91" s="67">
        <v>10666</v>
      </c>
      <c r="O91" s="68">
        <f t="shared" si="5"/>
        <v>6.256226339908344E-2</v>
      </c>
      <c r="R91" s="48"/>
      <c r="S91" s="22"/>
      <c r="X91" s="20"/>
    </row>
    <row r="92" spans="2:24" ht="26.4" customHeight="1" x14ac:dyDescent="0.3">
      <c r="B92" s="28" t="s">
        <v>81</v>
      </c>
      <c r="C92" s="27">
        <f t="shared" si="4"/>
        <v>3486</v>
      </c>
      <c r="D92" s="27"/>
      <c r="E92" s="35">
        <v>45</v>
      </c>
      <c r="F92" s="35">
        <v>21</v>
      </c>
      <c r="G92" s="35">
        <v>1429</v>
      </c>
      <c r="H92" s="35">
        <v>334</v>
      </c>
      <c r="I92" s="35">
        <v>1657</v>
      </c>
      <c r="K92" s="56" t="s">
        <v>13</v>
      </c>
      <c r="L92" s="56"/>
      <c r="M92" s="67">
        <v>9550</v>
      </c>
      <c r="N92" s="67">
        <v>10927</v>
      </c>
      <c r="O92" s="68">
        <f t="shared" si="5"/>
        <v>0.14418848167539267</v>
      </c>
      <c r="R92" s="48"/>
      <c r="S92" s="22"/>
      <c r="X92" s="20"/>
    </row>
    <row r="93" spans="2:24" ht="26.4" customHeight="1" x14ac:dyDescent="0.3">
      <c r="B93" s="28" t="s">
        <v>82</v>
      </c>
      <c r="C93" s="27">
        <f t="shared" si="4"/>
        <v>9315</v>
      </c>
      <c r="D93" s="27"/>
      <c r="E93" s="35">
        <v>82</v>
      </c>
      <c r="F93" s="35">
        <v>156</v>
      </c>
      <c r="G93" s="35">
        <v>2197</v>
      </c>
      <c r="H93" s="35">
        <v>1846</v>
      </c>
      <c r="I93" s="35">
        <v>5034</v>
      </c>
      <c r="K93" s="56" t="s">
        <v>14</v>
      </c>
      <c r="L93" s="56"/>
      <c r="M93" s="67">
        <v>10927</v>
      </c>
      <c r="N93" s="67">
        <v>12385</v>
      </c>
      <c r="O93" s="68">
        <f t="shared" si="5"/>
        <v>0.13343095085567858</v>
      </c>
      <c r="R93" s="48"/>
      <c r="S93" s="22"/>
      <c r="X93" s="20"/>
    </row>
    <row r="94" spans="2:24" ht="26.4" customHeight="1" thickBot="1" x14ac:dyDescent="0.35">
      <c r="B94" s="28" t="s">
        <v>83</v>
      </c>
      <c r="C94" s="27">
        <f t="shared" si="4"/>
        <v>5859</v>
      </c>
      <c r="D94" s="27"/>
      <c r="E94" s="35">
        <v>221</v>
      </c>
      <c r="F94" s="35">
        <v>19</v>
      </c>
      <c r="G94" s="35">
        <v>1720</v>
      </c>
      <c r="H94" s="35">
        <v>788</v>
      </c>
      <c r="I94" s="35">
        <v>3111</v>
      </c>
      <c r="K94" s="56" t="s">
        <v>15</v>
      </c>
      <c r="L94" s="56"/>
      <c r="M94" s="67">
        <v>11073</v>
      </c>
      <c r="N94" s="67">
        <v>12609</v>
      </c>
      <c r="O94" s="68">
        <f t="shared" si="5"/>
        <v>0.13871579517745869</v>
      </c>
      <c r="R94" s="48"/>
      <c r="S94" s="22"/>
      <c r="X94" s="20"/>
    </row>
    <row r="95" spans="2:24" ht="26.4" customHeight="1" x14ac:dyDescent="0.3">
      <c r="B95" s="28" t="s">
        <v>84</v>
      </c>
      <c r="C95" s="27">
        <f t="shared" si="4"/>
        <v>2123</v>
      </c>
      <c r="D95" s="27"/>
      <c r="E95" s="35">
        <v>92</v>
      </c>
      <c r="F95" s="35">
        <v>16</v>
      </c>
      <c r="G95" s="35">
        <v>1079</v>
      </c>
      <c r="H95" s="35">
        <v>249</v>
      </c>
      <c r="I95" s="35">
        <v>687</v>
      </c>
      <c r="K95" s="30" t="s">
        <v>5</v>
      </c>
      <c r="L95" s="65"/>
      <c r="M95" s="44">
        <f>SUM(M85:M94)</f>
        <v>92143</v>
      </c>
      <c r="N95" s="44">
        <f>SUM(N85:N94)</f>
        <v>98277</v>
      </c>
      <c r="O95" s="66">
        <f>N95/M95-1</f>
        <v>6.6570439425675199E-2</v>
      </c>
      <c r="R95" s="48"/>
      <c r="S95" s="22"/>
      <c r="X95" s="20"/>
    </row>
    <row r="96" spans="2:24" ht="26.4" customHeight="1" x14ac:dyDescent="0.3">
      <c r="B96" s="28" t="s">
        <v>85</v>
      </c>
      <c r="C96" s="27">
        <f t="shared" si="4"/>
        <v>15181</v>
      </c>
      <c r="D96" s="27"/>
      <c r="E96" s="35">
        <v>1015</v>
      </c>
      <c r="F96" s="35">
        <v>30</v>
      </c>
      <c r="G96" s="35">
        <v>6116</v>
      </c>
      <c r="H96" s="35">
        <v>1675</v>
      </c>
      <c r="I96" s="35">
        <v>6345</v>
      </c>
      <c r="R96" s="48"/>
      <c r="S96" s="22"/>
      <c r="X96" s="20"/>
    </row>
    <row r="97" spans="2:24" ht="26.4" customHeight="1" x14ac:dyDescent="0.3">
      <c r="B97" s="28" t="s">
        <v>86</v>
      </c>
      <c r="C97" s="27">
        <f t="shared" si="4"/>
        <v>4398</v>
      </c>
      <c r="D97" s="27"/>
      <c r="E97" s="35">
        <v>284</v>
      </c>
      <c r="F97" s="35">
        <v>62</v>
      </c>
      <c r="G97" s="35">
        <v>1827</v>
      </c>
      <c r="H97" s="35">
        <v>533</v>
      </c>
      <c r="I97" s="35">
        <v>1692</v>
      </c>
      <c r="R97" s="48"/>
      <c r="S97" s="22"/>
      <c r="X97" s="20"/>
    </row>
    <row r="98" spans="2:24" ht="26.4" customHeight="1" x14ac:dyDescent="0.3">
      <c r="B98" s="28" t="s">
        <v>87</v>
      </c>
      <c r="C98" s="27">
        <f t="shared" si="4"/>
        <v>1889</v>
      </c>
      <c r="D98" s="27"/>
      <c r="E98" s="35">
        <v>292</v>
      </c>
      <c r="F98" s="35">
        <v>22</v>
      </c>
      <c r="G98" s="35">
        <v>801</v>
      </c>
      <c r="H98" s="35">
        <v>119</v>
      </c>
      <c r="I98" s="35">
        <v>655</v>
      </c>
      <c r="R98" s="48"/>
      <c r="S98" s="22"/>
      <c r="X98" s="20"/>
    </row>
    <row r="99" spans="2:24" ht="26.4" customHeight="1" x14ac:dyDescent="0.3">
      <c r="B99" s="28" t="s">
        <v>88</v>
      </c>
      <c r="C99" s="27">
        <f t="shared" si="4"/>
        <v>533</v>
      </c>
      <c r="D99" s="27"/>
      <c r="E99" s="35">
        <v>5</v>
      </c>
      <c r="F99" s="35">
        <v>8</v>
      </c>
      <c r="G99" s="35">
        <v>294</v>
      </c>
      <c r="H99" s="35">
        <v>63</v>
      </c>
      <c r="I99" s="35">
        <v>163</v>
      </c>
      <c r="R99" s="48"/>
      <c r="S99" s="22"/>
      <c r="X99" s="20"/>
    </row>
    <row r="100" spans="2:24" ht="26.4" customHeight="1" x14ac:dyDescent="0.3">
      <c r="B100" s="28" t="s">
        <v>89</v>
      </c>
      <c r="C100" s="27">
        <f t="shared" si="4"/>
        <v>1020</v>
      </c>
      <c r="D100" s="27"/>
      <c r="E100" s="35">
        <v>10</v>
      </c>
      <c r="F100" s="35">
        <v>15</v>
      </c>
      <c r="G100" s="35">
        <v>390</v>
      </c>
      <c r="H100" s="35">
        <v>130</v>
      </c>
      <c r="I100" s="35">
        <v>475</v>
      </c>
      <c r="R100" s="48"/>
      <c r="S100" s="22"/>
      <c r="X100" s="20"/>
    </row>
    <row r="101" spans="2:24" ht="26.4" customHeight="1" x14ac:dyDescent="0.3">
      <c r="B101" s="28" t="s">
        <v>90</v>
      </c>
      <c r="C101" s="27">
        <f t="shared" si="4"/>
        <v>1982</v>
      </c>
      <c r="D101" s="27"/>
      <c r="E101" s="35">
        <v>181</v>
      </c>
      <c r="F101" s="35">
        <v>40</v>
      </c>
      <c r="G101" s="35">
        <v>581</v>
      </c>
      <c r="H101" s="35">
        <v>164</v>
      </c>
      <c r="I101" s="35">
        <v>1016</v>
      </c>
      <c r="R101" s="48"/>
      <c r="S101" s="22"/>
      <c r="X101" s="20"/>
    </row>
    <row r="102" spans="2:24" ht="26.4" customHeight="1" x14ac:dyDescent="0.3">
      <c r="B102" s="28" t="s">
        <v>91</v>
      </c>
      <c r="C102" s="27">
        <f t="shared" si="4"/>
        <v>2991</v>
      </c>
      <c r="D102" s="27"/>
      <c r="E102" s="35">
        <v>39</v>
      </c>
      <c r="F102" s="35">
        <v>76</v>
      </c>
      <c r="G102" s="35">
        <v>1377</v>
      </c>
      <c r="H102" s="35">
        <v>348</v>
      </c>
      <c r="I102" s="35">
        <v>1151</v>
      </c>
      <c r="R102" s="48"/>
      <c r="S102" s="22"/>
      <c r="X102" s="20"/>
    </row>
    <row r="103" spans="2:24" ht="26.4" customHeight="1" x14ac:dyDescent="0.3">
      <c r="B103" s="28" t="s">
        <v>92</v>
      </c>
      <c r="C103" s="27">
        <f t="shared" si="4"/>
        <v>3328</v>
      </c>
      <c r="D103" s="27"/>
      <c r="E103" s="35">
        <v>36</v>
      </c>
      <c r="F103" s="35">
        <v>48</v>
      </c>
      <c r="G103" s="35">
        <v>1536</v>
      </c>
      <c r="H103" s="35">
        <v>410</v>
      </c>
      <c r="I103" s="35">
        <v>1298</v>
      </c>
      <c r="R103" s="48"/>
      <c r="S103" s="22"/>
      <c r="X103" s="20"/>
    </row>
    <row r="104" spans="2:24" ht="26.4" customHeight="1" x14ac:dyDescent="0.3">
      <c r="B104" s="28" t="s">
        <v>93</v>
      </c>
      <c r="C104" s="27">
        <f t="shared" si="4"/>
        <v>4862</v>
      </c>
      <c r="D104" s="27"/>
      <c r="E104" s="35">
        <v>229</v>
      </c>
      <c r="F104" s="35">
        <v>51</v>
      </c>
      <c r="G104" s="35">
        <v>2171</v>
      </c>
      <c r="H104" s="35">
        <v>616</v>
      </c>
      <c r="I104" s="35">
        <v>1795</v>
      </c>
      <c r="R104" s="48"/>
      <c r="S104" s="22"/>
      <c r="X104" s="20"/>
    </row>
    <row r="105" spans="2:24" ht="26.4" customHeight="1" x14ac:dyDescent="0.3">
      <c r="B105" s="28" t="s">
        <v>94</v>
      </c>
      <c r="C105" s="27">
        <f t="shared" si="4"/>
        <v>1890</v>
      </c>
      <c r="D105" s="27"/>
      <c r="E105" s="35">
        <v>39</v>
      </c>
      <c r="F105" s="35">
        <v>28</v>
      </c>
      <c r="G105" s="35">
        <v>733</v>
      </c>
      <c r="H105" s="35">
        <v>252</v>
      </c>
      <c r="I105" s="35">
        <v>838</v>
      </c>
      <c r="R105" s="48"/>
      <c r="S105" s="22"/>
      <c r="X105" s="20"/>
    </row>
    <row r="106" spans="2:24" ht="26.4" customHeight="1" x14ac:dyDescent="0.3">
      <c r="B106" s="28" t="s">
        <v>95</v>
      </c>
      <c r="C106" s="27">
        <f t="shared" si="4"/>
        <v>1350</v>
      </c>
      <c r="D106" s="27"/>
      <c r="E106" s="35">
        <v>25</v>
      </c>
      <c r="F106" s="35">
        <v>44</v>
      </c>
      <c r="G106" s="35">
        <v>556</v>
      </c>
      <c r="H106" s="35">
        <v>66</v>
      </c>
      <c r="I106" s="35">
        <v>659</v>
      </c>
      <c r="R106" s="48"/>
      <c r="S106" s="22"/>
      <c r="X106" s="20"/>
    </row>
    <row r="107" spans="2:24" ht="26.4" customHeight="1" thickBot="1" x14ac:dyDescent="0.35">
      <c r="B107" s="28" t="s">
        <v>96</v>
      </c>
      <c r="C107" s="27">
        <f>SUM(E107:I107)</f>
        <v>1309</v>
      </c>
      <c r="D107" s="27"/>
      <c r="E107" s="35">
        <v>17</v>
      </c>
      <c r="F107" s="35">
        <v>15</v>
      </c>
      <c r="G107" s="35">
        <v>367</v>
      </c>
      <c r="H107" s="35">
        <v>105</v>
      </c>
      <c r="I107" s="35">
        <v>805</v>
      </c>
      <c r="R107" s="48"/>
      <c r="S107" s="22"/>
      <c r="X107" s="20"/>
    </row>
    <row r="108" spans="2:24" ht="29.25" customHeight="1" x14ac:dyDescent="0.3">
      <c r="B108" s="30" t="s">
        <v>5</v>
      </c>
      <c r="C108" s="31">
        <f>SUM(C82:D107)</f>
        <v>98277</v>
      </c>
      <c r="D108" s="31"/>
      <c r="E108" s="44">
        <f>SUM(E82:E107)</f>
        <v>3189</v>
      </c>
      <c r="F108" s="44">
        <f t="shared" ref="F108:I108" si="6">SUM(F82:F107)</f>
        <v>1847</v>
      </c>
      <c r="G108" s="44">
        <f t="shared" si="6"/>
        <v>37512</v>
      </c>
      <c r="H108" s="44">
        <f>SUM(H82:H107)</f>
        <v>12819</v>
      </c>
      <c r="I108" s="44">
        <f t="shared" si="6"/>
        <v>42910</v>
      </c>
      <c r="J108" s="22"/>
      <c r="K108" s="22"/>
      <c r="L108" s="22"/>
      <c r="M108" s="22"/>
      <c r="N108" s="22"/>
      <c r="O108" s="22"/>
      <c r="P108" s="22"/>
      <c r="Q108" s="22"/>
      <c r="R108" s="48"/>
      <c r="S108" s="22"/>
      <c r="X108" s="20"/>
    </row>
    <row r="109" spans="2:24" ht="29.25" customHeight="1" x14ac:dyDescent="0.3">
      <c r="B109" s="69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48"/>
      <c r="S109" s="22"/>
      <c r="X109" s="20"/>
    </row>
    <row r="110" spans="2:24" ht="18.75" customHeight="1" x14ac:dyDescent="0.3"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22"/>
      <c r="T110" s="22"/>
      <c r="X110" s="20"/>
    </row>
    <row r="111" spans="2:24" ht="30" customHeight="1" x14ac:dyDescent="0.3"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70" t="s">
        <v>97</v>
      </c>
      <c r="N111" s="70" t="s">
        <v>97</v>
      </c>
      <c r="O111" s="22"/>
      <c r="P111" s="22"/>
      <c r="Q111" s="22"/>
      <c r="R111" s="22"/>
      <c r="S111" s="22"/>
      <c r="T111" s="22"/>
      <c r="X111" s="20"/>
    </row>
    <row r="112" spans="2:24" ht="64.5" customHeight="1" x14ac:dyDescent="0.3">
      <c r="B112" s="71" t="s">
        <v>69</v>
      </c>
      <c r="C112" s="72"/>
      <c r="D112" s="73" t="s">
        <v>98</v>
      </c>
      <c r="E112" s="74">
        <v>2021</v>
      </c>
      <c r="F112" s="73">
        <v>2022</v>
      </c>
      <c r="G112" s="73">
        <v>2023</v>
      </c>
      <c r="H112" s="73">
        <v>2024</v>
      </c>
      <c r="I112" s="73" t="s">
        <v>99</v>
      </c>
      <c r="K112" s="22"/>
      <c r="M112" s="75" t="s">
        <v>88</v>
      </c>
      <c r="N112" s="76">
        <v>3595</v>
      </c>
      <c r="O112" s="22"/>
      <c r="P112" s="22"/>
      <c r="Q112" s="22"/>
      <c r="R112" s="22"/>
      <c r="S112" s="22"/>
      <c r="T112" s="22"/>
      <c r="X112" s="20"/>
    </row>
    <row r="113" spans="2:24" ht="18" customHeight="1" x14ac:dyDescent="0.3">
      <c r="B113" s="77" t="s">
        <v>70</v>
      </c>
      <c r="C113" s="77"/>
      <c r="D113" s="78">
        <f>SUM(E113:I113)</f>
        <v>10247</v>
      </c>
      <c r="E113" s="79">
        <v>1899</v>
      </c>
      <c r="F113" s="79">
        <v>2440</v>
      </c>
      <c r="G113" s="80">
        <v>1928</v>
      </c>
      <c r="H113" s="80">
        <v>1865</v>
      </c>
      <c r="I113" s="79">
        <v>2115</v>
      </c>
      <c r="K113" s="22"/>
      <c r="M113" s="75" t="s">
        <v>89</v>
      </c>
      <c r="N113" s="76">
        <v>5745</v>
      </c>
      <c r="O113" s="22"/>
      <c r="P113" s="22"/>
      <c r="Q113" s="22"/>
      <c r="R113" s="22"/>
      <c r="S113" s="22"/>
      <c r="T113" s="22"/>
      <c r="X113" s="20"/>
    </row>
    <row r="114" spans="2:24" ht="18" customHeight="1" x14ac:dyDescent="0.3">
      <c r="B114" s="77" t="s">
        <v>71</v>
      </c>
      <c r="C114" s="77"/>
      <c r="D114" s="78">
        <f t="shared" ref="D114:D136" si="7">SUM(E114:I114)</f>
        <v>22162</v>
      </c>
      <c r="E114" s="79">
        <v>3440</v>
      </c>
      <c r="F114" s="79">
        <v>5012</v>
      </c>
      <c r="G114" s="79">
        <v>4719</v>
      </c>
      <c r="H114" s="79">
        <v>4881</v>
      </c>
      <c r="I114" s="79">
        <v>4110</v>
      </c>
      <c r="K114" s="22"/>
      <c r="M114" s="75" t="s">
        <v>96</v>
      </c>
      <c r="N114" s="76">
        <v>6480</v>
      </c>
      <c r="O114" s="22"/>
      <c r="P114" s="22"/>
      <c r="Q114" s="22"/>
      <c r="R114" s="22"/>
      <c r="S114" s="22"/>
      <c r="T114" s="22"/>
      <c r="X114" s="20"/>
    </row>
    <row r="115" spans="2:24" ht="18" customHeight="1" x14ac:dyDescent="0.3">
      <c r="B115" s="77" t="s">
        <v>72</v>
      </c>
      <c r="C115" s="77"/>
      <c r="D115" s="78">
        <f t="shared" si="7"/>
        <v>17319</v>
      </c>
      <c r="E115" s="79">
        <v>3118</v>
      </c>
      <c r="F115" s="79">
        <v>3882</v>
      </c>
      <c r="G115" s="79">
        <v>3423</v>
      </c>
      <c r="H115" s="79">
        <v>3581</v>
      </c>
      <c r="I115" s="79">
        <v>3315</v>
      </c>
      <c r="K115" s="22"/>
      <c r="M115" s="75" t="s">
        <v>95</v>
      </c>
      <c r="N115" s="76">
        <v>6791</v>
      </c>
      <c r="O115" s="22"/>
      <c r="P115" s="22"/>
      <c r="Q115" s="22"/>
      <c r="R115" s="22"/>
      <c r="S115" s="22"/>
      <c r="T115" s="22"/>
      <c r="X115" s="20"/>
    </row>
    <row r="116" spans="2:24" ht="18" customHeight="1" x14ac:dyDescent="0.3">
      <c r="B116" s="77" t="s">
        <v>74</v>
      </c>
      <c r="C116" s="77"/>
      <c r="D116" s="78">
        <f t="shared" si="7"/>
        <v>35463</v>
      </c>
      <c r="E116" s="79">
        <v>7842</v>
      </c>
      <c r="F116" s="79">
        <v>7818</v>
      </c>
      <c r="G116" s="79">
        <v>6805</v>
      </c>
      <c r="H116" s="79">
        <v>6935</v>
      </c>
      <c r="I116" s="79">
        <v>6063</v>
      </c>
      <c r="K116" s="22"/>
      <c r="M116" s="75" t="s">
        <v>79</v>
      </c>
      <c r="N116" s="76">
        <v>9846</v>
      </c>
      <c r="O116" s="22"/>
      <c r="P116" s="22"/>
      <c r="Q116" s="22"/>
      <c r="R116" s="22"/>
      <c r="S116" s="22"/>
      <c r="T116" s="22"/>
      <c r="X116" s="20"/>
    </row>
    <row r="117" spans="2:24" ht="18" customHeight="1" x14ac:dyDescent="0.3">
      <c r="B117" s="77" t="s">
        <v>75</v>
      </c>
      <c r="C117" s="77"/>
      <c r="D117" s="78">
        <f t="shared" si="7"/>
        <v>20107</v>
      </c>
      <c r="E117" s="79">
        <v>3641</v>
      </c>
      <c r="F117" s="79">
        <v>4156</v>
      </c>
      <c r="G117" s="79">
        <v>3878</v>
      </c>
      <c r="H117" s="79">
        <v>4515</v>
      </c>
      <c r="I117" s="79">
        <v>3917</v>
      </c>
      <c r="K117" s="22"/>
      <c r="M117" s="75" t="s">
        <v>70</v>
      </c>
      <c r="N117" s="76">
        <v>10247</v>
      </c>
      <c r="O117" s="22"/>
      <c r="P117" s="22"/>
      <c r="Q117" s="22"/>
      <c r="R117" s="22"/>
      <c r="S117" s="22"/>
      <c r="T117" s="22"/>
      <c r="X117" s="20"/>
    </row>
    <row r="118" spans="2:24" ht="18" customHeight="1" x14ac:dyDescent="0.3">
      <c r="B118" s="77" t="s">
        <v>76</v>
      </c>
      <c r="C118" s="77"/>
      <c r="D118" s="78">
        <f t="shared" si="7"/>
        <v>17647</v>
      </c>
      <c r="E118" s="79">
        <v>3028</v>
      </c>
      <c r="F118" s="79">
        <v>4319</v>
      </c>
      <c r="G118" s="79">
        <v>3479</v>
      </c>
      <c r="H118" s="79">
        <v>3663</v>
      </c>
      <c r="I118" s="79">
        <v>3158</v>
      </c>
      <c r="K118" s="22"/>
      <c r="M118" s="75" t="s">
        <v>87</v>
      </c>
      <c r="N118" s="76">
        <v>10478</v>
      </c>
      <c r="O118" s="22"/>
      <c r="P118" s="22"/>
      <c r="Q118" s="22"/>
      <c r="R118" s="22"/>
      <c r="S118" s="22"/>
      <c r="T118" s="22"/>
      <c r="X118" s="20"/>
    </row>
    <row r="119" spans="2:24" ht="18" customHeight="1" x14ac:dyDescent="0.3">
      <c r="B119" s="77" t="s">
        <v>77</v>
      </c>
      <c r="C119" s="77"/>
      <c r="D119" s="78">
        <f t="shared" si="7"/>
        <v>18236</v>
      </c>
      <c r="E119" s="79">
        <v>3333</v>
      </c>
      <c r="F119" s="79">
        <v>3971</v>
      </c>
      <c r="G119" s="79">
        <v>3625</v>
      </c>
      <c r="H119" s="79">
        <v>3889</v>
      </c>
      <c r="I119" s="79">
        <v>3418</v>
      </c>
      <c r="K119" s="22"/>
      <c r="M119" s="75" t="s">
        <v>90</v>
      </c>
      <c r="N119" s="76">
        <v>10680</v>
      </c>
      <c r="O119" s="22"/>
      <c r="P119" s="22"/>
      <c r="Q119" s="22"/>
      <c r="R119" s="22"/>
      <c r="S119" s="22"/>
      <c r="T119" s="22"/>
      <c r="X119" s="20"/>
    </row>
    <row r="120" spans="2:24" ht="18" customHeight="1" x14ac:dyDescent="0.3">
      <c r="B120" s="77" t="s">
        <v>78</v>
      </c>
      <c r="C120" s="77"/>
      <c r="D120" s="78">
        <f t="shared" si="7"/>
        <v>36675</v>
      </c>
      <c r="E120" s="79">
        <v>6278</v>
      </c>
      <c r="F120" s="79">
        <v>7639</v>
      </c>
      <c r="G120" s="79">
        <v>7929</v>
      </c>
      <c r="H120" s="79">
        <v>8058</v>
      </c>
      <c r="I120" s="79">
        <v>6771</v>
      </c>
      <c r="K120" s="22"/>
      <c r="M120" s="75" t="s">
        <v>94</v>
      </c>
      <c r="N120" s="76">
        <v>11237</v>
      </c>
      <c r="O120" s="22"/>
      <c r="P120" s="22"/>
      <c r="Q120" s="22"/>
      <c r="R120" s="22"/>
      <c r="S120" s="22"/>
      <c r="T120" s="22"/>
      <c r="X120" s="20"/>
    </row>
    <row r="121" spans="2:24" ht="18" customHeight="1" x14ac:dyDescent="0.3">
      <c r="B121" s="77" t="s">
        <v>79</v>
      </c>
      <c r="C121" s="77"/>
      <c r="D121" s="78">
        <f t="shared" si="7"/>
        <v>9846</v>
      </c>
      <c r="E121" s="79">
        <v>1962</v>
      </c>
      <c r="F121" s="79">
        <v>2075</v>
      </c>
      <c r="G121" s="79">
        <v>2066</v>
      </c>
      <c r="H121" s="79">
        <v>2140</v>
      </c>
      <c r="I121" s="79">
        <v>1603</v>
      </c>
      <c r="K121" s="22"/>
      <c r="M121" s="75" t="s">
        <v>84</v>
      </c>
      <c r="N121" s="76">
        <v>12071</v>
      </c>
      <c r="O121" s="22"/>
      <c r="P121" s="22"/>
      <c r="Q121" s="22"/>
      <c r="R121" s="22"/>
      <c r="S121" s="22"/>
      <c r="T121" s="22"/>
      <c r="X121" s="20"/>
    </row>
    <row r="122" spans="2:24" ht="18" customHeight="1" x14ac:dyDescent="0.3">
      <c r="B122" s="77" t="s">
        <v>80</v>
      </c>
      <c r="C122" s="77"/>
      <c r="D122" s="78">
        <f t="shared" si="7"/>
        <v>13922</v>
      </c>
      <c r="E122" s="79">
        <v>2719</v>
      </c>
      <c r="F122" s="79">
        <v>3095</v>
      </c>
      <c r="G122" s="79">
        <v>2800</v>
      </c>
      <c r="H122" s="79">
        <v>3017</v>
      </c>
      <c r="I122" s="79">
        <v>2291</v>
      </c>
      <c r="K122" s="22"/>
      <c r="M122" s="75" t="s">
        <v>100</v>
      </c>
      <c r="N122" s="76">
        <v>13922</v>
      </c>
      <c r="O122" s="22"/>
      <c r="P122" s="22"/>
      <c r="Q122" s="22"/>
      <c r="R122" s="22"/>
      <c r="S122" s="22"/>
      <c r="T122" s="22"/>
      <c r="X122" s="20"/>
    </row>
    <row r="123" spans="2:24" ht="18" customHeight="1" x14ac:dyDescent="0.3">
      <c r="B123" s="77" t="s">
        <v>81</v>
      </c>
      <c r="C123" s="77"/>
      <c r="D123" s="78">
        <f t="shared" si="7"/>
        <v>23276</v>
      </c>
      <c r="E123" s="79">
        <v>5945</v>
      </c>
      <c r="F123" s="79">
        <v>4952</v>
      </c>
      <c r="G123" s="79">
        <v>4434</v>
      </c>
      <c r="H123" s="79">
        <v>4459</v>
      </c>
      <c r="I123" s="79">
        <v>3486</v>
      </c>
      <c r="K123" s="22"/>
      <c r="M123" s="75" t="s">
        <v>101</v>
      </c>
      <c r="N123" s="76">
        <v>17319</v>
      </c>
      <c r="O123" s="22"/>
      <c r="P123" s="22"/>
      <c r="Q123" s="22"/>
      <c r="R123" s="22"/>
      <c r="S123" s="22"/>
      <c r="T123" s="22"/>
      <c r="X123" s="20"/>
    </row>
    <row r="124" spans="2:24" ht="18" customHeight="1" x14ac:dyDescent="0.3">
      <c r="B124" s="77" t="s">
        <v>82</v>
      </c>
      <c r="C124" s="77"/>
      <c r="D124" s="78">
        <f t="shared" si="7"/>
        <v>45742</v>
      </c>
      <c r="E124" s="79">
        <v>7564</v>
      </c>
      <c r="F124" s="79">
        <v>9079</v>
      </c>
      <c r="G124" s="79">
        <v>9810</v>
      </c>
      <c r="H124" s="79">
        <v>9974</v>
      </c>
      <c r="I124" s="79">
        <v>9315</v>
      </c>
      <c r="K124" s="22"/>
      <c r="M124" s="75" t="s">
        <v>91</v>
      </c>
      <c r="N124" s="76">
        <v>17477</v>
      </c>
      <c r="O124" s="22"/>
      <c r="P124" s="22"/>
      <c r="Q124" s="22"/>
      <c r="R124" s="22"/>
      <c r="S124" s="22"/>
      <c r="T124" s="22"/>
      <c r="X124" s="20"/>
    </row>
    <row r="125" spans="2:24" ht="18" customHeight="1" x14ac:dyDescent="0.3">
      <c r="B125" s="77" t="s">
        <v>83</v>
      </c>
      <c r="C125" s="77"/>
      <c r="D125" s="78">
        <f t="shared" si="7"/>
        <v>31283</v>
      </c>
      <c r="E125" s="79">
        <v>5201</v>
      </c>
      <c r="F125" s="79">
        <v>6475</v>
      </c>
      <c r="G125" s="79">
        <v>6737</v>
      </c>
      <c r="H125" s="79">
        <v>7011</v>
      </c>
      <c r="I125" s="79">
        <v>5859</v>
      </c>
      <c r="K125" s="22"/>
      <c r="M125" s="75" t="s">
        <v>76</v>
      </c>
      <c r="N125" s="76">
        <v>17647</v>
      </c>
      <c r="O125" s="22"/>
      <c r="P125" s="22"/>
      <c r="Q125" s="22"/>
      <c r="R125" s="22"/>
      <c r="S125" s="22"/>
      <c r="T125" s="22"/>
      <c r="U125" s="22"/>
      <c r="V125" s="22"/>
      <c r="W125" s="22"/>
      <c r="X125" s="20"/>
    </row>
    <row r="126" spans="2:24" ht="18" customHeight="1" x14ac:dyDescent="0.3">
      <c r="B126" s="77" t="s">
        <v>84</v>
      </c>
      <c r="C126" s="77"/>
      <c r="D126" s="78">
        <f t="shared" si="7"/>
        <v>12071</v>
      </c>
      <c r="E126" s="79">
        <v>2648</v>
      </c>
      <c r="F126" s="79">
        <v>2493</v>
      </c>
      <c r="G126" s="79">
        <v>2435</v>
      </c>
      <c r="H126" s="79">
        <v>2372</v>
      </c>
      <c r="I126" s="79">
        <v>2123</v>
      </c>
      <c r="K126" s="22"/>
      <c r="M126" s="75" t="s">
        <v>92</v>
      </c>
      <c r="N126" s="76">
        <v>18108</v>
      </c>
      <c r="O126" s="22"/>
      <c r="P126" s="22"/>
      <c r="Q126" s="22"/>
      <c r="R126" s="22"/>
      <c r="S126" s="22"/>
      <c r="T126" s="22"/>
      <c r="U126" s="22"/>
      <c r="V126" s="22"/>
      <c r="W126" s="22"/>
      <c r="X126" s="20"/>
    </row>
    <row r="127" spans="2:24" ht="18" customHeight="1" x14ac:dyDescent="0.3">
      <c r="B127" s="77" t="s">
        <v>85</v>
      </c>
      <c r="C127" s="77"/>
      <c r="D127" s="78">
        <f t="shared" si="7"/>
        <v>80211</v>
      </c>
      <c r="E127" s="79">
        <v>15678</v>
      </c>
      <c r="F127" s="79">
        <v>16894</v>
      </c>
      <c r="G127" s="79">
        <v>15975</v>
      </c>
      <c r="H127" s="79">
        <v>16483</v>
      </c>
      <c r="I127" s="79">
        <v>15181</v>
      </c>
      <c r="K127" s="22"/>
      <c r="M127" s="75" t="s">
        <v>77</v>
      </c>
      <c r="N127" s="76">
        <v>18236</v>
      </c>
      <c r="O127" s="22"/>
      <c r="P127" s="22"/>
      <c r="Q127" s="22"/>
      <c r="R127" s="22"/>
      <c r="S127" s="22"/>
      <c r="T127" s="22"/>
      <c r="U127" s="22"/>
      <c r="V127" s="22"/>
      <c r="W127" s="22"/>
      <c r="X127" s="20"/>
    </row>
    <row r="128" spans="2:24" ht="18" customHeight="1" x14ac:dyDescent="0.3">
      <c r="B128" s="77" t="s">
        <v>86</v>
      </c>
      <c r="C128" s="77"/>
      <c r="D128" s="78">
        <f t="shared" si="7"/>
        <v>25934</v>
      </c>
      <c r="E128" s="79">
        <v>5514</v>
      </c>
      <c r="F128" s="79">
        <v>6320</v>
      </c>
      <c r="G128" s="79">
        <v>4757</v>
      </c>
      <c r="H128" s="79">
        <v>4945</v>
      </c>
      <c r="I128" s="79">
        <v>4398</v>
      </c>
      <c r="K128" s="22"/>
      <c r="M128" s="75" t="s">
        <v>75</v>
      </c>
      <c r="N128" s="76">
        <v>20107</v>
      </c>
      <c r="O128" s="22"/>
      <c r="P128" s="22"/>
      <c r="Q128" s="22"/>
      <c r="R128" s="22"/>
      <c r="S128" s="22"/>
      <c r="T128" s="22"/>
      <c r="U128" s="22"/>
      <c r="V128" s="22"/>
      <c r="W128" s="22"/>
      <c r="X128" s="20"/>
    </row>
    <row r="129" spans="2:24" ht="18" customHeight="1" x14ac:dyDescent="0.3">
      <c r="B129" s="77" t="s">
        <v>87</v>
      </c>
      <c r="C129" s="77"/>
      <c r="D129" s="78">
        <f t="shared" si="7"/>
        <v>10478</v>
      </c>
      <c r="E129" s="79">
        <v>1787</v>
      </c>
      <c r="F129" s="79">
        <v>2547</v>
      </c>
      <c r="G129" s="79">
        <v>2254</v>
      </c>
      <c r="H129" s="79">
        <v>2001</v>
      </c>
      <c r="I129" s="79">
        <v>1889</v>
      </c>
      <c r="K129" s="22"/>
      <c r="M129" s="75" t="s">
        <v>102</v>
      </c>
      <c r="N129" s="76">
        <v>22162</v>
      </c>
      <c r="O129" s="22"/>
      <c r="P129" s="22"/>
      <c r="Q129" s="22"/>
      <c r="R129" s="22"/>
      <c r="S129" s="22"/>
      <c r="T129" s="22"/>
      <c r="U129" s="22"/>
      <c r="V129" s="22"/>
      <c r="W129" s="22"/>
      <c r="X129" s="20"/>
    </row>
    <row r="130" spans="2:24" ht="18" customHeight="1" x14ac:dyDescent="0.3">
      <c r="B130" s="77" t="s">
        <v>88</v>
      </c>
      <c r="C130" s="77"/>
      <c r="D130" s="78">
        <f t="shared" si="7"/>
        <v>3595</v>
      </c>
      <c r="E130" s="79">
        <v>776</v>
      </c>
      <c r="F130" s="79">
        <v>801</v>
      </c>
      <c r="G130" s="79">
        <v>736</v>
      </c>
      <c r="H130" s="79">
        <v>749</v>
      </c>
      <c r="I130" s="79">
        <v>533</v>
      </c>
      <c r="K130" s="22"/>
      <c r="M130" s="75" t="s">
        <v>81</v>
      </c>
      <c r="N130" s="76">
        <v>23276</v>
      </c>
      <c r="O130" s="22"/>
      <c r="P130" s="22"/>
      <c r="Q130" s="22"/>
      <c r="R130" s="22"/>
      <c r="S130" s="22"/>
      <c r="T130" s="22"/>
      <c r="U130" s="22"/>
      <c r="V130" s="22"/>
      <c r="W130" s="22"/>
      <c r="X130" s="20"/>
    </row>
    <row r="131" spans="2:24" ht="18" customHeight="1" x14ac:dyDescent="0.3">
      <c r="B131" s="77" t="s">
        <v>89</v>
      </c>
      <c r="C131" s="77"/>
      <c r="D131" s="78">
        <f t="shared" si="7"/>
        <v>5745</v>
      </c>
      <c r="E131" s="79">
        <v>1284</v>
      </c>
      <c r="F131" s="79">
        <v>1543</v>
      </c>
      <c r="G131" s="79">
        <v>929</v>
      </c>
      <c r="H131" s="79">
        <v>969</v>
      </c>
      <c r="I131" s="79">
        <v>1020</v>
      </c>
      <c r="K131" s="22"/>
      <c r="M131" s="75" t="s">
        <v>103</v>
      </c>
      <c r="N131" s="76">
        <v>23830</v>
      </c>
      <c r="O131" s="22"/>
      <c r="P131" s="22"/>
      <c r="Q131" s="22"/>
      <c r="R131" s="22"/>
      <c r="S131" s="22"/>
      <c r="T131" s="22"/>
      <c r="U131" s="22"/>
      <c r="V131" s="22"/>
      <c r="W131" s="22"/>
      <c r="X131" s="20"/>
    </row>
    <row r="132" spans="2:24" ht="18" customHeight="1" x14ac:dyDescent="0.3">
      <c r="B132" s="77" t="s">
        <v>90</v>
      </c>
      <c r="C132" s="77"/>
      <c r="D132" s="78">
        <f t="shared" si="7"/>
        <v>10680</v>
      </c>
      <c r="E132" s="79">
        <v>2070</v>
      </c>
      <c r="F132" s="79">
        <v>2318</v>
      </c>
      <c r="G132" s="79">
        <v>1994</v>
      </c>
      <c r="H132" s="79">
        <v>2316</v>
      </c>
      <c r="I132" s="79">
        <v>1982</v>
      </c>
      <c r="K132" s="22"/>
      <c r="M132" s="77" t="s">
        <v>86</v>
      </c>
      <c r="N132" s="76">
        <v>25934</v>
      </c>
      <c r="O132" s="22"/>
      <c r="P132" s="22"/>
      <c r="Q132" s="22"/>
      <c r="R132" s="22"/>
      <c r="S132" s="22"/>
      <c r="T132" s="22"/>
      <c r="U132" s="22"/>
      <c r="V132" s="22"/>
      <c r="W132" s="22"/>
      <c r="X132" s="20"/>
    </row>
    <row r="133" spans="2:24" ht="18" customHeight="1" x14ac:dyDescent="0.3">
      <c r="B133" s="77" t="s">
        <v>91</v>
      </c>
      <c r="C133" s="77"/>
      <c r="D133" s="78">
        <f t="shared" si="7"/>
        <v>17477</v>
      </c>
      <c r="E133" s="79">
        <v>3623</v>
      </c>
      <c r="F133" s="79">
        <v>3650</v>
      </c>
      <c r="G133" s="79">
        <v>3322</v>
      </c>
      <c r="H133" s="79">
        <v>3891</v>
      </c>
      <c r="I133" s="79">
        <v>2991</v>
      </c>
      <c r="K133" s="22"/>
      <c r="M133" s="75" t="s">
        <v>83</v>
      </c>
      <c r="N133" s="76">
        <v>31283</v>
      </c>
      <c r="O133" s="22"/>
      <c r="P133" s="22"/>
      <c r="Q133" s="22"/>
      <c r="R133" s="22"/>
      <c r="S133" s="22"/>
      <c r="T133" s="22"/>
      <c r="U133" s="22"/>
      <c r="V133" s="22"/>
      <c r="W133" s="22"/>
      <c r="X133" s="20"/>
    </row>
    <row r="134" spans="2:24" ht="18" customHeight="1" x14ac:dyDescent="0.3">
      <c r="B134" s="77" t="s">
        <v>92</v>
      </c>
      <c r="C134" s="77"/>
      <c r="D134" s="78">
        <f t="shared" si="7"/>
        <v>18108</v>
      </c>
      <c r="E134" s="79">
        <v>3572</v>
      </c>
      <c r="F134" s="79">
        <v>3932</v>
      </c>
      <c r="G134" s="79">
        <v>3258</v>
      </c>
      <c r="H134" s="79">
        <v>4018</v>
      </c>
      <c r="I134" s="79">
        <v>3328</v>
      </c>
      <c r="K134" s="22"/>
      <c r="M134" s="75" t="s">
        <v>74</v>
      </c>
      <c r="N134" s="76">
        <v>35463</v>
      </c>
      <c r="O134" s="22"/>
      <c r="P134" s="22"/>
      <c r="Q134" s="22"/>
      <c r="R134" s="22"/>
      <c r="S134" s="22"/>
      <c r="T134" s="22"/>
      <c r="U134" s="22"/>
      <c r="V134" s="22"/>
      <c r="W134" s="22"/>
      <c r="X134" s="20"/>
    </row>
    <row r="135" spans="2:24" ht="18" customHeight="1" x14ac:dyDescent="0.3">
      <c r="B135" s="77" t="s">
        <v>93</v>
      </c>
      <c r="C135" s="77"/>
      <c r="D135" s="78">
        <f t="shared" si="7"/>
        <v>23830</v>
      </c>
      <c r="E135" s="79">
        <v>4092</v>
      </c>
      <c r="F135" s="79">
        <v>5492</v>
      </c>
      <c r="G135" s="79">
        <v>4536</v>
      </c>
      <c r="H135" s="79">
        <v>4848</v>
      </c>
      <c r="I135" s="79">
        <v>4862</v>
      </c>
      <c r="K135" s="22"/>
      <c r="M135" s="75" t="s">
        <v>78</v>
      </c>
      <c r="N135" s="76">
        <v>36675</v>
      </c>
      <c r="O135" s="22"/>
      <c r="P135" s="22"/>
      <c r="Q135" s="22"/>
      <c r="R135" s="22"/>
      <c r="S135" s="22"/>
      <c r="T135" s="22"/>
      <c r="U135" s="22"/>
      <c r="V135" s="22"/>
      <c r="W135" s="22"/>
      <c r="X135" s="20"/>
    </row>
    <row r="136" spans="2:24" ht="18" customHeight="1" x14ac:dyDescent="0.3">
      <c r="B136" s="77" t="s">
        <v>94</v>
      </c>
      <c r="C136" s="77"/>
      <c r="D136" s="78">
        <f t="shared" si="7"/>
        <v>11237</v>
      </c>
      <c r="E136" s="79">
        <v>2279</v>
      </c>
      <c r="F136" s="79">
        <v>2481</v>
      </c>
      <c r="G136" s="79">
        <v>2222</v>
      </c>
      <c r="H136" s="79">
        <v>2365</v>
      </c>
      <c r="I136" s="79">
        <v>1890</v>
      </c>
      <c r="K136" s="22"/>
      <c r="M136" s="75" t="s">
        <v>104</v>
      </c>
      <c r="N136" s="76">
        <v>45742</v>
      </c>
      <c r="O136" s="22"/>
      <c r="P136" s="22"/>
      <c r="Q136" s="22"/>
      <c r="R136" s="22"/>
      <c r="S136" s="22"/>
      <c r="T136" s="22"/>
      <c r="U136" s="22"/>
      <c r="V136" s="22"/>
      <c r="W136" s="22"/>
      <c r="X136" s="20"/>
    </row>
    <row r="137" spans="2:24" ht="18" customHeight="1" thickBot="1" x14ac:dyDescent="0.35">
      <c r="B137" s="77" t="s">
        <v>95</v>
      </c>
      <c r="C137" s="77"/>
      <c r="D137" s="78">
        <f>SUM(E137:I137)</f>
        <v>6791</v>
      </c>
      <c r="E137" s="79">
        <v>1215</v>
      </c>
      <c r="F137" s="79">
        <v>1456</v>
      </c>
      <c r="G137" s="79">
        <v>1304</v>
      </c>
      <c r="H137" s="79">
        <v>1466</v>
      </c>
      <c r="I137" s="79">
        <v>1350</v>
      </c>
      <c r="K137" s="22"/>
      <c r="M137" s="81" t="s">
        <v>85</v>
      </c>
      <c r="N137" s="76">
        <v>80211</v>
      </c>
      <c r="O137" s="22"/>
      <c r="P137" s="22"/>
      <c r="Q137" s="22"/>
      <c r="R137" s="22"/>
      <c r="S137" s="22"/>
      <c r="T137" s="22"/>
      <c r="U137" s="22"/>
      <c r="V137" s="22"/>
      <c r="W137" s="22"/>
      <c r="X137" s="20"/>
    </row>
    <row r="138" spans="2:24" ht="18" customHeight="1" thickBot="1" x14ac:dyDescent="0.35">
      <c r="B138" s="81" t="s">
        <v>96</v>
      </c>
      <c r="C138" s="81"/>
      <c r="D138" s="78">
        <f>SUM(E138:I138)</f>
        <v>6480</v>
      </c>
      <c r="E138" s="82">
        <v>998</v>
      </c>
      <c r="F138" s="82">
        <v>1620</v>
      </c>
      <c r="G138" s="82">
        <v>1396</v>
      </c>
      <c r="H138" s="82">
        <v>1157</v>
      </c>
      <c r="I138" s="79">
        <v>1309</v>
      </c>
      <c r="K138" s="22"/>
      <c r="L138" s="22"/>
      <c r="M138" s="70"/>
      <c r="N138" s="70"/>
      <c r="O138" s="22"/>
      <c r="P138" s="22"/>
      <c r="Q138" s="22"/>
      <c r="R138" s="22"/>
      <c r="S138" s="22"/>
      <c r="T138" s="22"/>
      <c r="U138" s="22"/>
      <c r="V138" s="22"/>
      <c r="W138" s="22"/>
      <c r="X138" s="20"/>
    </row>
    <row r="139" spans="2:24" ht="19.5" customHeight="1" x14ac:dyDescent="0.3">
      <c r="B139" s="30" t="s">
        <v>5</v>
      </c>
      <c r="C139" s="65"/>
      <c r="D139" s="44">
        <f t="shared" ref="D139:I139" si="8">SUM(D113:D138)</f>
        <v>534562</v>
      </c>
      <c r="E139" s="44">
        <f t="shared" si="8"/>
        <v>101506</v>
      </c>
      <c r="F139" s="44">
        <f t="shared" si="8"/>
        <v>116460</v>
      </c>
      <c r="G139" s="44">
        <f t="shared" si="8"/>
        <v>106751</v>
      </c>
      <c r="H139" s="44">
        <f t="shared" si="8"/>
        <v>111568</v>
      </c>
      <c r="I139" s="44">
        <f t="shared" si="8"/>
        <v>98277</v>
      </c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0"/>
    </row>
    <row r="140" spans="2:24" ht="19.5" customHeight="1" thickBot="1" x14ac:dyDescent="0.35">
      <c r="B140" s="83" t="s">
        <v>35</v>
      </c>
      <c r="C140" s="83"/>
      <c r="D140" s="84">
        <f>SUM(E140:I140)</f>
        <v>1</v>
      </c>
      <c r="E140" s="84">
        <f>E139/$D$139</f>
        <v>0.18988629943767046</v>
      </c>
      <c r="F140" s="84">
        <f t="shared" ref="F140:I140" si="9">F139/$D$139</f>
        <v>0.21786060363437731</v>
      </c>
      <c r="G140" s="84">
        <f t="shared" si="9"/>
        <v>0.19969807056992453</v>
      </c>
      <c r="H140" s="84">
        <f t="shared" si="9"/>
        <v>0.2087091862122635</v>
      </c>
      <c r="I140" s="84">
        <f t="shared" si="9"/>
        <v>0.18384584014576419</v>
      </c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0"/>
    </row>
    <row r="141" spans="2:24" ht="30" customHeight="1" x14ac:dyDescent="0.3">
      <c r="B141" s="69" t="s">
        <v>105</v>
      </c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0"/>
    </row>
    <row r="142" spans="2:24" s="5" customFormat="1" ht="22.2" customHeight="1" x14ac:dyDescent="0.3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2:24" s="5" customFormat="1" ht="9" customHeight="1" x14ac:dyDescent="0.3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2:24" s="5" customFormat="1" ht="9" customHeight="1" x14ac:dyDescent="0.3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2:24" s="5" customFormat="1" ht="12.6" customHeight="1" x14ac:dyDescent="0.3">
      <c r="B145" s="19" t="s">
        <v>106</v>
      </c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20"/>
    </row>
    <row r="146" spans="2:24" s="5" customFormat="1" ht="27.75" customHeight="1" x14ac:dyDescent="0.3"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0"/>
    </row>
    <row r="147" spans="2:24" s="5" customFormat="1" ht="27.75" customHeight="1" x14ac:dyDescent="0.3"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0"/>
    </row>
    <row r="148" spans="2:24" s="5" customFormat="1" ht="20.25" customHeight="1" x14ac:dyDescent="0.3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2:24" s="5" customFormat="1" ht="20.25" customHeight="1" x14ac:dyDescent="0.3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2:24" s="5" customFormat="1" ht="20.25" customHeight="1" x14ac:dyDescent="0.3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2:24" s="5" customFormat="1" ht="32.25" customHeight="1" x14ac:dyDescent="0.3">
      <c r="B151" s="85" t="s">
        <v>4</v>
      </c>
      <c r="C151" s="85" t="s">
        <v>5</v>
      </c>
      <c r="D151" s="51" t="s">
        <v>107</v>
      </c>
      <c r="E151" s="51" t="s">
        <v>108</v>
      </c>
      <c r="F151" s="2"/>
      <c r="G151" s="2"/>
      <c r="H151" s="2"/>
      <c r="I151" s="2"/>
      <c r="J151" s="2"/>
      <c r="K151" s="2"/>
      <c r="L151" s="2"/>
      <c r="N151" s="85" t="s">
        <v>109</v>
      </c>
      <c r="O151" s="86" t="s">
        <v>5</v>
      </c>
      <c r="P151" s="87" t="s">
        <v>35</v>
      </c>
      <c r="Q151" s="88" t="s">
        <v>107</v>
      </c>
      <c r="R151" s="88" t="s">
        <v>108</v>
      </c>
      <c r="T151" s="2"/>
      <c r="U151" s="2"/>
      <c r="V151" s="2"/>
      <c r="W151" s="2"/>
    </row>
    <row r="152" spans="2:24" s="5" customFormat="1" ht="20.25" customHeight="1" x14ac:dyDescent="0.3">
      <c r="B152" s="26" t="s">
        <v>6</v>
      </c>
      <c r="C152" s="89">
        <f>D152+E152</f>
        <v>61165</v>
      </c>
      <c r="D152" s="35">
        <v>34971</v>
      </c>
      <c r="E152" s="35">
        <v>26194</v>
      </c>
      <c r="F152" s="2"/>
      <c r="G152" s="2"/>
      <c r="H152" s="2"/>
      <c r="I152" s="2"/>
      <c r="J152" s="2"/>
      <c r="K152" s="2"/>
      <c r="L152" s="2"/>
      <c r="N152" s="90" t="s">
        <v>110</v>
      </c>
      <c r="O152" s="91">
        <f>SUM(Q152:R152)</f>
        <v>375</v>
      </c>
      <c r="P152" s="92">
        <f>O152/$O$159</f>
        <v>2.3744546669114995E-4</v>
      </c>
      <c r="Q152" s="93">
        <v>191</v>
      </c>
      <c r="R152" s="94">
        <v>184</v>
      </c>
      <c r="T152" s="2"/>
      <c r="U152" s="2"/>
      <c r="V152" s="2"/>
      <c r="W152" s="2"/>
    </row>
    <row r="153" spans="2:24" s="5" customFormat="1" ht="20.25" customHeight="1" x14ac:dyDescent="0.3">
      <c r="B153" s="28" t="s">
        <v>7</v>
      </c>
      <c r="C153" s="89">
        <f>D153+E153</f>
        <v>98008</v>
      </c>
      <c r="D153" s="35">
        <v>53120</v>
      </c>
      <c r="E153" s="35">
        <v>44888</v>
      </c>
      <c r="F153" s="2"/>
      <c r="G153" s="2"/>
      <c r="H153" s="2"/>
      <c r="I153" s="2"/>
      <c r="J153" s="2"/>
      <c r="K153" s="2"/>
      <c r="L153" s="2"/>
      <c r="N153" s="95" t="s">
        <v>111</v>
      </c>
      <c r="O153" s="91">
        <f t="shared" ref="O153:O158" si="10">SUM(Q153:R153)</f>
        <v>6518</v>
      </c>
      <c r="P153" s="92">
        <f t="shared" ref="P153:P158" si="11">O153/$O$159</f>
        <v>4.127118805047774E-3</v>
      </c>
      <c r="Q153" s="96">
        <v>3542</v>
      </c>
      <c r="R153" s="97">
        <v>2976</v>
      </c>
      <c r="T153" s="2"/>
      <c r="U153" s="2"/>
      <c r="V153" s="2"/>
      <c r="W153" s="2"/>
    </row>
    <row r="154" spans="2:24" s="5" customFormat="1" ht="20.25" customHeight="1" x14ac:dyDescent="0.3">
      <c r="B154" s="28" t="s">
        <v>8</v>
      </c>
      <c r="C154" s="89">
        <f t="shared" ref="C154:C156" si="12">D154+E154</f>
        <v>197374</v>
      </c>
      <c r="D154" s="35">
        <v>125587</v>
      </c>
      <c r="E154" s="35">
        <v>71787</v>
      </c>
      <c r="F154" s="2"/>
      <c r="G154" s="2"/>
      <c r="H154" s="2"/>
      <c r="I154" s="2"/>
      <c r="J154" s="2"/>
      <c r="K154" s="2"/>
      <c r="L154" s="2"/>
      <c r="N154" s="95" t="s">
        <v>112</v>
      </c>
      <c r="O154" s="91">
        <f t="shared" si="10"/>
        <v>86399</v>
      </c>
      <c r="P154" s="92">
        <f t="shared" si="11"/>
        <v>5.4706802337729767E-2</v>
      </c>
      <c r="Q154" s="96">
        <v>45807</v>
      </c>
      <c r="R154" s="97">
        <v>40592</v>
      </c>
      <c r="T154" s="2"/>
      <c r="U154" s="2"/>
      <c r="V154" s="2"/>
      <c r="W154" s="2"/>
    </row>
    <row r="155" spans="2:24" s="5" customFormat="1" ht="20.25" customHeight="1" x14ac:dyDescent="0.3">
      <c r="B155" s="28" t="s">
        <v>9</v>
      </c>
      <c r="C155" s="89">
        <f>D155+E155</f>
        <v>152720</v>
      </c>
      <c r="D155" s="35">
        <v>90489</v>
      </c>
      <c r="E155" s="35">
        <v>62231</v>
      </c>
      <c r="F155" s="2"/>
      <c r="G155" s="2"/>
      <c r="H155" s="2"/>
      <c r="I155" s="2"/>
      <c r="J155" s="2"/>
      <c r="K155" s="2"/>
      <c r="L155" s="2"/>
      <c r="N155" s="95" t="s">
        <v>113</v>
      </c>
      <c r="O155" s="91">
        <f t="shared" si="10"/>
        <v>134788</v>
      </c>
      <c r="P155" s="92">
        <f t="shared" si="11"/>
        <v>8.5346132171644579E-2</v>
      </c>
      <c r="Q155" s="96">
        <v>74939</v>
      </c>
      <c r="R155" s="97">
        <v>59849</v>
      </c>
      <c r="T155" s="2"/>
      <c r="U155" s="2"/>
      <c r="V155" s="2"/>
      <c r="W155" s="2"/>
    </row>
    <row r="156" spans="2:24" s="5" customFormat="1" ht="20.25" customHeight="1" x14ac:dyDescent="0.3">
      <c r="B156" s="28" t="s">
        <v>10</v>
      </c>
      <c r="C156" s="89">
        <f t="shared" si="12"/>
        <v>176401</v>
      </c>
      <c r="D156" s="35">
        <v>108776</v>
      </c>
      <c r="E156" s="35">
        <v>67625</v>
      </c>
      <c r="F156" s="2"/>
      <c r="G156" s="2"/>
      <c r="H156" s="2"/>
      <c r="I156" s="2"/>
      <c r="J156" s="2"/>
      <c r="K156" s="2"/>
      <c r="L156" s="2"/>
      <c r="N156" s="95" t="s">
        <v>114</v>
      </c>
      <c r="O156" s="91">
        <f t="shared" si="10"/>
        <v>352979</v>
      </c>
      <c r="P156" s="92">
        <f t="shared" si="11"/>
        <v>0.22350203569913443</v>
      </c>
      <c r="Q156" s="96">
        <v>197988</v>
      </c>
      <c r="R156" s="97">
        <v>154991</v>
      </c>
      <c r="T156" s="2"/>
      <c r="U156" s="2"/>
      <c r="V156" s="2"/>
      <c r="W156" s="2"/>
    </row>
    <row r="157" spans="2:24" s="5" customFormat="1" ht="20.25" customHeight="1" x14ac:dyDescent="0.3">
      <c r="B157" s="28" t="s">
        <v>11</v>
      </c>
      <c r="C157" s="89">
        <f>D157+E157</f>
        <v>178831</v>
      </c>
      <c r="D157" s="35">
        <v>111279</v>
      </c>
      <c r="E157" s="35">
        <v>67552</v>
      </c>
      <c r="F157" s="2"/>
      <c r="G157" s="2"/>
      <c r="H157" s="2"/>
      <c r="I157" s="2"/>
      <c r="J157" s="2"/>
      <c r="K157" s="2"/>
      <c r="L157" s="2"/>
      <c r="N157" s="95" t="s">
        <v>115</v>
      </c>
      <c r="O157" s="91">
        <f t="shared" si="10"/>
        <v>890967</v>
      </c>
      <c r="P157" s="92">
        <f t="shared" si="11"/>
        <v>0.56414953365710341</v>
      </c>
      <c r="Q157" s="96">
        <v>568297</v>
      </c>
      <c r="R157" s="97">
        <v>322670</v>
      </c>
      <c r="T157" s="2"/>
      <c r="U157" s="2"/>
      <c r="V157" s="2"/>
      <c r="W157" s="2"/>
    </row>
    <row r="158" spans="2:24" s="5" customFormat="1" ht="20.25" customHeight="1" thickBot="1" x14ac:dyDescent="0.35">
      <c r="B158" s="28" t="s">
        <v>12</v>
      </c>
      <c r="C158" s="89">
        <f>D158+E158</f>
        <v>158442</v>
      </c>
      <c r="D158" s="35">
        <v>98075</v>
      </c>
      <c r="E158" s="35">
        <v>60367</v>
      </c>
      <c r="F158" s="2"/>
      <c r="G158" s="2"/>
      <c r="H158" s="2"/>
      <c r="I158" s="2"/>
      <c r="J158" s="2"/>
      <c r="K158" s="2"/>
      <c r="L158" s="2"/>
      <c r="N158" s="95" t="s">
        <v>116</v>
      </c>
      <c r="O158" s="91">
        <f t="shared" si="10"/>
        <v>107284</v>
      </c>
      <c r="P158" s="92">
        <f t="shared" si="11"/>
        <v>6.7930931862648883E-2</v>
      </c>
      <c r="Q158" s="96">
        <v>69437</v>
      </c>
      <c r="R158" s="97">
        <v>37847</v>
      </c>
      <c r="T158" s="2"/>
      <c r="U158" s="2"/>
      <c r="V158" s="2"/>
      <c r="W158" s="2"/>
    </row>
    <row r="159" spans="2:24" s="5" customFormat="1" ht="20.25" customHeight="1" x14ac:dyDescent="0.3">
      <c r="B159" s="28" t="s">
        <v>13</v>
      </c>
      <c r="C159" s="89">
        <f t="shared" ref="C159:C161" si="13">D159+E159</f>
        <v>174460</v>
      </c>
      <c r="D159" s="35">
        <v>106981</v>
      </c>
      <c r="E159" s="35">
        <v>67479</v>
      </c>
      <c r="F159" s="2"/>
      <c r="G159" s="2"/>
      <c r="H159" s="2"/>
      <c r="I159" s="2"/>
      <c r="J159" s="2"/>
      <c r="K159" s="2"/>
      <c r="L159" s="2"/>
      <c r="N159" s="98" t="s">
        <v>5</v>
      </c>
      <c r="O159" s="44">
        <f>SUM(O152:O158)</f>
        <v>1579310</v>
      </c>
      <c r="P159" s="99">
        <f>SUM(P152:P158)</f>
        <v>1</v>
      </c>
      <c r="Q159" s="100">
        <f>SUM(Q152:Q158)</f>
        <v>960201</v>
      </c>
      <c r="R159" s="100">
        <f>SUM(R152:R158)</f>
        <v>619109</v>
      </c>
      <c r="T159" s="2"/>
      <c r="U159" s="2"/>
      <c r="V159" s="2"/>
      <c r="W159" s="2"/>
    </row>
    <row r="160" spans="2:24" s="5" customFormat="1" ht="20.25" customHeight="1" x14ac:dyDescent="0.3">
      <c r="B160" s="28" t="s">
        <v>14</v>
      </c>
      <c r="C160" s="89">
        <f t="shared" si="13"/>
        <v>194126</v>
      </c>
      <c r="D160" s="35">
        <v>116853</v>
      </c>
      <c r="E160" s="35">
        <v>77273</v>
      </c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2:24" s="5" customFormat="1" ht="20.25" customHeight="1" thickBot="1" x14ac:dyDescent="0.35">
      <c r="B161" s="28" t="s">
        <v>15</v>
      </c>
      <c r="C161" s="89">
        <f t="shared" si="13"/>
        <v>187783</v>
      </c>
      <c r="D161" s="35">
        <v>114070</v>
      </c>
      <c r="E161" s="35">
        <v>73713</v>
      </c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2:24" s="5" customFormat="1" ht="20.25" customHeight="1" x14ac:dyDescent="0.3">
      <c r="B162" s="30" t="s">
        <v>5</v>
      </c>
      <c r="C162" s="44">
        <f>SUM(C152:C161)</f>
        <v>1579310</v>
      </c>
      <c r="D162" s="44">
        <f t="shared" ref="D162:E162" si="14">SUM(D152:D161)</f>
        <v>960201</v>
      </c>
      <c r="E162" s="44">
        <f t="shared" si="14"/>
        <v>619109</v>
      </c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2:24" s="5" customFormat="1" ht="20.25" customHeight="1" thickBot="1" x14ac:dyDescent="0.35">
      <c r="B163" s="83" t="s">
        <v>35</v>
      </c>
      <c r="C163" s="101">
        <f>SUM(D163:E163)</f>
        <v>1</v>
      </c>
      <c r="D163" s="101">
        <f>D162/$C$162</f>
        <v>0.60798766549949024</v>
      </c>
      <c r="E163" s="101">
        <f>E162/$C$162</f>
        <v>0.39201233450050971</v>
      </c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2:24" s="5" customFormat="1" ht="14.25" customHeight="1" x14ac:dyDescent="0.3">
      <c r="B164" s="102"/>
      <c r="C164" s="102"/>
      <c r="D164" s="102"/>
      <c r="E164" s="10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2:24" s="5" customFormat="1" ht="14.25" customHeight="1" x14ac:dyDescent="0.3">
      <c r="N165" s="103"/>
      <c r="P165" s="103"/>
      <c r="Q165" s="2"/>
      <c r="R165" s="2"/>
      <c r="S165" s="2"/>
      <c r="V165" s="2"/>
      <c r="W165" s="2"/>
    </row>
    <row r="166" spans="2:24" s="5" customFormat="1" ht="18" customHeight="1" x14ac:dyDescent="0.3">
      <c r="N166" s="103"/>
      <c r="P166" s="103"/>
      <c r="Q166" s="2"/>
      <c r="R166" s="2"/>
      <c r="S166" s="2"/>
      <c r="V166" s="2"/>
      <c r="W166" s="2"/>
    </row>
    <row r="167" spans="2:24" s="5" customFormat="1" ht="18" customHeight="1" x14ac:dyDescent="0.3">
      <c r="N167" s="103"/>
      <c r="P167" s="103"/>
      <c r="Q167" s="2"/>
      <c r="R167" s="2"/>
      <c r="S167" s="2"/>
      <c r="T167" s="2"/>
      <c r="V167" s="2"/>
      <c r="W167" s="2"/>
      <c r="X167" s="104"/>
    </row>
    <row r="168" spans="2:24" s="5" customFormat="1" ht="19.5" customHeight="1" x14ac:dyDescent="0.3">
      <c r="N168" s="103"/>
      <c r="P168" s="103"/>
      <c r="Q168" s="2"/>
      <c r="R168" s="2"/>
      <c r="S168" s="2"/>
      <c r="T168" s="2"/>
      <c r="V168" s="2"/>
      <c r="W168" s="2"/>
    </row>
    <row r="169" spans="2:24" s="5" customFormat="1" ht="20.100000000000001" customHeight="1" x14ac:dyDescent="0.3">
      <c r="B169" s="59" t="s">
        <v>117</v>
      </c>
      <c r="C169" s="59"/>
      <c r="D169" s="59"/>
      <c r="E169" s="105"/>
      <c r="F169" s="86" t="s">
        <v>5</v>
      </c>
      <c r="G169" s="87" t="s">
        <v>35</v>
      </c>
      <c r="H169" s="88" t="s">
        <v>107</v>
      </c>
      <c r="I169" s="88" t="s">
        <v>108</v>
      </c>
      <c r="K169" s="59" t="s">
        <v>34</v>
      </c>
      <c r="L169" s="59"/>
      <c r="M169" s="59"/>
      <c r="N169" s="105"/>
      <c r="O169" s="62" t="s">
        <v>5</v>
      </c>
      <c r="P169" s="63" t="s">
        <v>35</v>
      </c>
      <c r="Q169" s="106" t="s">
        <v>107</v>
      </c>
      <c r="R169" s="106" t="s">
        <v>108</v>
      </c>
      <c r="S169" s="2"/>
      <c r="T169" s="2"/>
      <c r="V169" s="2"/>
      <c r="W169" s="2"/>
    </row>
    <row r="170" spans="2:24" s="5" customFormat="1" ht="20.100000000000001" customHeight="1" x14ac:dyDescent="0.3">
      <c r="B170" s="107" t="s">
        <v>118</v>
      </c>
      <c r="C170" s="107"/>
      <c r="D170" s="108"/>
      <c r="E170" s="108"/>
      <c r="F170" s="109">
        <f>SUM(H170:I170)</f>
        <v>1914</v>
      </c>
      <c r="G170" s="110">
        <f>F170/$F$203</f>
        <v>1.2119216619916292E-3</v>
      </c>
      <c r="H170" s="111">
        <v>800</v>
      </c>
      <c r="I170" s="111">
        <v>1114</v>
      </c>
      <c r="K170" s="59"/>
      <c r="L170" s="59"/>
      <c r="M170" s="59"/>
      <c r="N170" s="105"/>
      <c r="O170" s="62"/>
      <c r="P170" s="63"/>
      <c r="Q170" s="34"/>
      <c r="R170" s="34"/>
      <c r="S170" s="2"/>
      <c r="T170" s="2"/>
      <c r="V170" s="2"/>
      <c r="W170" s="2"/>
    </row>
    <row r="171" spans="2:24" s="5" customFormat="1" ht="20.100000000000001" customHeight="1" x14ac:dyDescent="0.3">
      <c r="B171" s="107" t="s">
        <v>119</v>
      </c>
      <c r="C171" s="107"/>
      <c r="D171" s="108"/>
      <c r="E171" s="108"/>
      <c r="F171" s="109">
        <f t="shared" ref="F171:F202" si="15">SUM(H171:I171)</f>
        <v>17093</v>
      </c>
      <c r="G171" s="110">
        <f t="shared" ref="G171:G202" si="16">F171/$F$203</f>
        <v>1.0823080965738202E-2</v>
      </c>
      <c r="H171" s="111">
        <v>3424</v>
      </c>
      <c r="I171" s="111">
        <v>13669</v>
      </c>
      <c r="K171" s="112" t="s">
        <v>36</v>
      </c>
      <c r="L171" s="112"/>
      <c r="M171" s="112"/>
      <c r="N171" s="112"/>
      <c r="O171" s="113">
        <f>SUM(Q171:R172)</f>
        <v>0</v>
      </c>
      <c r="P171" s="114">
        <f>O171/$O$199</f>
        <v>0</v>
      </c>
      <c r="Q171" s="115">
        <v>0</v>
      </c>
      <c r="R171" s="115">
        <v>0</v>
      </c>
      <c r="S171" s="2"/>
      <c r="T171" s="2"/>
      <c r="V171" s="2"/>
      <c r="W171" s="2"/>
    </row>
    <row r="172" spans="2:24" s="5" customFormat="1" ht="18" customHeight="1" x14ac:dyDescent="0.3">
      <c r="B172" s="107" t="s">
        <v>120</v>
      </c>
      <c r="C172" s="107"/>
      <c r="D172" s="108"/>
      <c r="E172" s="108"/>
      <c r="F172" s="109">
        <f t="shared" si="15"/>
        <v>13903</v>
      </c>
      <c r="G172" s="110">
        <f t="shared" si="16"/>
        <v>8.8032115290854872E-3</v>
      </c>
      <c r="H172" s="111">
        <v>10140</v>
      </c>
      <c r="I172" s="111">
        <v>3763</v>
      </c>
      <c r="K172" s="61"/>
      <c r="L172" s="61"/>
      <c r="M172" s="61"/>
      <c r="N172" s="61"/>
      <c r="O172" s="27"/>
      <c r="P172" s="116"/>
      <c r="Q172" s="117"/>
      <c r="R172" s="117"/>
      <c r="S172" s="2"/>
      <c r="T172" s="2"/>
      <c r="V172" s="2"/>
      <c r="W172" s="2"/>
    </row>
    <row r="173" spans="2:24" s="5" customFormat="1" ht="18" customHeight="1" x14ac:dyDescent="0.3">
      <c r="B173" s="107" t="s">
        <v>121</v>
      </c>
      <c r="C173" s="107"/>
      <c r="D173" s="108"/>
      <c r="E173" s="108"/>
      <c r="F173" s="109">
        <f t="shared" si="15"/>
        <v>1817</v>
      </c>
      <c r="G173" s="110">
        <f t="shared" si="16"/>
        <v>1.1505024346075185E-3</v>
      </c>
      <c r="H173" s="111">
        <v>1023</v>
      </c>
      <c r="I173" s="111">
        <v>794</v>
      </c>
      <c r="K173" s="118" t="s">
        <v>37</v>
      </c>
      <c r="L173" s="118"/>
      <c r="M173" s="118"/>
      <c r="N173" s="118"/>
      <c r="O173" s="113">
        <f t="shared" ref="O173" si="17">SUM(Q173:R174)</f>
        <v>27939</v>
      </c>
      <c r="P173" s="114">
        <f t="shared" ref="P173" si="18">O173/$O$199</f>
        <v>1.7690637050357436E-2</v>
      </c>
      <c r="Q173" s="115">
        <v>0</v>
      </c>
      <c r="R173" s="115">
        <v>27939</v>
      </c>
      <c r="S173" s="2"/>
      <c r="T173" s="2"/>
      <c r="V173" s="2"/>
      <c r="W173" s="2"/>
    </row>
    <row r="174" spans="2:24" s="5" customFormat="1" ht="25.5" customHeight="1" x14ac:dyDescent="0.3">
      <c r="B174" s="107" t="s">
        <v>122</v>
      </c>
      <c r="C174" s="107"/>
      <c r="D174" s="108"/>
      <c r="E174" s="108"/>
      <c r="F174" s="109">
        <f t="shared" si="15"/>
        <v>26322</v>
      </c>
      <c r="G174" s="110">
        <f t="shared" si="16"/>
        <v>1.6666772197985198E-2</v>
      </c>
      <c r="H174" s="111">
        <v>13064</v>
      </c>
      <c r="I174" s="111">
        <v>13258</v>
      </c>
      <c r="K174" s="61"/>
      <c r="L174" s="61"/>
      <c r="M174" s="61"/>
      <c r="N174" s="61"/>
      <c r="O174" s="27"/>
      <c r="P174" s="116"/>
      <c r="Q174" s="117"/>
      <c r="R174" s="117"/>
      <c r="T174" s="2"/>
      <c r="V174" s="2"/>
      <c r="W174" s="2"/>
    </row>
    <row r="175" spans="2:24" s="5" customFormat="1" ht="18" customHeight="1" x14ac:dyDescent="0.3">
      <c r="B175" s="107" t="s">
        <v>123</v>
      </c>
      <c r="C175" s="107"/>
      <c r="D175" s="108"/>
      <c r="E175" s="108"/>
      <c r="F175" s="109">
        <f t="shared" si="15"/>
        <v>8993</v>
      </c>
      <c r="G175" s="110">
        <f t="shared" si="16"/>
        <v>5.6942588852093639E-3</v>
      </c>
      <c r="H175" s="111">
        <v>3478</v>
      </c>
      <c r="I175" s="111">
        <v>5515</v>
      </c>
      <c r="K175" s="119" t="s">
        <v>38</v>
      </c>
      <c r="L175" s="119"/>
      <c r="M175" s="119"/>
      <c r="N175" s="119"/>
      <c r="O175" s="113">
        <f t="shared" ref="O175" si="19">SUM(Q175:R176)</f>
        <v>1251</v>
      </c>
      <c r="P175" s="114">
        <f t="shared" ref="P175" si="20">O175/$O$199</f>
        <v>7.9211807688167612E-4</v>
      </c>
      <c r="Q175" s="115">
        <v>1251</v>
      </c>
      <c r="R175" s="115">
        <v>0</v>
      </c>
      <c r="T175" s="2"/>
      <c r="V175" s="2"/>
      <c r="W175" s="2"/>
    </row>
    <row r="176" spans="2:24" s="5" customFormat="1" ht="18" customHeight="1" x14ac:dyDescent="0.3">
      <c r="B176" s="107" t="s">
        <v>124</v>
      </c>
      <c r="C176" s="107"/>
      <c r="D176" s="108"/>
      <c r="E176" s="108"/>
      <c r="F176" s="109">
        <f t="shared" si="15"/>
        <v>47554</v>
      </c>
      <c r="G176" s="110">
        <f t="shared" si="16"/>
        <v>3.0110617928082516E-2</v>
      </c>
      <c r="H176" s="111">
        <v>31336</v>
      </c>
      <c r="I176" s="111">
        <v>16218</v>
      </c>
      <c r="K176" s="120"/>
      <c r="L176" s="120"/>
      <c r="M176" s="120"/>
      <c r="N176" s="120"/>
      <c r="O176" s="27"/>
      <c r="P176" s="116"/>
      <c r="Q176" s="117"/>
      <c r="R176" s="117"/>
      <c r="T176" s="2"/>
      <c r="V176" s="2"/>
      <c r="W176" s="2"/>
    </row>
    <row r="177" spans="2:23" s="5" customFormat="1" ht="18" customHeight="1" x14ac:dyDescent="0.3">
      <c r="B177" s="107" t="s">
        <v>125</v>
      </c>
      <c r="C177" s="107"/>
      <c r="D177" s="108"/>
      <c r="E177" s="108"/>
      <c r="F177" s="109">
        <f t="shared" si="15"/>
        <v>162671</v>
      </c>
      <c r="G177" s="110">
        <f t="shared" si="16"/>
        <v>0.10300131069897614</v>
      </c>
      <c r="H177" s="111">
        <v>86397</v>
      </c>
      <c r="I177" s="111">
        <v>76274</v>
      </c>
      <c r="K177" s="118" t="s">
        <v>39</v>
      </c>
      <c r="L177" s="118"/>
      <c r="M177" s="118"/>
      <c r="N177" s="118"/>
      <c r="O177" s="113">
        <f t="shared" ref="O177" si="21">SUM(Q177:R178)</f>
        <v>0</v>
      </c>
      <c r="P177" s="114">
        <f t="shared" ref="P177" si="22">O177/$O$199</f>
        <v>0</v>
      </c>
      <c r="Q177" s="115">
        <v>0</v>
      </c>
      <c r="R177" s="115">
        <v>0</v>
      </c>
      <c r="T177" s="2"/>
      <c r="V177" s="2"/>
      <c r="W177" s="2"/>
    </row>
    <row r="178" spans="2:23" s="5" customFormat="1" ht="18" customHeight="1" x14ac:dyDescent="0.3">
      <c r="B178" s="107" t="s">
        <v>126</v>
      </c>
      <c r="C178" s="107"/>
      <c r="D178" s="108"/>
      <c r="E178" s="108"/>
      <c r="F178" s="109">
        <f t="shared" si="15"/>
        <v>76794</v>
      </c>
      <c r="G178" s="110">
        <f t="shared" si="16"/>
        <v>4.862503245088045E-2</v>
      </c>
      <c r="H178" s="111">
        <v>41579</v>
      </c>
      <c r="I178" s="111">
        <v>35215</v>
      </c>
      <c r="K178" s="61"/>
      <c r="L178" s="61"/>
      <c r="M178" s="61"/>
      <c r="N178" s="61"/>
      <c r="O178" s="27"/>
      <c r="P178" s="116"/>
      <c r="Q178" s="117"/>
      <c r="R178" s="117"/>
      <c r="T178" s="2"/>
      <c r="V178" s="2"/>
      <c r="W178" s="2"/>
    </row>
    <row r="179" spans="2:23" s="5" customFormat="1" ht="18" customHeight="1" x14ac:dyDescent="0.3">
      <c r="B179" s="107" t="s">
        <v>127</v>
      </c>
      <c r="C179" s="107"/>
      <c r="D179" s="108"/>
      <c r="E179" s="108"/>
      <c r="F179" s="109">
        <f t="shared" si="15"/>
        <v>178096</v>
      </c>
      <c r="G179" s="110">
        <f t="shared" si="16"/>
        <v>0.1127682342288721</v>
      </c>
      <c r="H179" s="111">
        <v>139897</v>
      </c>
      <c r="I179" s="111">
        <v>38199</v>
      </c>
      <c r="K179" s="118" t="s">
        <v>42</v>
      </c>
      <c r="L179" s="118"/>
      <c r="M179" s="118"/>
      <c r="N179" s="118"/>
      <c r="O179" s="113">
        <f t="shared" ref="O179" si="23">SUM(Q179:R180)</f>
        <v>45366</v>
      </c>
      <c r="P179" s="114">
        <f t="shared" ref="P179" si="24">O179/$O$199</f>
        <v>2.8725202778428553E-2</v>
      </c>
      <c r="Q179" s="115">
        <v>29762</v>
      </c>
      <c r="R179" s="115">
        <v>15604</v>
      </c>
      <c r="T179" s="2"/>
      <c r="V179" s="2"/>
      <c r="W179" s="2"/>
    </row>
    <row r="180" spans="2:23" s="5" customFormat="1" ht="18" customHeight="1" x14ac:dyDescent="0.3">
      <c r="B180" s="107" t="s">
        <v>128</v>
      </c>
      <c r="C180" s="107"/>
      <c r="D180" s="108"/>
      <c r="E180" s="108"/>
      <c r="F180" s="109">
        <f t="shared" si="15"/>
        <v>15877</v>
      </c>
      <c r="G180" s="110">
        <f t="shared" si="16"/>
        <v>1.0053124465747699E-2</v>
      </c>
      <c r="H180" s="111">
        <v>12354</v>
      </c>
      <c r="I180" s="111">
        <v>3523</v>
      </c>
      <c r="K180" s="61"/>
      <c r="L180" s="61"/>
      <c r="M180" s="61"/>
      <c r="N180" s="61"/>
      <c r="O180" s="27"/>
      <c r="P180" s="116"/>
      <c r="Q180" s="117"/>
      <c r="R180" s="117"/>
      <c r="T180" s="2"/>
      <c r="V180" s="2"/>
      <c r="W180" s="2"/>
    </row>
    <row r="181" spans="2:23" s="5" customFormat="1" ht="18" customHeight="1" x14ac:dyDescent="0.3">
      <c r="B181" s="107" t="s">
        <v>129</v>
      </c>
      <c r="C181" s="107"/>
      <c r="D181" s="108"/>
      <c r="E181" s="108"/>
      <c r="F181" s="109">
        <f t="shared" si="15"/>
        <v>432</v>
      </c>
      <c r="G181" s="110">
        <f t="shared" si="16"/>
        <v>2.735371776282047E-4</v>
      </c>
      <c r="H181" s="111">
        <v>303</v>
      </c>
      <c r="I181" s="111">
        <v>129</v>
      </c>
      <c r="K181" s="118" t="s">
        <v>43</v>
      </c>
      <c r="L181" s="118"/>
      <c r="M181" s="118"/>
      <c r="N181" s="118"/>
      <c r="O181" s="113">
        <f t="shared" ref="O181" si="25">SUM(Q181:R182)</f>
        <v>1207486</v>
      </c>
      <c r="P181" s="114">
        <f t="shared" ref="P181" si="26">O181/$O$199</f>
        <v>0.76456553811474637</v>
      </c>
      <c r="Q181" s="115">
        <v>826450</v>
      </c>
      <c r="R181" s="115">
        <v>381036</v>
      </c>
      <c r="T181" s="2"/>
      <c r="V181" s="2"/>
      <c r="W181" s="2"/>
    </row>
    <row r="182" spans="2:23" s="5" customFormat="1" ht="18" customHeight="1" x14ac:dyDescent="0.3">
      <c r="B182" s="107" t="s">
        <v>130</v>
      </c>
      <c r="C182" s="107"/>
      <c r="D182" s="108"/>
      <c r="E182" s="108"/>
      <c r="F182" s="109">
        <f t="shared" si="15"/>
        <v>862</v>
      </c>
      <c r="G182" s="110">
        <f t="shared" si="16"/>
        <v>5.4580797943405669E-4</v>
      </c>
      <c r="H182" s="111">
        <v>757</v>
      </c>
      <c r="I182" s="111">
        <v>105</v>
      </c>
      <c r="K182" s="61"/>
      <c r="L182" s="61"/>
      <c r="M182" s="61"/>
      <c r="N182" s="61"/>
      <c r="O182" s="27"/>
      <c r="P182" s="116"/>
      <c r="Q182" s="117"/>
      <c r="R182" s="117"/>
      <c r="T182" s="2"/>
      <c r="V182" s="2"/>
      <c r="W182" s="2"/>
    </row>
    <row r="183" spans="2:23" s="5" customFormat="1" ht="18" customHeight="1" x14ac:dyDescent="0.3">
      <c r="B183" s="107" t="s">
        <v>131</v>
      </c>
      <c r="C183" s="107"/>
      <c r="D183" s="108"/>
      <c r="E183" s="108"/>
      <c r="F183" s="109">
        <f t="shared" si="15"/>
        <v>378</v>
      </c>
      <c r="G183" s="110">
        <f t="shared" si="16"/>
        <v>2.3934503042467913E-4</v>
      </c>
      <c r="H183" s="111">
        <v>122</v>
      </c>
      <c r="I183" s="111">
        <v>256</v>
      </c>
      <c r="K183" s="118" t="s">
        <v>47</v>
      </c>
      <c r="L183" s="118"/>
      <c r="M183" s="118"/>
      <c r="N183" s="118"/>
      <c r="O183" s="113">
        <f t="shared" ref="O183" si="27">SUM(Q183:R184)</f>
        <v>20324</v>
      </c>
      <c r="P183" s="114">
        <f t="shared" ref="P183" si="28">O183/$O$199</f>
        <v>1.286891110674915E-2</v>
      </c>
      <c r="Q183" s="115">
        <v>9384</v>
      </c>
      <c r="R183" s="115">
        <v>10940</v>
      </c>
      <c r="T183" s="2"/>
      <c r="V183" s="2"/>
      <c r="W183" s="2"/>
    </row>
    <row r="184" spans="2:23" s="5" customFormat="1" ht="18" customHeight="1" x14ac:dyDescent="0.3">
      <c r="B184" s="107" t="s">
        <v>132</v>
      </c>
      <c r="C184" s="107"/>
      <c r="D184" s="108"/>
      <c r="E184" s="108"/>
      <c r="F184" s="109">
        <f t="shared" si="15"/>
        <v>14798</v>
      </c>
      <c r="G184" s="110">
        <f t="shared" si="16"/>
        <v>9.3699147095883638E-3</v>
      </c>
      <c r="H184" s="111">
        <v>3674</v>
      </c>
      <c r="I184" s="111">
        <v>11124</v>
      </c>
      <c r="K184" s="61"/>
      <c r="L184" s="61"/>
      <c r="M184" s="61"/>
      <c r="N184" s="61"/>
      <c r="O184" s="27"/>
      <c r="P184" s="116"/>
      <c r="Q184" s="117"/>
      <c r="R184" s="117"/>
      <c r="T184" s="2"/>
      <c r="V184" s="2"/>
      <c r="W184" s="2"/>
    </row>
    <row r="185" spans="2:23" s="5" customFormat="1" ht="18" customHeight="1" x14ac:dyDescent="0.3">
      <c r="B185" s="107" t="s">
        <v>133</v>
      </c>
      <c r="C185" s="107"/>
      <c r="D185" s="108"/>
      <c r="E185" s="108"/>
      <c r="F185" s="109">
        <f t="shared" si="15"/>
        <v>6711</v>
      </c>
      <c r="G185" s="110">
        <f t="shared" si="16"/>
        <v>4.2493240719048194E-3</v>
      </c>
      <c r="H185" s="111">
        <v>3479</v>
      </c>
      <c r="I185" s="111">
        <v>3232</v>
      </c>
      <c r="K185" s="118" t="s">
        <v>49</v>
      </c>
      <c r="L185" s="118"/>
      <c r="M185" s="118"/>
      <c r="N185" s="118"/>
      <c r="O185" s="113">
        <f t="shared" ref="O185" si="29">SUM(Q185:R186)</f>
        <v>14087</v>
      </c>
      <c r="P185" s="114">
        <f t="shared" ref="P185" si="30">O185/$O$199</f>
        <v>8.9197181047419444E-3</v>
      </c>
      <c r="Q185" s="115">
        <v>10277</v>
      </c>
      <c r="R185" s="115">
        <v>3810</v>
      </c>
      <c r="T185" s="2"/>
      <c r="V185" s="2"/>
      <c r="W185" s="2"/>
    </row>
    <row r="186" spans="2:23" s="5" customFormat="1" ht="18" customHeight="1" x14ac:dyDescent="0.3">
      <c r="B186" s="107" t="s">
        <v>134</v>
      </c>
      <c r="C186" s="107"/>
      <c r="D186" s="108"/>
      <c r="E186" s="108"/>
      <c r="F186" s="109">
        <f t="shared" si="15"/>
        <v>3272</v>
      </c>
      <c r="G186" s="110">
        <f t="shared" si="16"/>
        <v>2.07179084536918E-3</v>
      </c>
      <c r="H186" s="111">
        <v>2048</v>
      </c>
      <c r="I186" s="111">
        <v>1224</v>
      </c>
      <c r="K186" s="61"/>
      <c r="L186" s="61"/>
      <c r="M186" s="61"/>
      <c r="N186" s="61"/>
      <c r="O186" s="27"/>
      <c r="P186" s="116"/>
      <c r="Q186" s="117"/>
      <c r="R186" s="117"/>
      <c r="T186" s="2"/>
      <c r="V186" s="2"/>
      <c r="W186" s="2"/>
    </row>
    <row r="187" spans="2:23" s="5" customFormat="1" ht="18" customHeight="1" x14ac:dyDescent="0.3">
      <c r="B187" s="107" t="s">
        <v>135</v>
      </c>
      <c r="C187" s="107"/>
      <c r="D187" s="108"/>
      <c r="E187" s="108"/>
      <c r="F187" s="109">
        <f t="shared" si="15"/>
        <v>1018</v>
      </c>
      <c r="G187" s="110">
        <f t="shared" si="16"/>
        <v>6.4458529357757505E-4</v>
      </c>
      <c r="H187" s="111">
        <v>369</v>
      </c>
      <c r="I187" s="111">
        <v>649</v>
      </c>
      <c r="K187" s="118" t="s">
        <v>51</v>
      </c>
      <c r="L187" s="118"/>
      <c r="M187" s="118"/>
      <c r="N187" s="118"/>
      <c r="O187" s="113">
        <f t="shared" ref="O187" si="31">SUM(Q187:R188)</f>
        <v>18924</v>
      </c>
      <c r="P187" s="114">
        <f t="shared" ref="P187" si="32">O187/$O$199</f>
        <v>1.198244803110219E-2</v>
      </c>
      <c r="Q187" s="115">
        <v>13297</v>
      </c>
      <c r="R187" s="115">
        <v>5627</v>
      </c>
      <c r="T187" s="2"/>
      <c r="V187" s="2"/>
      <c r="W187" s="2"/>
    </row>
    <row r="188" spans="2:23" s="5" customFormat="1" ht="18" customHeight="1" x14ac:dyDescent="0.3">
      <c r="B188" s="107" t="s">
        <v>136</v>
      </c>
      <c r="C188" s="107"/>
      <c r="D188" s="108"/>
      <c r="E188" s="108"/>
      <c r="F188" s="109">
        <f t="shared" si="15"/>
        <v>129</v>
      </c>
      <c r="G188" s="110">
        <f t="shared" si="16"/>
        <v>8.1681240541755574E-5</v>
      </c>
      <c r="H188" s="111">
        <v>62</v>
      </c>
      <c r="I188" s="111">
        <v>67</v>
      </c>
      <c r="K188" s="61"/>
      <c r="L188" s="61"/>
      <c r="M188" s="61"/>
      <c r="N188" s="61"/>
      <c r="O188" s="27"/>
      <c r="P188" s="116"/>
      <c r="Q188" s="117"/>
      <c r="R188" s="117"/>
      <c r="T188" s="2"/>
      <c r="V188" s="2"/>
      <c r="W188" s="2"/>
    </row>
    <row r="189" spans="2:23" s="5" customFormat="1" ht="18" customHeight="1" x14ac:dyDescent="0.3">
      <c r="B189" s="107" t="s">
        <v>137</v>
      </c>
      <c r="C189" s="107"/>
      <c r="D189" s="108"/>
      <c r="E189" s="108"/>
      <c r="F189" s="109">
        <f t="shared" si="15"/>
        <v>24307</v>
      </c>
      <c r="G189" s="110">
        <f t="shared" si="16"/>
        <v>1.539089855696475E-2</v>
      </c>
      <c r="H189" s="111">
        <v>8081</v>
      </c>
      <c r="I189" s="111">
        <v>16226</v>
      </c>
      <c r="K189" s="118" t="s">
        <v>53</v>
      </c>
      <c r="L189" s="118"/>
      <c r="M189" s="118"/>
      <c r="N189" s="118"/>
      <c r="O189" s="113">
        <f t="shared" ref="O189" si="33">SUM(Q189:R190)</f>
        <v>63</v>
      </c>
      <c r="P189" s="114">
        <f t="shared" ref="P189" si="34">O189/$O$199</f>
        <v>3.989083840411319E-5</v>
      </c>
      <c r="Q189" s="115">
        <v>27</v>
      </c>
      <c r="R189" s="115">
        <v>36</v>
      </c>
      <c r="T189" s="2"/>
      <c r="V189" s="2"/>
      <c r="W189" s="2"/>
    </row>
    <row r="190" spans="2:23" s="5" customFormat="1" ht="18" customHeight="1" x14ac:dyDescent="0.3">
      <c r="B190" s="107" t="s">
        <v>138</v>
      </c>
      <c r="C190" s="107"/>
      <c r="D190" s="108"/>
      <c r="E190" s="108"/>
      <c r="F190" s="109">
        <f t="shared" si="15"/>
        <v>1414</v>
      </c>
      <c r="G190" s="110">
        <f t="shared" si="16"/>
        <v>8.9532770640342936E-4</v>
      </c>
      <c r="H190" s="111">
        <v>706</v>
      </c>
      <c r="I190" s="111">
        <v>708</v>
      </c>
      <c r="K190" s="61"/>
      <c r="L190" s="61"/>
      <c r="M190" s="61"/>
      <c r="N190" s="61"/>
      <c r="O190" s="27"/>
      <c r="P190" s="116"/>
      <c r="Q190" s="117"/>
      <c r="R190" s="117"/>
      <c r="T190" s="2"/>
      <c r="V190" s="2"/>
      <c r="W190" s="2"/>
    </row>
    <row r="191" spans="2:23" s="5" customFormat="1" ht="18" customHeight="1" x14ac:dyDescent="0.3">
      <c r="B191" s="107" t="s">
        <v>139</v>
      </c>
      <c r="C191" s="107"/>
      <c r="D191" s="108"/>
      <c r="E191" s="108"/>
      <c r="F191" s="109">
        <f t="shared" si="15"/>
        <v>157</v>
      </c>
      <c r="G191" s="110">
        <f t="shared" si="16"/>
        <v>9.9410502054694773E-5</v>
      </c>
      <c r="H191" s="111">
        <v>66</v>
      </c>
      <c r="I191" s="111">
        <v>91</v>
      </c>
      <c r="K191" s="118" t="s">
        <v>55</v>
      </c>
      <c r="L191" s="118"/>
      <c r="M191" s="118"/>
      <c r="N191" s="118"/>
      <c r="O191" s="113">
        <f t="shared" ref="O191" si="35">SUM(Q191:R192)</f>
        <v>2808</v>
      </c>
      <c r="P191" s="114">
        <f t="shared" ref="P191" si="36">O191/$O$199</f>
        <v>1.7779916545833307E-3</v>
      </c>
      <c r="Q191" s="115">
        <v>2473</v>
      </c>
      <c r="R191" s="115">
        <v>335</v>
      </c>
      <c r="T191" s="2"/>
      <c r="V191" s="2"/>
      <c r="W191" s="2"/>
    </row>
    <row r="192" spans="2:23" s="5" customFormat="1" ht="18" customHeight="1" x14ac:dyDescent="0.3">
      <c r="B192" s="107" t="s">
        <v>140</v>
      </c>
      <c r="C192" s="107"/>
      <c r="D192" s="108"/>
      <c r="E192" s="108"/>
      <c r="F192" s="109">
        <f t="shared" si="15"/>
        <v>74704</v>
      </c>
      <c r="G192" s="110">
        <f t="shared" si="16"/>
        <v>4.730166971652177E-2</v>
      </c>
      <c r="H192" s="111">
        <v>58698</v>
      </c>
      <c r="I192" s="111">
        <v>16006</v>
      </c>
      <c r="K192" s="61"/>
      <c r="L192" s="61"/>
      <c r="M192" s="61"/>
      <c r="N192" s="61"/>
      <c r="O192" s="27"/>
      <c r="P192" s="116"/>
      <c r="Q192" s="117"/>
      <c r="R192" s="117"/>
      <c r="T192" s="2"/>
      <c r="V192" s="2"/>
      <c r="W192" s="2"/>
    </row>
    <row r="193" spans="2:88" s="5" customFormat="1" ht="18" customHeight="1" x14ac:dyDescent="0.3">
      <c r="B193" s="107" t="s">
        <v>141</v>
      </c>
      <c r="C193" s="107"/>
      <c r="D193" s="108"/>
      <c r="E193" s="108"/>
      <c r="F193" s="109">
        <f t="shared" si="15"/>
        <v>4300</v>
      </c>
      <c r="G193" s="110">
        <f t="shared" si="16"/>
        <v>2.7227080180585194E-3</v>
      </c>
      <c r="H193" s="111">
        <v>2772</v>
      </c>
      <c r="I193" s="111">
        <v>1528</v>
      </c>
      <c r="K193" s="118" t="s">
        <v>57</v>
      </c>
      <c r="L193" s="118"/>
      <c r="M193" s="118"/>
      <c r="N193" s="118"/>
      <c r="O193" s="113">
        <f t="shared" ref="O193" si="37">SUM(Q193:R194)</f>
        <v>31766</v>
      </c>
      <c r="P193" s="114">
        <f t="shared" ref="P193" si="38">O193/$O$199</f>
        <v>2.0113847186429518E-2</v>
      </c>
      <c r="Q193" s="115">
        <v>27613</v>
      </c>
      <c r="R193" s="115">
        <v>4153</v>
      </c>
      <c r="T193" s="2"/>
      <c r="V193" s="2"/>
      <c r="W193" s="2"/>
    </row>
    <row r="194" spans="2:88" s="5" customFormat="1" ht="18" customHeight="1" x14ac:dyDescent="0.3">
      <c r="B194" s="107" t="s">
        <v>142</v>
      </c>
      <c r="C194" s="107"/>
      <c r="D194" s="108"/>
      <c r="E194" s="108"/>
      <c r="F194" s="109">
        <f t="shared" si="15"/>
        <v>494</v>
      </c>
      <c r="G194" s="110">
        <f t="shared" si="16"/>
        <v>3.1279482812114151E-4</v>
      </c>
      <c r="H194" s="111">
        <v>372</v>
      </c>
      <c r="I194" s="111">
        <v>122</v>
      </c>
      <c r="K194" s="61"/>
      <c r="L194" s="61"/>
      <c r="M194" s="61"/>
      <c r="N194" s="61"/>
      <c r="O194" s="27"/>
      <c r="P194" s="116"/>
      <c r="Q194" s="117"/>
      <c r="R194" s="117"/>
      <c r="T194" s="2"/>
      <c r="V194" s="2"/>
      <c r="W194" s="2"/>
    </row>
    <row r="195" spans="2:88" s="5" customFormat="1" ht="18" customHeight="1" x14ac:dyDescent="0.3">
      <c r="B195" s="107" t="s">
        <v>143</v>
      </c>
      <c r="C195" s="107"/>
      <c r="D195" s="108"/>
      <c r="E195" s="108"/>
      <c r="F195" s="109">
        <f t="shared" si="15"/>
        <v>9090</v>
      </c>
      <c r="G195" s="110">
        <f t="shared" si="16"/>
        <v>5.7556781125934747E-3</v>
      </c>
      <c r="H195" s="111">
        <v>5368</v>
      </c>
      <c r="I195" s="111">
        <v>3722</v>
      </c>
      <c r="K195" s="118" t="s">
        <v>59</v>
      </c>
      <c r="L195" s="118"/>
      <c r="M195" s="118"/>
      <c r="N195" s="118"/>
      <c r="O195" s="113">
        <f t="shared" ref="O195" si="39">SUM(Q195:R196)</f>
        <v>39760</v>
      </c>
      <c r="P195" s="114">
        <f t="shared" ref="P195" si="40">O195/$O$199</f>
        <v>2.5175551348373657E-2</v>
      </c>
      <c r="Q195" s="115">
        <v>39662</v>
      </c>
      <c r="R195" s="115">
        <v>98</v>
      </c>
      <c r="T195" s="2"/>
      <c r="V195" s="2"/>
      <c r="W195" s="2"/>
    </row>
    <row r="196" spans="2:88" s="5" customFormat="1" ht="18" customHeight="1" x14ac:dyDescent="0.3">
      <c r="B196" s="107" t="s">
        <v>144</v>
      </c>
      <c r="C196" s="107"/>
      <c r="D196" s="108"/>
      <c r="E196" s="108"/>
      <c r="F196" s="109">
        <f t="shared" si="15"/>
        <v>3163</v>
      </c>
      <c r="G196" s="110">
        <f t="shared" si="16"/>
        <v>2.0027733630509528E-3</v>
      </c>
      <c r="H196" s="111">
        <v>2442</v>
      </c>
      <c r="I196" s="111">
        <v>721</v>
      </c>
      <c r="K196" s="61"/>
      <c r="L196" s="61"/>
      <c r="M196" s="61"/>
      <c r="N196" s="61"/>
      <c r="O196" s="27"/>
      <c r="P196" s="116"/>
      <c r="Q196" s="117"/>
      <c r="R196" s="117"/>
      <c r="T196" s="2"/>
      <c r="V196" s="2"/>
      <c r="W196" s="2"/>
    </row>
    <row r="197" spans="2:88" s="5" customFormat="1" ht="18" customHeight="1" x14ac:dyDescent="0.3">
      <c r="B197" s="107" t="s">
        <v>145</v>
      </c>
      <c r="C197" s="107"/>
      <c r="D197" s="108"/>
      <c r="E197" s="108"/>
      <c r="F197" s="109">
        <f t="shared" si="15"/>
        <v>19543</v>
      </c>
      <c r="G197" s="110">
        <f t="shared" si="16"/>
        <v>1.2374391348120382E-2</v>
      </c>
      <c r="H197" s="111">
        <v>14463</v>
      </c>
      <c r="I197" s="111">
        <v>5080</v>
      </c>
      <c r="K197" s="118" t="s">
        <v>61</v>
      </c>
      <c r="L197" s="118"/>
      <c r="M197" s="118"/>
      <c r="N197" s="118"/>
      <c r="O197" s="113">
        <f t="shared" ref="O197" si="41">SUM(Q197:R198)</f>
        <v>169536</v>
      </c>
      <c r="P197" s="114">
        <f t="shared" ref="P197" si="42">O197/$O$199</f>
        <v>0.10734814570920212</v>
      </c>
      <c r="Q197" s="115">
        <v>5</v>
      </c>
      <c r="R197" s="115">
        <v>169531</v>
      </c>
      <c r="T197" s="2"/>
      <c r="V197" s="2"/>
      <c r="W197" s="2"/>
    </row>
    <row r="198" spans="2:88" s="5" customFormat="1" ht="18" customHeight="1" thickBot="1" x14ac:dyDescent="0.35">
      <c r="B198" s="107" t="s">
        <v>146</v>
      </c>
      <c r="C198" s="107"/>
      <c r="D198" s="108"/>
      <c r="E198" s="108"/>
      <c r="F198" s="109">
        <f t="shared" si="15"/>
        <v>739</v>
      </c>
      <c r="G198" s="110">
        <f t="shared" si="16"/>
        <v>4.6792586635935947E-4</v>
      </c>
      <c r="H198" s="111">
        <v>423</v>
      </c>
      <c r="I198" s="111">
        <v>316</v>
      </c>
      <c r="K198" s="121"/>
      <c r="L198" s="121"/>
      <c r="M198" s="121"/>
      <c r="N198" s="121"/>
      <c r="O198" s="27"/>
      <c r="P198" s="116"/>
      <c r="Q198" s="117"/>
      <c r="R198" s="117"/>
      <c r="T198" s="2"/>
      <c r="V198" s="2"/>
      <c r="W198" s="2"/>
    </row>
    <row r="199" spans="2:88" s="5" customFormat="1" ht="18" customHeight="1" x14ac:dyDescent="0.3">
      <c r="B199" s="107" t="s">
        <v>147</v>
      </c>
      <c r="C199" s="107"/>
      <c r="D199" s="108"/>
      <c r="E199" s="108"/>
      <c r="F199" s="109">
        <f t="shared" si="15"/>
        <v>19064</v>
      </c>
      <c r="G199" s="110">
        <f t="shared" si="16"/>
        <v>1.2071094338666885E-2</v>
      </c>
      <c r="H199" s="111">
        <v>10121</v>
      </c>
      <c r="I199" s="111">
        <v>8943</v>
      </c>
      <c r="K199" s="30" t="s">
        <v>5</v>
      </c>
      <c r="L199" s="65"/>
      <c r="M199" s="65"/>
      <c r="N199" s="65"/>
      <c r="O199" s="44">
        <f>SUM(O171:O197)</f>
        <v>1579310</v>
      </c>
      <c r="P199" s="66">
        <f>SUM(P171:P197)</f>
        <v>1</v>
      </c>
      <c r="Q199" s="44">
        <f>SUM(Q171:Q198)</f>
        <v>960201</v>
      </c>
      <c r="R199" s="44">
        <f>SUM(R171:R198)</f>
        <v>619109</v>
      </c>
      <c r="T199" s="2"/>
      <c r="V199" s="2"/>
      <c r="W199" s="2"/>
    </row>
    <row r="200" spans="2:88" s="5" customFormat="1" ht="18" customHeight="1" x14ac:dyDescent="0.3">
      <c r="B200" s="107" t="s">
        <v>148</v>
      </c>
      <c r="C200" s="107"/>
      <c r="D200" s="108"/>
      <c r="E200" s="108"/>
      <c r="F200" s="109">
        <f t="shared" si="15"/>
        <v>1148</v>
      </c>
      <c r="G200" s="110">
        <f t="shared" si="16"/>
        <v>7.2689972203050703E-4</v>
      </c>
      <c r="H200" s="111">
        <v>711</v>
      </c>
      <c r="I200" s="111">
        <v>437</v>
      </c>
      <c r="T200" s="2"/>
      <c r="V200" s="2"/>
      <c r="W200" s="2"/>
    </row>
    <row r="201" spans="2:88" s="5" customFormat="1" ht="18" customHeight="1" x14ac:dyDescent="0.3">
      <c r="B201" s="107" t="s">
        <v>149</v>
      </c>
      <c r="C201" s="107"/>
      <c r="D201" s="108"/>
      <c r="E201" s="108"/>
      <c r="F201" s="109">
        <f t="shared" si="15"/>
        <v>748759</v>
      </c>
      <c r="G201" s="110">
        <f t="shared" si="16"/>
        <v>0.47410514718452995</v>
      </c>
      <c r="H201" s="111">
        <v>447315</v>
      </c>
      <c r="I201" s="111">
        <v>301444</v>
      </c>
      <c r="T201" s="2"/>
      <c r="V201" s="2"/>
      <c r="W201" s="2"/>
    </row>
    <row r="202" spans="2:88" s="5" customFormat="1" ht="18" customHeight="1" thickBot="1" x14ac:dyDescent="0.35">
      <c r="B202" s="122" t="s">
        <v>150</v>
      </c>
      <c r="C202" s="122"/>
      <c r="D202" s="123"/>
      <c r="E202" s="123"/>
      <c r="F202" s="109">
        <f t="shared" si="15"/>
        <v>93794</v>
      </c>
      <c r="G202" s="110">
        <f t="shared" si="16"/>
        <v>5.9389226940879246E-2</v>
      </c>
      <c r="H202" s="111">
        <v>54357</v>
      </c>
      <c r="I202" s="111">
        <v>39437</v>
      </c>
      <c r="T202" s="2"/>
      <c r="V202" s="2"/>
      <c r="W202" s="2"/>
    </row>
    <row r="203" spans="2:88" s="5" customFormat="1" ht="21.75" customHeight="1" x14ac:dyDescent="0.3">
      <c r="B203" s="124" t="s">
        <v>5</v>
      </c>
      <c r="C203" s="124"/>
      <c r="D203" s="124"/>
      <c r="E203" s="124"/>
      <c r="F203" s="44">
        <f>SUM(F170:F202)</f>
        <v>1579310</v>
      </c>
      <c r="G203" s="99">
        <f>SUM(G170:G202)</f>
        <v>0.99999999999999989</v>
      </c>
      <c r="H203" s="44">
        <f>SUM(H170:H202)</f>
        <v>960201</v>
      </c>
      <c r="I203" s="44">
        <f>SUM(I170:I202)</f>
        <v>619109</v>
      </c>
      <c r="T203" s="2"/>
      <c r="V203" s="2"/>
      <c r="W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</row>
    <row r="204" spans="2:88" s="5" customFormat="1" ht="10.5" customHeight="1" x14ac:dyDescent="0.3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T204" s="2"/>
      <c r="V204" s="2"/>
      <c r="W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</row>
    <row r="205" spans="2:88" s="5" customFormat="1" ht="10.5" customHeight="1" x14ac:dyDescent="0.3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T205" s="2"/>
      <c r="V205" s="2"/>
      <c r="W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</row>
    <row r="206" spans="2:88" s="5" customFormat="1" ht="21.75" customHeight="1" x14ac:dyDescent="0.3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T206" s="2"/>
      <c r="V206" s="2"/>
      <c r="W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</row>
    <row r="207" spans="2:88" s="5" customFormat="1" ht="21.75" customHeight="1" x14ac:dyDescent="0.3">
      <c r="B207" s="2"/>
      <c r="C207" s="2"/>
      <c r="D207" s="2"/>
      <c r="E207" s="2"/>
      <c r="F207" s="2"/>
      <c r="G207" s="2"/>
      <c r="H207" s="2"/>
      <c r="I207" s="2"/>
      <c r="J207" s="2"/>
      <c r="K207" s="125" t="s">
        <v>151</v>
      </c>
      <c r="L207" s="125"/>
      <c r="M207" s="125"/>
      <c r="N207" s="125"/>
      <c r="O207" s="125"/>
      <c r="P207" s="125"/>
      <c r="Q207" s="125"/>
      <c r="R207" s="125"/>
      <c r="T207" s="2"/>
      <c r="V207" s="2"/>
      <c r="W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</row>
    <row r="208" spans="2:88" s="5" customFormat="1" ht="39.75" customHeight="1" x14ac:dyDescent="0.3">
      <c r="B208" s="126" t="s">
        <v>69</v>
      </c>
      <c r="C208" s="126"/>
      <c r="D208" s="127"/>
      <c r="E208" s="74">
        <v>2021</v>
      </c>
      <c r="F208" s="73">
        <v>2022</v>
      </c>
      <c r="G208" s="73">
        <v>2023</v>
      </c>
      <c r="H208" s="73">
        <v>2024</v>
      </c>
      <c r="I208" s="73" t="s">
        <v>99</v>
      </c>
      <c r="J208" s="2"/>
      <c r="R208" s="2"/>
      <c r="T208" s="2"/>
      <c r="V208" s="2"/>
      <c r="W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</row>
    <row r="209" spans="2:88" s="5" customFormat="1" ht="21.75" customHeight="1" x14ac:dyDescent="0.3">
      <c r="B209" s="77" t="s">
        <v>70</v>
      </c>
      <c r="C209" s="77"/>
      <c r="D209" s="78"/>
      <c r="E209" s="80">
        <v>20661</v>
      </c>
      <c r="F209" s="80">
        <v>39013</v>
      </c>
      <c r="G209" s="80">
        <v>34951</v>
      </c>
      <c r="H209" s="80">
        <v>45569</v>
      </c>
      <c r="I209" s="80">
        <v>35374</v>
      </c>
      <c r="J209" s="2"/>
      <c r="K209" s="2"/>
      <c r="L209" s="2"/>
      <c r="M209" s="2"/>
      <c r="N209" s="2"/>
      <c r="O209" s="2"/>
      <c r="P209" s="2"/>
      <c r="Q209" s="2"/>
      <c r="R209" s="2"/>
      <c r="T209" s="2"/>
      <c r="V209" s="2"/>
      <c r="W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</row>
    <row r="210" spans="2:88" s="5" customFormat="1" ht="21.75" customHeight="1" x14ac:dyDescent="0.3">
      <c r="B210" s="77" t="s">
        <v>71</v>
      </c>
      <c r="C210" s="77"/>
      <c r="D210" s="78"/>
      <c r="E210" s="79">
        <v>35916</v>
      </c>
      <c r="F210" s="79">
        <v>73299</v>
      </c>
      <c r="G210" s="79">
        <v>82537</v>
      </c>
      <c r="H210" s="79">
        <v>96312</v>
      </c>
      <c r="I210" s="79">
        <v>65220</v>
      </c>
      <c r="J210" s="2"/>
      <c r="K210" s="2"/>
      <c r="L210" s="2"/>
      <c r="M210" s="2"/>
      <c r="N210" s="2"/>
      <c r="O210" s="2"/>
      <c r="P210" s="2"/>
      <c r="Q210" s="2"/>
      <c r="R210" s="2"/>
      <c r="T210" s="2"/>
      <c r="V210" s="2"/>
      <c r="W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</row>
    <row r="211" spans="2:88" s="5" customFormat="1" ht="21.75" customHeight="1" x14ac:dyDescent="0.3">
      <c r="B211" s="77" t="s">
        <v>72</v>
      </c>
      <c r="C211" s="77"/>
      <c r="D211" s="78"/>
      <c r="E211" s="79">
        <v>28204.000000000004</v>
      </c>
      <c r="F211" s="79">
        <v>40789</v>
      </c>
      <c r="G211" s="79">
        <v>46288</v>
      </c>
      <c r="H211" s="79">
        <v>51481</v>
      </c>
      <c r="I211" s="79">
        <v>48069</v>
      </c>
      <c r="J211" s="2"/>
      <c r="K211" s="2"/>
      <c r="L211" s="2"/>
      <c r="M211" s="2"/>
      <c r="N211" s="2"/>
      <c r="O211" s="2"/>
      <c r="P211" s="2"/>
      <c r="Q211" s="2"/>
      <c r="R211" s="2"/>
      <c r="T211" s="2"/>
      <c r="V211" s="2"/>
      <c r="W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</row>
    <row r="212" spans="2:88" s="5" customFormat="1" ht="21.75" customHeight="1" x14ac:dyDescent="0.3">
      <c r="B212" s="77" t="s">
        <v>74</v>
      </c>
      <c r="C212" s="77"/>
      <c r="D212" s="78"/>
      <c r="E212" s="79">
        <v>69180.000000000015</v>
      </c>
      <c r="F212" s="79">
        <v>96219</v>
      </c>
      <c r="G212" s="79">
        <v>117373</v>
      </c>
      <c r="H212" s="79">
        <v>128765</v>
      </c>
      <c r="I212" s="79">
        <v>97190</v>
      </c>
      <c r="J212" s="2"/>
      <c r="K212" s="2"/>
      <c r="L212" s="2"/>
      <c r="M212" s="2"/>
      <c r="N212" s="2"/>
      <c r="O212" s="2"/>
      <c r="P212" s="2"/>
      <c r="Q212" s="2"/>
      <c r="R212" s="2"/>
      <c r="T212" s="2"/>
      <c r="V212" s="2"/>
      <c r="W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</row>
    <row r="213" spans="2:88" s="5" customFormat="1" ht="21.75" customHeight="1" x14ac:dyDescent="0.3">
      <c r="B213" s="77" t="s">
        <v>75</v>
      </c>
      <c r="C213" s="77"/>
      <c r="D213" s="78"/>
      <c r="E213" s="79">
        <v>39391</v>
      </c>
      <c r="F213" s="79">
        <v>51183</v>
      </c>
      <c r="G213" s="79">
        <v>65113</v>
      </c>
      <c r="H213" s="79">
        <v>83295</v>
      </c>
      <c r="I213" s="79">
        <v>63668</v>
      </c>
      <c r="J213" s="2"/>
      <c r="K213" s="2"/>
      <c r="L213" s="2"/>
      <c r="M213" s="2"/>
      <c r="N213" s="2"/>
      <c r="O213" s="2"/>
      <c r="P213" s="2"/>
      <c r="Q213" s="2"/>
      <c r="R213" s="2"/>
      <c r="T213" s="2"/>
      <c r="V213" s="2"/>
      <c r="W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</row>
    <row r="214" spans="2:88" s="5" customFormat="1" ht="21.75" customHeight="1" x14ac:dyDescent="0.3">
      <c r="B214" s="77" t="s">
        <v>76</v>
      </c>
      <c r="C214" s="77"/>
      <c r="D214" s="78"/>
      <c r="E214" s="79">
        <v>26304.999999999996</v>
      </c>
      <c r="F214" s="79">
        <v>63266</v>
      </c>
      <c r="G214" s="79">
        <v>56164</v>
      </c>
      <c r="H214" s="79">
        <v>74858</v>
      </c>
      <c r="I214" s="79">
        <v>58563</v>
      </c>
      <c r="J214" s="2"/>
      <c r="K214" s="2"/>
      <c r="L214" s="2"/>
      <c r="M214" s="2"/>
      <c r="N214" s="2"/>
      <c r="O214" s="2"/>
      <c r="P214" s="2"/>
      <c r="Q214" s="2"/>
      <c r="R214" s="2"/>
      <c r="T214" s="2"/>
      <c r="V214" s="2"/>
      <c r="W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</row>
    <row r="215" spans="2:88" s="5" customFormat="1" ht="21.75" customHeight="1" x14ac:dyDescent="0.3">
      <c r="B215" s="77" t="s">
        <v>77</v>
      </c>
      <c r="C215" s="77"/>
      <c r="D215" s="78"/>
      <c r="E215" s="79">
        <v>36054</v>
      </c>
      <c r="F215" s="79">
        <v>44311</v>
      </c>
      <c r="G215" s="79">
        <v>58133</v>
      </c>
      <c r="H215" s="79">
        <v>59362</v>
      </c>
      <c r="I215" s="79">
        <v>50573</v>
      </c>
      <c r="J215" s="2"/>
      <c r="K215" s="2"/>
      <c r="L215" s="2"/>
      <c r="M215" s="2"/>
      <c r="N215" s="2"/>
      <c r="O215" s="2"/>
      <c r="P215" s="2"/>
      <c r="Q215" s="2"/>
      <c r="R215" s="2"/>
      <c r="T215" s="2"/>
      <c r="V215" s="2"/>
      <c r="W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</row>
    <row r="216" spans="2:88" s="5" customFormat="1" ht="21.75" customHeight="1" x14ac:dyDescent="0.3">
      <c r="B216" s="77" t="s">
        <v>78</v>
      </c>
      <c r="C216" s="77"/>
      <c r="D216" s="78"/>
      <c r="E216" s="79">
        <v>85408.000000000015</v>
      </c>
      <c r="F216" s="79">
        <v>117545</v>
      </c>
      <c r="G216" s="79">
        <v>138891</v>
      </c>
      <c r="H216" s="79">
        <v>163724</v>
      </c>
      <c r="I216" s="79">
        <v>128573</v>
      </c>
      <c r="J216" s="2"/>
      <c r="K216" s="2"/>
      <c r="L216" s="2"/>
      <c r="M216" s="2"/>
      <c r="N216" s="2"/>
      <c r="O216" s="2"/>
      <c r="P216" s="2"/>
      <c r="Q216" s="2"/>
      <c r="R216" s="2"/>
      <c r="T216" s="2"/>
      <c r="V216" s="2"/>
      <c r="W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</row>
    <row r="217" spans="2:88" s="5" customFormat="1" ht="21.75" customHeight="1" x14ac:dyDescent="0.3">
      <c r="B217" s="77" t="s">
        <v>79</v>
      </c>
      <c r="C217" s="77"/>
      <c r="D217" s="78"/>
      <c r="E217" s="79">
        <v>18134</v>
      </c>
      <c r="F217" s="79">
        <v>22445</v>
      </c>
      <c r="G217" s="79">
        <v>30582</v>
      </c>
      <c r="H217" s="79">
        <v>47696</v>
      </c>
      <c r="I217" s="80">
        <v>32684</v>
      </c>
      <c r="J217" s="2"/>
      <c r="K217" s="2"/>
      <c r="L217" s="2"/>
      <c r="M217" s="2"/>
      <c r="N217" s="2"/>
      <c r="O217" s="2"/>
      <c r="P217" s="2"/>
      <c r="Q217" s="2"/>
      <c r="R217" s="2"/>
      <c r="T217" s="2"/>
      <c r="V217" s="2"/>
      <c r="W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</row>
    <row r="218" spans="2:88" s="5" customFormat="1" ht="21.75" customHeight="1" x14ac:dyDescent="0.3">
      <c r="B218" s="77" t="s">
        <v>80</v>
      </c>
      <c r="C218" s="77"/>
      <c r="D218" s="78"/>
      <c r="E218" s="79">
        <v>35069</v>
      </c>
      <c r="F218" s="79">
        <v>45742</v>
      </c>
      <c r="G218" s="79">
        <v>52333</v>
      </c>
      <c r="H218" s="79">
        <v>66277</v>
      </c>
      <c r="I218" s="79">
        <v>52925</v>
      </c>
      <c r="J218" s="2"/>
      <c r="K218" s="2"/>
      <c r="L218" s="2"/>
      <c r="M218" s="2"/>
      <c r="N218" s="2"/>
      <c r="O218" s="2"/>
      <c r="P218" s="2"/>
      <c r="Q218" s="2"/>
      <c r="R218" s="2"/>
      <c r="T218" s="2"/>
      <c r="V218" s="2"/>
      <c r="W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</row>
    <row r="219" spans="2:88" s="5" customFormat="1" ht="21.75" customHeight="1" x14ac:dyDescent="0.3">
      <c r="B219" s="77" t="s">
        <v>81</v>
      </c>
      <c r="C219" s="77"/>
      <c r="D219" s="78"/>
      <c r="E219" s="79">
        <v>58495</v>
      </c>
      <c r="F219" s="79">
        <v>50017</v>
      </c>
      <c r="G219" s="79">
        <v>69300</v>
      </c>
      <c r="H219" s="79">
        <v>75154</v>
      </c>
      <c r="I219" s="79">
        <v>51252</v>
      </c>
      <c r="J219" s="2"/>
      <c r="K219" s="2"/>
      <c r="L219" s="2"/>
      <c r="M219" s="2"/>
      <c r="N219" s="2"/>
      <c r="O219" s="2"/>
      <c r="P219" s="2"/>
      <c r="Q219" s="2"/>
      <c r="R219" s="2"/>
      <c r="T219" s="2"/>
      <c r="V219" s="2"/>
      <c r="W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</row>
    <row r="220" spans="2:88" s="5" customFormat="1" ht="21.75" customHeight="1" x14ac:dyDescent="0.3">
      <c r="B220" s="77" t="s">
        <v>82</v>
      </c>
      <c r="C220" s="77"/>
      <c r="D220" s="78"/>
      <c r="E220" s="79">
        <v>64000.000000000029</v>
      </c>
      <c r="F220" s="79">
        <v>84233</v>
      </c>
      <c r="G220" s="79">
        <v>127870</v>
      </c>
      <c r="H220" s="79">
        <v>150437</v>
      </c>
      <c r="I220" s="79">
        <v>104472</v>
      </c>
      <c r="J220" s="2"/>
      <c r="K220" s="2"/>
      <c r="L220" s="2"/>
      <c r="M220" s="2"/>
      <c r="N220" s="2"/>
      <c r="O220" s="2"/>
      <c r="P220" s="2"/>
      <c r="Q220" s="2"/>
      <c r="R220" s="2"/>
      <c r="T220" s="2"/>
      <c r="V220" s="2"/>
      <c r="W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</row>
    <row r="221" spans="2:88" s="5" customFormat="1" ht="21.75" customHeight="1" x14ac:dyDescent="0.3">
      <c r="B221" s="77" t="s">
        <v>83</v>
      </c>
      <c r="C221" s="77"/>
      <c r="D221" s="78"/>
      <c r="E221" s="79">
        <v>50831</v>
      </c>
      <c r="F221" s="79">
        <v>65846</v>
      </c>
      <c r="G221" s="79">
        <v>85482</v>
      </c>
      <c r="H221" s="79">
        <v>109276</v>
      </c>
      <c r="I221" s="79">
        <v>77207</v>
      </c>
      <c r="J221" s="2"/>
      <c r="K221" s="2"/>
      <c r="L221" s="2"/>
      <c r="M221" s="2"/>
      <c r="N221" s="2"/>
      <c r="O221" s="2"/>
      <c r="P221" s="2"/>
      <c r="Q221" s="2"/>
      <c r="R221" s="2"/>
      <c r="T221" s="2"/>
      <c r="V221" s="2"/>
      <c r="W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</row>
    <row r="222" spans="2:88" s="5" customFormat="1" ht="21.75" customHeight="1" x14ac:dyDescent="0.3">
      <c r="B222" s="77" t="s">
        <v>84</v>
      </c>
      <c r="C222" s="77"/>
      <c r="D222" s="78"/>
      <c r="E222" s="79">
        <v>29780</v>
      </c>
      <c r="F222" s="79">
        <v>41523</v>
      </c>
      <c r="G222" s="79">
        <v>56661</v>
      </c>
      <c r="H222" s="79">
        <v>56909</v>
      </c>
      <c r="I222" s="79">
        <v>48565</v>
      </c>
      <c r="J222" s="2"/>
      <c r="K222" s="2"/>
      <c r="L222" s="2"/>
      <c r="M222" s="2"/>
      <c r="N222" s="2"/>
      <c r="O222" s="2"/>
      <c r="P222" s="2"/>
      <c r="Q222" s="2"/>
      <c r="R222" s="2"/>
      <c r="T222" s="2"/>
      <c r="V222" s="2"/>
      <c r="W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</row>
    <row r="223" spans="2:88" s="5" customFormat="1" ht="21.75" customHeight="1" x14ac:dyDescent="0.3">
      <c r="B223" s="77" t="s">
        <v>85</v>
      </c>
      <c r="C223" s="77"/>
      <c r="D223" s="78"/>
      <c r="E223" s="79">
        <v>254854</v>
      </c>
      <c r="F223" s="79">
        <v>264217</v>
      </c>
      <c r="G223" s="79">
        <v>284158</v>
      </c>
      <c r="H223" s="79">
        <v>312534</v>
      </c>
      <c r="I223" s="79">
        <v>258048</v>
      </c>
      <c r="J223" s="2"/>
      <c r="K223" s="2"/>
      <c r="L223" s="2"/>
      <c r="M223" s="2"/>
      <c r="N223" s="2"/>
      <c r="O223" s="2"/>
      <c r="P223" s="2"/>
      <c r="Q223" s="2"/>
      <c r="R223" s="2"/>
      <c r="T223" s="2"/>
      <c r="V223" s="2"/>
      <c r="W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</row>
    <row r="224" spans="2:88" s="5" customFormat="1" ht="21.75" customHeight="1" x14ac:dyDescent="0.3">
      <c r="B224" s="77" t="s">
        <v>86</v>
      </c>
      <c r="C224" s="77"/>
      <c r="D224" s="78"/>
      <c r="E224" s="79">
        <v>49967</v>
      </c>
      <c r="F224" s="79">
        <v>69874</v>
      </c>
      <c r="G224" s="79">
        <v>80794</v>
      </c>
      <c r="H224" s="79">
        <v>94999</v>
      </c>
      <c r="I224" s="79">
        <v>61984</v>
      </c>
      <c r="J224" s="2"/>
      <c r="K224" s="2"/>
      <c r="L224" s="2"/>
      <c r="M224" s="2"/>
      <c r="N224" s="2"/>
      <c r="O224" s="2"/>
      <c r="P224" s="2"/>
      <c r="Q224" s="2"/>
      <c r="R224" s="2"/>
      <c r="T224" s="2"/>
      <c r="V224" s="2"/>
      <c r="W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</row>
    <row r="225" spans="1:88" s="5" customFormat="1" ht="21.75" customHeight="1" x14ac:dyDescent="0.3">
      <c r="B225" s="77" t="s">
        <v>87</v>
      </c>
      <c r="C225" s="77"/>
      <c r="D225" s="78"/>
      <c r="E225" s="79">
        <v>16408</v>
      </c>
      <c r="F225" s="79">
        <v>27500</v>
      </c>
      <c r="G225" s="79">
        <v>39819</v>
      </c>
      <c r="H225" s="79">
        <v>41868</v>
      </c>
      <c r="I225" s="79">
        <v>30337</v>
      </c>
      <c r="J225" s="2"/>
      <c r="K225" s="2"/>
      <c r="L225" s="2"/>
      <c r="M225" s="2"/>
      <c r="N225" s="2"/>
      <c r="O225" s="2"/>
      <c r="P225" s="2"/>
      <c r="Q225" s="2"/>
      <c r="R225" s="2"/>
      <c r="T225" s="2"/>
      <c r="V225" s="2"/>
      <c r="W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</row>
    <row r="226" spans="1:88" s="5" customFormat="1" ht="21.75" customHeight="1" x14ac:dyDescent="0.3">
      <c r="B226" s="77" t="s">
        <v>88</v>
      </c>
      <c r="C226" s="77"/>
      <c r="D226" s="78"/>
      <c r="E226" s="79">
        <v>7211</v>
      </c>
      <c r="F226" s="79">
        <v>10052</v>
      </c>
      <c r="G226" s="79">
        <v>9472</v>
      </c>
      <c r="H226" s="79">
        <v>19428</v>
      </c>
      <c r="I226" s="80">
        <v>12370</v>
      </c>
      <c r="J226" s="2"/>
      <c r="K226" s="2"/>
      <c r="L226" s="2"/>
      <c r="M226" s="2"/>
      <c r="N226" s="2"/>
      <c r="O226" s="2"/>
      <c r="P226" s="2"/>
      <c r="Q226" s="2"/>
      <c r="R226" s="2"/>
      <c r="T226" s="2"/>
      <c r="V226" s="2"/>
      <c r="W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</row>
    <row r="227" spans="1:88" s="5" customFormat="1" ht="21.75" customHeight="1" x14ac:dyDescent="0.3">
      <c r="B227" s="77" t="s">
        <v>89</v>
      </c>
      <c r="C227" s="77"/>
      <c r="D227" s="78"/>
      <c r="E227" s="79">
        <v>11460</v>
      </c>
      <c r="F227" s="79">
        <v>15646</v>
      </c>
      <c r="G227" s="79">
        <v>15248</v>
      </c>
      <c r="H227" s="79">
        <v>15795</v>
      </c>
      <c r="I227" s="79">
        <v>13900</v>
      </c>
      <c r="J227" s="2"/>
      <c r="K227" s="2"/>
      <c r="L227" s="2"/>
      <c r="M227" s="2"/>
      <c r="N227" s="2"/>
      <c r="O227" s="2"/>
      <c r="P227" s="2"/>
      <c r="Q227" s="2"/>
      <c r="R227" s="2"/>
      <c r="T227" s="2"/>
      <c r="V227" s="2"/>
      <c r="W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</row>
    <row r="228" spans="1:88" s="5" customFormat="1" ht="21.75" customHeight="1" x14ac:dyDescent="0.3">
      <c r="B228" s="77" t="s">
        <v>90</v>
      </c>
      <c r="C228" s="77"/>
      <c r="D228" s="78"/>
      <c r="E228" s="79">
        <v>21984</v>
      </c>
      <c r="F228" s="79">
        <v>22413</v>
      </c>
      <c r="G228" s="79">
        <v>27412</v>
      </c>
      <c r="H228" s="79">
        <v>31245</v>
      </c>
      <c r="I228" s="79">
        <v>25107</v>
      </c>
      <c r="J228" s="2"/>
      <c r="K228" s="2"/>
      <c r="L228" s="2"/>
      <c r="M228" s="2"/>
      <c r="N228" s="2"/>
      <c r="O228" s="2"/>
      <c r="P228" s="2"/>
      <c r="Q228" s="2"/>
      <c r="R228" s="2"/>
      <c r="T228" s="2"/>
      <c r="V228" s="2"/>
      <c r="W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</row>
    <row r="229" spans="1:88" s="5" customFormat="1" ht="21.75" customHeight="1" x14ac:dyDescent="0.3">
      <c r="B229" s="77" t="s">
        <v>91</v>
      </c>
      <c r="C229" s="77"/>
      <c r="D229" s="78"/>
      <c r="E229" s="79">
        <v>42668</v>
      </c>
      <c r="F229" s="79">
        <v>53372</v>
      </c>
      <c r="G229" s="79">
        <v>66102</v>
      </c>
      <c r="H229" s="79">
        <v>85504</v>
      </c>
      <c r="I229" s="79">
        <v>55167</v>
      </c>
      <c r="J229" s="2"/>
      <c r="K229" s="2"/>
      <c r="L229" s="2"/>
      <c r="M229" s="2"/>
      <c r="N229" s="2"/>
      <c r="O229" s="2"/>
      <c r="P229" s="2"/>
      <c r="Q229" s="2"/>
      <c r="R229" s="2"/>
      <c r="T229" s="2"/>
      <c r="V229" s="2"/>
      <c r="W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</row>
    <row r="230" spans="1:88" s="5" customFormat="1" ht="21.75" customHeight="1" x14ac:dyDescent="0.3">
      <c r="B230" s="77" t="s">
        <v>92</v>
      </c>
      <c r="C230" s="77"/>
      <c r="D230" s="78"/>
      <c r="E230" s="79">
        <v>47625.999999999985</v>
      </c>
      <c r="F230" s="79">
        <v>67869</v>
      </c>
      <c r="G230" s="79">
        <v>59837</v>
      </c>
      <c r="H230" s="79">
        <v>78361</v>
      </c>
      <c r="I230" s="79">
        <v>65564</v>
      </c>
      <c r="J230" s="2"/>
      <c r="K230" s="36" t="s">
        <v>21</v>
      </c>
      <c r="L230" s="37" t="s">
        <v>22</v>
      </c>
      <c r="M230" s="38"/>
      <c r="N230" s="2"/>
      <c r="O230" s="2"/>
      <c r="P230" s="2"/>
      <c r="Q230" s="2"/>
      <c r="R230" s="2"/>
      <c r="T230" s="2"/>
      <c r="V230" s="2"/>
      <c r="W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</row>
    <row r="231" spans="1:88" s="5" customFormat="1" ht="21.75" customHeight="1" x14ac:dyDescent="0.3">
      <c r="B231" s="77" t="s">
        <v>93</v>
      </c>
      <c r="C231" s="77"/>
      <c r="D231" s="78"/>
      <c r="E231" s="79">
        <v>39075</v>
      </c>
      <c r="F231" s="79">
        <v>62548</v>
      </c>
      <c r="G231" s="79">
        <v>69680</v>
      </c>
      <c r="H231" s="79">
        <v>81103</v>
      </c>
      <c r="I231" s="79">
        <v>72558</v>
      </c>
      <c r="J231" s="2"/>
      <c r="K231" s="39"/>
      <c r="L231" s="40" t="s">
        <v>152</v>
      </c>
      <c r="M231" s="41"/>
      <c r="N231" s="2"/>
      <c r="O231" s="2"/>
      <c r="P231" s="2"/>
      <c r="Q231" s="2"/>
      <c r="R231" s="2"/>
      <c r="T231" s="2"/>
      <c r="V231" s="2"/>
      <c r="W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</row>
    <row r="232" spans="1:88" s="5" customFormat="1" ht="21.75" customHeight="1" x14ac:dyDescent="0.3">
      <c r="B232" s="77" t="s">
        <v>94</v>
      </c>
      <c r="C232" s="77"/>
      <c r="D232" s="78"/>
      <c r="E232" s="79">
        <v>23545.000000000004</v>
      </c>
      <c r="F232" s="79">
        <v>33415</v>
      </c>
      <c r="G232" s="79">
        <v>35290</v>
      </c>
      <c r="H232" s="79">
        <v>42478</v>
      </c>
      <c r="I232" s="79">
        <v>32020</v>
      </c>
      <c r="J232" s="2"/>
      <c r="K232" s="42"/>
      <c r="L232" s="40" t="s">
        <v>153</v>
      </c>
      <c r="M232" s="41"/>
      <c r="N232" s="2"/>
      <c r="O232" s="2"/>
      <c r="P232" s="2"/>
      <c r="Q232" s="2"/>
      <c r="R232" s="2"/>
      <c r="T232" s="2"/>
      <c r="V232" s="2"/>
      <c r="W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</row>
    <row r="233" spans="1:88" s="5" customFormat="1" ht="21.75" customHeight="1" x14ac:dyDescent="0.3">
      <c r="B233" s="77" t="s">
        <v>95</v>
      </c>
      <c r="C233" s="77"/>
      <c r="D233" s="78"/>
      <c r="E233" s="79">
        <v>21255</v>
      </c>
      <c r="F233" s="79">
        <v>23356</v>
      </c>
      <c r="G233" s="79">
        <v>25704</v>
      </c>
      <c r="H233" s="79">
        <v>27308</v>
      </c>
      <c r="I233" s="79">
        <v>20723</v>
      </c>
      <c r="J233" s="2"/>
      <c r="K233" s="43"/>
      <c r="L233" s="40" t="s">
        <v>154</v>
      </c>
      <c r="M233" s="41"/>
      <c r="N233" s="2"/>
      <c r="O233" s="2"/>
      <c r="P233" s="2"/>
      <c r="Q233" s="2"/>
      <c r="R233" s="2"/>
      <c r="T233" s="2"/>
      <c r="V233" s="2"/>
      <c r="W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</row>
    <row r="234" spans="1:88" s="5" customFormat="1" ht="21.75" customHeight="1" thickBot="1" x14ac:dyDescent="0.35">
      <c r="B234" s="81" t="s">
        <v>96</v>
      </c>
      <c r="C234" s="81"/>
      <c r="D234" s="78"/>
      <c r="E234" s="82">
        <v>8414</v>
      </c>
      <c r="F234" s="82">
        <v>13208</v>
      </c>
      <c r="G234" s="82">
        <v>13723</v>
      </c>
      <c r="H234" s="82">
        <v>21161</v>
      </c>
      <c r="I234" s="82">
        <v>17197</v>
      </c>
      <c r="J234" s="2"/>
      <c r="K234" s="45"/>
      <c r="L234" s="40" t="s">
        <v>155</v>
      </c>
      <c r="M234" s="41"/>
      <c r="N234" s="2"/>
      <c r="O234" s="2"/>
      <c r="P234" s="2"/>
      <c r="Q234" s="2"/>
      <c r="R234" s="2"/>
      <c r="T234" s="2"/>
      <c r="V234" s="2"/>
      <c r="W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</row>
    <row r="235" spans="1:88" s="5" customFormat="1" ht="21.75" customHeight="1" x14ac:dyDescent="0.3">
      <c r="B235" s="65" t="s">
        <v>5</v>
      </c>
      <c r="C235" s="65"/>
      <c r="D235" s="44"/>
      <c r="E235" s="44">
        <f t="shared" ref="E235:I235" si="43">SUM(E209:E234)</f>
        <v>1141895</v>
      </c>
      <c r="F235" s="44">
        <f t="shared" si="43"/>
        <v>1498901</v>
      </c>
      <c r="G235" s="44">
        <f t="shared" si="43"/>
        <v>1748917</v>
      </c>
      <c r="H235" s="44">
        <f t="shared" si="43"/>
        <v>2060899</v>
      </c>
      <c r="I235" s="44">
        <f t="shared" si="43"/>
        <v>1579310</v>
      </c>
      <c r="J235" s="2"/>
      <c r="K235" s="46"/>
      <c r="L235" s="40" t="s">
        <v>156</v>
      </c>
      <c r="M235" s="41"/>
      <c r="N235" s="2"/>
      <c r="O235" s="2"/>
      <c r="P235" s="2"/>
      <c r="Q235" s="2"/>
      <c r="R235" s="2"/>
      <c r="T235" s="2"/>
      <c r="V235" s="2"/>
      <c r="W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</row>
    <row r="236" spans="1:88" s="5" customFormat="1" ht="21.75" customHeight="1" x14ac:dyDescent="0.3">
      <c r="A236" s="2"/>
      <c r="B236" s="69" t="s">
        <v>105</v>
      </c>
      <c r="C236" s="2"/>
      <c r="D236" s="2"/>
      <c r="E236" s="2"/>
      <c r="F236" s="2"/>
      <c r="G236" s="2"/>
      <c r="H236" s="2"/>
      <c r="I236" s="2"/>
      <c r="J236" s="2"/>
      <c r="K236" s="47"/>
      <c r="L236" s="40" t="s">
        <v>157</v>
      </c>
      <c r="M236" s="41"/>
      <c r="N236" s="2"/>
      <c r="O236" s="2"/>
      <c r="P236" s="2"/>
      <c r="Q236" s="2"/>
      <c r="R236" s="2"/>
      <c r="T236" s="2"/>
      <c r="V236" s="2"/>
      <c r="W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</row>
    <row r="237" spans="1:88" s="5" customFormat="1" ht="21.75" customHeight="1" x14ac:dyDescent="0.3">
      <c r="B237" s="69"/>
      <c r="C237" s="22"/>
      <c r="D237" s="22"/>
      <c r="E237" s="22"/>
      <c r="F237" s="22"/>
      <c r="G237" s="22"/>
      <c r="H237" s="22"/>
      <c r="I237" s="22"/>
      <c r="J237" s="2"/>
      <c r="K237" s="2"/>
      <c r="L237" s="2"/>
      <c r="M237" s="2"/>
      <c r="N237" s="2"/>
      <c r="O237" s="2"/>
      <c r="P237" s="2"/>
      <c r="Q237" s="2"/>
      <c r="R237" s="2"/>
      <c r="T237" s="2"/>
      <c r="V237" s="2"/>
      <c r="W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</row>
    <row r="238" spans="1:88" s="5" customFormat="1" ht="18.75" customHeight="1" x14ac:dyDescent="0.3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V238" s="2"/>
      <c r="W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</row>
    <row r="239" spans="1:88" s="5" customFormat="1" ht="18.75" customHeight="1" x14ac:dyDescent="0.3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V239" s="2"/>
      <c r="W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</row>
    <row r="240" spans="1:88" s="5" customFormat="1" ht="18.75" customHeight="1" x14ac:dyDescent="0.3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V240" s="2"/>
      <c r="W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</row>
    <row r="241" spans="2:88" s="5" customFormat="1" ht="18.75" customHeight="1" x14ac:dyDescent="0.3">
      <c r="B241" s="24" t="s">
        <v>158</v>
      </c>
      <c r="C241" s="25"/>
      <c r="D241" s="25"/>
      <c r="E241" s="25"/>
      <c r="F241" s="62" t="s">
        <v>5</v>
      </c>
      <c r="G241" s="63" t="s">
        <v>35</v>
      </c>
      <c r="H241" s="106" t="s">
        <v>107</v>
      </c>
      <c r="I241" s="106" t="s">
        <v>108</v>
      </c>
      <c r="J241" s="2"/>
      <c r="K241" s="2"/>
      <c r="L241" s="25" t="s">
        <v>159</v>
      </c>
      <c r="M241" s="25"/>
      <c r="N241" s="23"/>
      <c r="O241" s="62" t="s">
        <v>5</v>
      </c>
      <c r="P241" s="63" t="s">
        <v>35</v>
      </c>
      <c r="Q241" s="128" t="s">
        <v>160</v>
      </c>
      <c r="R241" s="129"/>
      <c r="T241" s="2"/>
      <c r="V241" s="2"/>
      <c r="W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</row>
    <row r="242" spans="2:88" s="5" customFormat="1" ht="24.75" customHeight="1" x14ac:dyDescent="0.3">
      <c r="B242" s="24"/>
      <c r="C242" s="25"/>
      <c r="D242" s="25"/>
      <c r="E242" s="25"/>
      <c r="F242" s="62"/>
      <c r="G242" s="63"/>
      <c r="H242" s="34"/>
      <c r="I242" s="34"/>
      <c r="K242" s="130"/>
      <c r="L242" s="25"/>
      <c r="M242" s="25"/>
      <c r="N242" s="23"/>
      <c r="O242" s="62"/>
      <c r="P242" s="63"/>
      <c r="Q242" s="86" t="s">
        <v>107</v>
      </c>
      <c r="R242" s="86" t="s">
        <v>108</v>
      </c>
      <c r="T242" s="2"/>
      <c r="V242" s="2"/>
      <c r="W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</row>
    <row r="243" spans="2:88" ht="25.5" customHeight="1" x14ac:dyDescent="0.3">
      <c r="B243" s="107" t="s">
        <v>161</v>
      </c>
      <c r="C243" s="107"/>
      <c r="D243" s="108"/>
      <c r="E243" s="108"/>
      <c r="F243" s="109">
        <f>SUM(H243:I243)</f>
        <v>181</v>
      </c>
      <c r="G243" s="110">
        <f>F243/$F$298</f>
        <v>1.1460701192292837E-4</v>
      </c>
      <c r="H243" s="111">
        <v>99</v>
      </c>
      <c r="I243" s="111">
        <v>82</v>
      </c>
      <c r="K243" s="130"/>
      <c r="L243" s="61" t="s">
        <v>162</v>
      </c>
      <c r="M243" s="61"/>
      <c r="N243" s="61"/>
      <c r="O243" s="89">
        <f>Q243+R243</f>
        <v>276726</v>
      </c>
      <c r="P243" s="57">
        <f>O243/$O$247</f>
        <v>0.17521955790820043</v>
      </c>
      <c r="Q243" s="35">
        <v>73210</v>
      </c>
      <c r="R243" s="35">
        <v>203516</v>
      </c>
    </row>
    <row r="244" spans="2:88" ht="25.5" customHeight="1" x14ac:dyDescent="0.3">
      <c r="B244" s="107" t="s">
        <v>163</v>
      </c>
      <c r="C244" s="107"/>
      <c r="D244" s="108"/>
      <c r="E244" s="108"/>
      <c r="F244" s="109">
        <f t="shared" ref="F244:F297" si="44">SUM(H244:I244)</f>
        <v>725</v>
      </c>
      <c r="G244" s="110">
        <f t="shared" ref="G244:G297" si="45">F244/$F$298</f>
        <v>4.5906123560288987E-4</v>
      </c>
      <c r="H244" s="111">
        <v>385</v>
      </c>
      <c r="I244" s="111">
        <v>340</v>
      </c>
      <c r="K244" s="130"/>
      <c r="L244" s="56" t="s">
        <v>164</v>
      </c>
      <c r="M244" s="56"/>
      <c r="N244" s="56"/>
      <c r="O244" s="89">
        <f t="shared" ref="O244:O246" si="46">Q244+R244</f>
        <v>37781</v>
      </c>
      <c r="P244" s="57">
        <f t="shared" ref="P244:P246" si="47">O244/$O$247</f>
        <v>2.3922472472155561E-2</v>
      </c>
      <c r="Q244" s="35">
        <v>27641</v>
      </c>
      <c r="R244" s="35">
        <v>10140</v>
      </c>
    </row>
    <row r="245" spans="2:88" ht="25.5" customHeight="1" x14ac:dyDescent="0.3">
      <c r="B245" s="107" t="s">
        <v>165</v>
      </c>
      <c r="C245" s="107"/>
      <c r="D245" s="108"/>
      <c r="E245" s="108"/>
      <c r="F245" s="109">
        <f t="shared" si="44"/>
        <v>30</v>
      </c>
      <c r="G245" s="110">
        <f t="shared" si="45"/>
        <v>1.8995637335291995E-5</v>
      </c>
      <c r="H245" s="111">
        <v>13</v>
      </c>
      <c r="I245" s="111">
        <v>17</v>
      </c>
      <c r="K245" s="130"/>
      <c r="L245" s="131" t="s">
        <v>166</v>
      </c>
      <c r="M245" s="131"/>
      <c r="N245" s="131"/>
      <c r="O245" s="89">
        <f t="shared" si="46"/>
        <v>19848</v>
      </c>
      <c r="P245" s="57">
        <f t="shared" si="47"/>
        <v>1.2567513661029183E-2</v>
      </c>
      <c r="Q245" s="35">
        <v>9103</v>
      </c>
      <c r="R245" s="35">
        <v>10745</v>
      </c>
    </row>
    <row r="246" spans="2:88" ht="25.5" customHeight="1" thickBot="1" x14ac:dyDescent="0.35">
      <c r="B246" s="107" t="s">
        <v>167</v>
      </c>
      <c r="C246" s="107"/>
      <c r="D246" s="108"/>
      <c r="E246" s="108"/>
      <c r="F246" s="109">
        <f t="shared" si="44"/>
        <v>193462</v>
      </c>
      <c r="G246" s="110">
        <f t="shared" si="45"/>
        <v>0.12249779967200866</v>
      </c>
      <c r="H246" s="111">
        <v>94</v>
      </c>
      <c r="I246" s="111">
        <v>193368</v>
      </c>
      <c r="K246" s="130"/>
      <c r="L246" s="132" t="s">
        <v>168</v>
      </c>
      <c r="M246" s="133"/>
      <c r="N246" s="134"/>
      <c r="O246" s="89">
        <f t="shared" si="46"/>
        <v>1244955</v>
      </c>
      <c r="P246" s="57">
        <f t="shared" si="47"/>
        <v>0.7882904559586148</v>
      </c>
      <c r="Q246" s="35">
        <v>850247</v>
      </c>
      <c r="R246" s="35">
        <v>394708</v>
      </c>
    </row>
    <row r="247" spans="2:88" ht="25.5" customHeight="1" x14ac:dyDescent="0.3">
      <c r="B247" s="107" t="s">
        <v>169</v>
      </c>
      <c r="C247" s="107"/>
      <c r="D247" s="108"/>
      <c r="E247" s="108"/>
      <c r="F247" s="109">
        <f t="shared" si="44"/>
        <v>0</v>
      </c>
      <c r="G247" s="110">
        <f t="shared" si="45"/>
        <v>0</v>
      </c>
      <c r="H247" s="111">
        <v>0</v>
      </c>
      <c r="I247" s="111">
        <v>0</v>
      </c>
      <c r="K247" s="130"/>
      <c r="L247" s="135" t="s">
        <v>5</v>
      </c>
      <c r="M247" s="135"/>
      <c r="N247" s="135"/>
      <c r="O247" s="44">
        <f>SUM(O243:O246)</f>
        <v>1579310</v>
      </c>
      <c r="P247" s="66">
        <f>SUM(P243:P246)</f>
        <v>1</v>
      </c>
      <c r="Q247" s="44">
        <f>SUM(Q243:Q246)</f>
        <v>960201</v>
      </c>
      <c r="R247" s="44">
        <f>SUM(R243:R246)</f>
        <v>619109</v>
      </c>
    </row>
    <row r="248" spans="2:88" ht="25.5" customHeight="1" x14ac:dyDescent="0.3">
      <c r="B248" s="107" t="s">
        <v>170</v>
      </c>
      <c r="C248" s="107"/>
      <c r="D248" s="108"/>
      <c r="E248" s="108"/>
      <c r="F248" s="109">
        <f t="shared" si="44"/>
        <v>0</v>
      </c>
      <c r="G248" s="110">
        <f>F248/$F$298</f>
        <v>0</v>
      </c>
      <c r="H248" s="111">
        <v>0</v>
      </c>
      <c r="I248" s="111">
        <v>0</v>
      </c>
      <c r="K248" s="130"/>
      <c r="M248" s="136"/>
    </row>
    <row r="249" spans="2:88" ht="25.5" customHeight="1" x14ac:dyDescent="0.3">
      <c r="B249" s="107" t="s">
        <v>171</v>
      </c>
      <c r="C249" s="107"/>
      <c r="D249" s="108"/>
      <c r="E249" s="108"/>
      <c r="F249" s="109">
        <f t="shared" si="44"/>
        <v>1048450</v>
      </c>
      <c r="G249" s="110">
        <f t="shared" si="45"/>
        <v>0.66386586547289639</v>
      </c>
      <c r="H249" s="111">
        <v>723092</v>
      </c>
      <c r="I249" s="111">
        <v>325358</v>
      </c>
      <c r="K249" s="130"/>
    </row>
    <row r="250" spans="2:88" ht="25.5" customHeight="1" x14ac:dyDescent="0.3">
      <c r="B250" s="107" t="s">
        <v>172</v>
      </c>
      <c r="C250" s="107"/>
      <c r="D250" s="108"/>
      <c r="E250" s="108"/>
      <c r="F250" s="109">
        <f t="shared" si="44"/>
        <v>3627</v>
      </c>
      <c r="G250" s="110">
        <f t="shared" si="45"/>
        <v>2.2965725538368021E-3</v>
      </c>
      <c r="H250" s="111">
        <v>2506</v>
      </c>
      <c r="I250" s="111">
        <v>1121</v>
      </c>
      <c r="K250" s="130"/>
    </row>
    <row r="251" spans="2:88" ht="25.5" customHeight="1" x14ac:dyDescent="0.3">
      <c r="B251" s="107" t="s">
        <v>173</v>
      </c>
      <c r="C251" s="107"/>
      <c r="D251" s="108"/>
      <c r="E251" s="108"/>
      <c r="F251" s="109">
        <f t="shared" si="44"/>
        <v>16987</v>
      </c>
      <c r="G251" s="110">
        <f t="shared" si="45"/>
        <v>1.0755963047153504E-2</v>
      </c>
      <c r="H251" s="111">
        <v>7703</v>
      </c>
      <c r="I251" s="111">
        <v>9284</v>
      </c>
      <c r="K251" s="130"/>
    </row>
    <row r="252" spans="2:88" ht="25.5" customHeight="1" x14ac:dyDescent="0.3">
      <c r="B252" s="107" t="s">
        <v>174</v>
      </c>
      <c r="C252" s="107"/>
      <c r="D252" s="108"/>
      <c r="E252" s="108"/>
      <c r="F252" s="109">
        <f t="shared" si="44"/>
        <v>0</v>
      </c>
      <c r="G252" s="110">
        <f t="shared" si="45"/>
        <v>0</v>
      </c>
      <c r="H252" s="111">
        <v>0</v>
      </c>
      <c r="I252" s="111">
        <v>0</v>
      </c>
      <c r="K252" s="130"/>
    </row>
    <row r="253" spans="2:88" ht="25.5" customHeight="1" x14ac:dyDescent="0.3">
      <c r="B253" s="107" t="s">
        <v>175</v>
      </c>
      <c r="C253" s="107"/>
      <c r="D253" s="108"/>
      <c r="E253" s="108"/>
      <c r="F253" s="109">
        <f t="shared" si="44"/>
        <v>1384</v>
      </c>
      <c r="G253" s="110">
        <f t="shared" si="45"/>
        <v>8.7633206906813734E-4</v>
      </c>
      <c r="H253" s="111">
        <v>718</v>
      </c>
      <c r="I253" s="111">
        <v>666</v>
      </c>
      <c r="K253" s="130"/>
    </row>
    <row r="254" spans="2:88" ht="25.5" customHeight="1" x14ac:dyDescent="0.3">
      <c r="B254" s="107" t="s">
        <v>176</v>
      </c>
      <c r="C254" s="107"/>
      <c r="D254" s="108"/>
      <c r="E254" s="108"/>
      <c r="F254" s="109">
        <f t="shared" si="44"/>
        <v>0</v>
      </c>
      <c r="G254" s="110">
        <f t="shared" si="45"/>
        <v>0</v>
      </c>
      <c r="H254" s="111">
        <v>0</v>
      </c>
      <c r="I254" s="111">
        <v>0</v>
      </c>
      <c r="K254" s="130"/>
    </row>
    <row r="255" spans="2:88" ht="25.5" customHeight="1" x14ac:dyDescent="0.3">
      <c r="B255" s="107" t="s">
        <v>177</v>
      </c>
      <c r="C255" s="107"/>
      <c r="D255" s="108"/>
      <c r="E255" s="108"/>
      <c r="F255" s="109">
        <f t="shared" si="44"/>
        <v>0</v>
      </c>
      <c r="G255" s="110">
        <f t="shared" si="45"/>
        <v>0</v>
      </c>
      <c r="H255" s="111">
        <v>0</v>
      </c>
      <c r="I255" s="111">
        <v>0</v>
      </c>
      <c r="K255" s="130"/>
    </row>
    <row r="256" spans="2:88" ht="25.5" customHeight="1" x14ac:dyDescent="0.3">
      <c r="B256" s="107" t="s">
        <v>178</v>
      </c>
      <c r="C256" s="107"/>
      <c r="D256" s="108"/>
      <c r="E256" s="108"/>
      <c r="F256" s="109">
        <f t="shared" si="44"/>
        <v>0</v>
      </c>
      <c r="G256" s="110">
        <f t="shared" si="45"/>
        <v>0</v>
      </c>
      <c r="H256" s="111">
        <v>0</v>
      </c>
      <c r="I256" s="111">
        <v>0</v>
      </c>
      <c r="K256" s="130"/>
      <c r="L256" s="25" t="s">
        <v>179</v>
      </c>
      <c r="M256" s="23"/>
      <c r="N256" s="62" t="s">
        <v>5</v>
      </c>
      <c r="O256" s="63" t="s">
        <v>35</v>
      </c>
      <c r="P256" s="128" t="s">
        <v>160</v>
      </c>
      <c r="Q256" s="129"/>
    </row>
    <row r="257" spans="2:18" ht="25.5" customHeight="1" x14ac:dyDescent="0.3">
      <c r="B257" s="107" t="s">
        <v>180</v>
      </c>
      <c r="C257" s="107"/>
      <c r="D257" s="108"/>
      <c r="E257" s="108"/>
      <c r="F257" s="109">
        <f t="shared" si="44"/>
        <v>44366</v>
      </c>
      <c r="G257" s="110">
        <f t="shared" si="45"/>
        <v>2.8092014867252154E-2</v>
      </c>
      <c r="H257" s="111">
        <v>37034</v>
      </c>
      <c r="I257" s="111">
        <v>7332</v>
      </c>
      <c r="K257" s="130"/>
      <c r="L257" s="25"/>
      <c r="M257" s="23"/>
      <c r="N257" s="62"/>
      <c r="O257" s="63"/>
      <c r="P257" s="86" t="s">
        <v>107</v>
      </c>
      <c r="Q257" s="86" t="s">
        <v>108</v>
      </c>
    </row>
    <row r="258" spans="2:18" ht="25.5" customHeight="1" x14ac:dyDescent="0.3">
      <c r="B258" s="107" t="s">
        <v>181</v>
      </c>
      <c r="C258" s="107"/>
      <c r="D258" s="108"/>
      <c r="E258" s="108"/>
      <c r="F258" s="109">
        <f t="shared" si="44"/>
        <v>44123</v>
      </c>
      <c r="G258" s="110">
        <f t="shared" si="45"/>
        <v>2.7938150204836289E-2</v>
      </c>
      <c r="H258" s="111">
        <v>26768</v>
      </c>
      <c r="I258" s="111">
        <v>17355</v>
      </c>
      <c r="K258" s="130"/>
      <c r="L258" s="26" t="s">
        <v>182</v>
      </c>
      <c r="M258" s="26"/>
      <c r="N258" s="89">
        <f>P258+Q258</f>
        <v>1364467</v>
      </c>
      <c r="O258" s="57">
        <f>N258/$N$260</f>
        <v>0.86396400959912878</v>
      </c>
      <c r="P258" s="35">
        <v>818372</v>
      </c>
      <c r="Q258" s="35">
        <v>546095</v>
      </c>
    </row>
    <row r="259" spans="2:18" ht="25.5" customHeight="1" thickBot="1" x14ac:dyDescent="0.35">
      <c r="B259" s="107" t="s">
        <v>183</v>
      </c>
      <c r="C259" s="107"/>
      <c r="D259" s="108"/>
      <c r="E259" s="108"/>
      <c r="F259" s="109">
        <f t="shared" si="44"/>
        <v>54752</v>
      </c>
      <c r="G259" s="110">
        <f t="shared" si="45"/>
        <v>3.4668304512730244E-2</v>
      </c>
      <c r="H259" s="111">
        <v>32190</v>
      </c>
      <c r="I259" s="111">
        <v>22562</v>
      </c>
      <c r="K259" s="130"/>
      <c r="L259" s="137" t="s">
        <v>184</v>
      </c>
      <c r="M259" s="137"/>
      <c r="N259" s="89">
        <f>P259+Q259</f>
        <v>214843</v>
      </c>
      <c r="O259" s="57">
        <f>N259/$N$260</f>
        <v>0.13603599040087128</v>
      </c>
      <c r="P259" s="35">
        <v>141829</v>
      </c>
      <c r="Q259" s="35">
        <v>73014</v>
      </c>
    </row>
    <row r="260" spans="2:18" ht="25.5" customHeight="1" x14ac:dyDescent="0.3">
      <c r="B260" s="107" t="s">
        <v>185</v>
      </c>
      <c r="C260" s="107"/>
      <c r="D260" s="108"/>
      <c r="E260" s="108"/>
      <c r="F260" s="109">
        <f t="shared" si="44"/>
        <v>956</v>
      </c>
      <c r="G260" s="110">
        <f t="shared" si="45"/>
        <v>6.0532764308463818E-4</v>
      </c>
      <c r="H260" s="111">
        <v>529</v>
      </c>
      <c r="I260" s="111">
        <v>427</v>
      </c>
      <c r="K260" s="130"/>
      <c r="L260" s="124" t="s">
        <v>5</v>
      </c>
      <c r="M260" s="124"/>
      <c r="N260" s="44">
        <f>SUM(N258:N259)</f>
        <v>1579310</v>
      </c>
      <c r="O260" s="66">
        <f>SUM(O258:O259)</f>
        <v>1</v>
      </c>
      <c r="P260" s="44">
        <f>SUM(P258:P259)</f>
        <v>960201</v>
      </c>
      <c r="Q260" s="44">
        <f>SUM(Q258:Q259)</f>
        <v>619109</v>
      </c>
    </row>
    <row r="261" spans="2:18" ht="25.5" customHeight="1" x14ac:dyDescent="0.3">
      <c r="B261" s="107" t="s">
        <v>186</v>
      </c>
      <c r="C261" s="107"/>
      <c r="D261" s="108"/>
      <c r="E261" s="108"/>
      <c r="F261" s="109">
        <f t="shared" si="44"/>
        <v>0</v>
      </c>
      <c r="G261" s="110">
        <f t="shared" si="45"/>
        <v>0</v>
      </c>
      <c r="H261" s="111">
        <v>0</v>
      </c>
      <c r="I261" s="111">
        <v>0</v>
      </c>
      <c r="K261" s="130"/>
    </row>
    <row r="262" spans="2:18" ht="25.5" customHeight="1" x14ac:dyDescent="0.3">
      <c r="B262" s="107" t="s">
        <v>187</v>
      </c>
      <c r="C262" s="107"/>
      <c r="D262" s="108"/>
      <c r="E262" s="108"/>
      <c r="F262" s="109">
        <f t="shared" si="44"/>
        <v>0</v>
      </c>
      <c r="G262" s="110">
        <f t="shared" si="45"/>
        <v>0</v>
      </c>
      <c r="H262" s="111">
        <v>0</v>
      </c>
      <c r="I262" s="111">
        <v>0</v>
      </c>
      <c r="K262" s="130"/>
      <c r="N262" s="48"/>
      <c r="O262" s="48"/>
      <c r="P262" s="48"/>
      <c r="Q262" s="48"/>
      <c r="R262" s="48"/>
    </row>
    <row r="263" spans="2:18" ht="25.5" customHeight="1" x14ac:dyDescent="0.3">
      <c r="B263" s="107" t="s">
        <v>188</v>
      </c>
      <c r="C263" s="107"/>
      <c r="D263" s="108"/>
      <c r="E263" s="108"/>
      <c r="F263" s="109">
        <f t="shared" si="44"/>
        <v>0</v>
      </c>
      <c r="G263" s="110">
        <f t="shared" si="45"/>
        <v>0</v>
      </c>
      <c r="H263" s="111">
        <v>0</v>
      </c>
      <c r="I263" s="111">
        <v>0</v>
      </c>
      <c r="K263" s="130"/>
    </row>
    <row r="264" spans="2:18" ht="25.5" customHeight="1" x14ac:dyDescent="0.3">
      <c r="B264" s="107" t="s">
        <v>189</v>
      </c>
      <c r="C264" s="107"/>
      <c r="D264" s="108"/>
      <c r="E264" s="108"/>
      <c r="F264" s="109">
        <f t="shared" si="44"/>
        <v>0</v>
      </c>
      <c r="G264" s="110">
        <f t="shared" si="45"/>
        <v>0</v>
      </c>
      <c r="H264" s="111">
        <v>0</v>
      </c>
      <c r="I264" s="111">
        <v>0</v>
      </c>
      <c r="K264" s="130"/>
    </row>
    <row r="265" spans="2:18" ht="25.5" customHeight="1" x14ac:dyDescent="0.3">
      <c r="B265" s="107" t="s">
        <v>190</v>
      </c>
      <c r="C265" s="107"/>
      <c r="D265" s="108"/>
      <c r="E265" s="108"/>
      <c r="F265" s="109">
        <f t="shared" si="44"/>
        <v>0</v>
      </c>
      <c r="G265" s="110">
        <f t="shared" si="45"/>
        <v>0</v>
      </c>
      <c r="H265" s="111">
        <v>0</v>
      </c>
      <c r="I265" s="111">
        <v>0</v>
      </c>
      <c r="K265" s="130"/>
    </row>
    <row r="266" spans="2:18" ht="25.5" customHeight="1" x14ac:dyDescent="0.3">
      <c r="B266" s="107" t="s">
        <v>191</v>
      </c>
      <c r="C266" s="107"/>
      <c r="D266" s="108"/>
      <c r="E266" s="108"/>
      <c r="F266" s="109">
        <f t="shared" si="44"/>
        <v>0</v>
      </c>
      <c r="G266" s="110">
        <f t="shared" si="45"/>
        <v>0</v>
      </c>
      <c r="H266" s="111">
        <v>0</v>
      </c>
      <c r="I266" s="111">
        <v>0</v>
      </c>
      <c r="K266" s="130"/>
      <c r="R266"/>
    </row>
    <row r="267" spans="2:18" ht="25.5" customHeight="1" x14ac:dyDescent="0.3">
      <c r="B267" s="107" t="s">
        <v>192</v>
      </c>
      <c r="C267" s="107"/>
      <c r="D267" s="108"/>
      <c r="E267" s="108"/>
      <c r="F267" s="109">
        <f t="shared" si="44"/>
        <v>0</v>
      </c>
      <c r="G267" s="110">
        <f t="shared" si="45"/>
        <v>0</v>
      </c>
      <c r="H267" s="111">
        <v>0</v>
      </c>
      <c r="I267" s="111">
        <v>0</v>
      </c>
      <c r="K267" s="130"/>
      <c r="R267"/>
    </row>
    <row r="268" spans="2:18" ht="25.5" customHeight="1" x14ac:dyDescent="0.3">
      <c r="B268" s="107" t="s">
        <v>193</v>
      </c>
      <c r="C268" s="107"/>
      <c r="D268" s="108"/>
      <c r="E268" s="108"/>
      <c r="F268" s="109">
        <f t="shared" si="44"/>
        <v>0</v>
      </c>
      <c r="G268" s="110">
        <f t="shared" si="45"/>
        <v>0</v>
      </c>
      <c r="H268" s="111">
        <v>0</v>
      </c>
      <c r="I268" s="111">
        <v>0</v>
      </c>
      <c r="K268" s="130"/>
      <c r="R268"/>
    </row>
    <row r="269" spans="2:18" ht="25.5" customHeight="1" x14ac:dyDescent="0.3">
      <c r="B269" s="107" t="s">
        <v>194</v>
      </c>
      <c r="C269" s="107"/>
      <c r="D269" s="108"/>
      <c r="E269" s="108"/>
      <c r="F269" s="109">
        <f t="shared" si="44"/>
        <v>0</v>
      </c>
      <c r="G269" s="110">
        <f t="shared" si="45"/>
        <v>0</v>
      </c>
      <c r="H269" s="111">
        <v>0</v>
      </c>
      <c r="I269" s="111">
        <v>0</v>
      </c>
      <c r="K269" s="130"/>
      <c r="R269"/>
    </row>
    <row r="270" spans="2:18" ht="25.5" customHeight="1" x14ac:dyDescent="0.3">
      <c r="B270" s="107" t="s">
        <v>195</v>
      </c>
      <c r="C270" s="107"/>
      <c r="D270" s="108"/>
      <c r="E270" s="108"/>
      <c r="F270" s="109">
        <f t="shared" si="44"/>
        <v>0</v>
      </c>
      <c r="G270" s="110">
        <f t="shared" si="45"/>
        <v>0</v>
      </c>
      <c r="H270" s="111">
        <v>0</v>
      </c>
      <c r="I270" s="111">
        <v>0</v>
      </c>
      <c r="K270" s="130"/>
      <c r="R270"/>
    </row>
    <row r="271" spans="2:18" ht="25.5" customHeight="1" x14ac:dyDescent="0.3">
      <c r="B271" s="107" t="s">
        <v>196</v>
      </c>
      <c r="C271" s="107"/>
      <c r="D271" s="108"/>
      <c r="E271" s="108"/>
      <c r="F271" s="109">
        <f t="shared" si="44"/>
        <v>0</v>
      </c>
      <c r="G271" s="110">
        <f t="shared" si="45"/>
        <v>0</v>
      </c>
      <c r="H271" s="111">
        <v>0</v>
      </c>
      <c r="I271" s="111">
        <v>0</v>
      </c>
      <c r="K271" s="130"/>
      <c r="R271"/>
    </row>
    <row r="272" spans="2:18" ht="25.5" customHeight="1" x14ac:dyDescent="0.3">
      <c r="B272" s="107" t="s">
        <v>197</v>
      </c>
      <c r="C272" s="107"/>
      <c r="D272" s="108"/>
      <c r="E272" s="108"/>
      <c r="F272" s="109">
        <f t="shared" si="44"/>
        <v>0</v>
      </c>
      <c r="G272" s="110">
        <f t="shared" si="45"/>
        <v>0</v>
      </c>
      <c r="H272" s="111">
        <v>0</v>
      </c>
      <c r="I272" s="111">
        <v>0</v>
      </c>
      <c r="K272" s="130"/>
      <c r="R272"/>
    </row>
    <row r="273" spans="2:20" ht="25.5" customHeight="1" x14ac:dyDescent="0.3">
      <c r="B273" s="107" t="s">
        <v>198</v>
      </c>
      <c r="C273" s="107"/>
      <c r="D273" s="108"/>
      <c r="E273" s="108"/>
      <c r="F273" s="109">
        <f t="shared" si="44"/>
        <v>30924</v>
      </c>
      <c r="G273" s="110">
        <f t="shared" si="45"/>
        <v>1.9580702965218987E-2</v>
      </c>
      <c r="H273" s="111">
        <v>18137</v>
      </c>
      <c r="I273" s="111">
        <v>12787</v>
      </c>
      <c r="K273" s="130"/>
      <c r="R273"/>
    </row>
    <row r="274" spans="2:20" ht="25.5" customHeight="1" x14ac:dyDescent="0.3">
      <c r="B274" s="107" t="s">
        <v>199</v>
      </c>
      <c r="C274" s="107"/>
      <c r="D274" s="108"/>
      <c r="E274" s="108"/>
      <c r="F274" s="109">
        <f t="shared" si="44"/>
        <v>0</v>
      </c>
      <c r="G274" s="110">
        <f t="shared" si="45"/>
        <v>0</v>
      </c>
      <c r="H274" s="111">
        <v>0</v>
      </c>
      <c r="I274" s="111">
        <v>0</v>
      </c>
      <c r="K274" s="130"/>
      <c r="R274"/>
    </row>
    <row r="275" spans="2:20" ht="25.5" customHeight="1" x14ac:dyDescent="0.3">
      <c r="B275" s="107" t="s">
        <v>200</v>
      </c>
      <c r="C275" s="107"/>
      <c r="D275" s="108"/>
      <c r="E275" s="108"/>
      <c r="F275" s="109">
        <f t="shared" si="44"/>
        <v>0</v>
      </c>
      <c r="G275" s="110">
        <f t="shared" si="45"/>
        <v>0</v>
      </c>
      <c r="H275" s="111">
        <v>0</v>
      </c>
      <c r="I275" s="111">
        <v>0</v>
      </c>
      <c r="K275" s="130"/>
      <c r="R275"/>
    </row>
    <row r="276" spans="2:20" ht="25.5" customHeight="1" x14ac:dyDescent="0.3">
      <c r="B276" s="107" t="s">
        <v>201</v>
      </c>
      <c r="C276" s="107"/>
      <c r="D276" s="108"/>
      <c r="E276" s="108"/>
      <c r="F276" s="109">
        <f t="shared" si="44"/>
        <v>0</v>
      </c>
      <c r="G276" s="110">
        <f t="shared" si="45"/>
        <v>0</v>
      </c>
      <c r="H276" s="111">
        <v>0</v>
      </c>
      <c r="I276" s="111">
        <v>0</v>
      </c>
      <c r="K276" s="130"/>
      <c r="R276"/>
    </row>
    <row r="277" spans="2:20" ht="25.5" customHeight="1" x14ac:dyDescent="0.3">
      <c r="B277" s="107" t="s">
        <v>202</v>
      </c>
      <c r="C277" s="107"/>
      <c r="D277" s="108"/>
      <c r="E277" s="108"/>
      <c r="F277" s="109">
        <f t="shared" si="44"/>
        <v>0</v>
      </c>
      <c r="G277" s="110">
        <f t="shared" si="45"/>
        <v>0</v>
      </c>
      <c r="H277" s="111">
        <v>0</v>
      </c>
      <c r="I277" s="111">
        <v>0</v>
      </c>
      <c r="K277" s="130"/>
      <c r="L277"/>
      <c r="M277"/>
      <c r="N277"/>
      <c r="O277"/>
      <c r="P277"/>
      <c r="Q277"/>
      <c r="R277"/>
    </row>
    <row r="278" spans="2:20" ht="25.5" customHeight="1" x14ac:dyDescent="0.3">
      <c r="B278" s="107" t="s">
        <v>203</v>
      </c>
      <c r="C278" s="107"/>
      <c r="D278" s="108"/>
      <c r="E278" s="108"/>
      <c r="F278" s="109">
        <f t="shared" si="44"/>
        <v>0</v>
      </c>
      <c r="G278" s="110">
        <f t="shared" si="45"/>
        <v>0</v>
      </c>
      <c r="H278" s="111">
        <v>0</v>
      </c>
      <c r="I278" s="111">
        <v>0</v>
      </c>
      <c r="K278" s="130"/>
      <c r="L278" s="49" t="s">
        <v>4</v>
      </c>
      <c r="M278" s="50"/>
      <c r="N278" s="51">
        <v>2024</v>
      </c>
      <c r="O278" s="51">
        <v>2025</v>
      </c>
      <c r="P278" s="138" t="s">
        <v>73</v>
      </c>
      <c r="Q278"/>
      <c r="R278"/>
    </row>
    <row r="279" spans="2:20" ht="25.5" customHeight="1" x14ac:dyDescent="0.3">
      <c r="B279" s="107" t="s">
        <v>204</v>
      </c>
      <c r="C279" s="107"/>
      <c r="D279" s="108"/>
      <c r="E279" s="108"/>
      <c r="F279" s="109">
        <f t="shared" si="44"/>
        <v>345</v>
      </c>
      <c r="G279" s="110">
        <f t="shared" si="45"/>
        <v>2.1844982935585795E-4</v>
      </c>
      <c r="H279" s="111">
        <v>172</v>
      </c>
      <c r="I279" s="111">
        <v>173</v>
      </c>
      <c r="K279" s="130"/>
      <c r="L279" s="56" t="s">
        <v>6</v>
      </c>
      <c r="M279" s="56"/>
      <c r="N279" s="67">
        <v>46243</v>
      </c>
      <c r="O279" s="67">
        <v>61165</v>
      </c>
      <c r="P279" s="68">
        <f>O279/N279-1</f>
        <v>0.32268667690245012</v>
      </c>
    </row>
    <row r="280" spans="2:20" ht="25.5" customHeight="1" x14ac:dyDescent="0.3">
      <c r="B280" s="107" t="s">
        <v>205</v>
      </c>
      <c r="C280" s="107"/>
      <c r="D280" s="108"/>
      <c r="E280" s="108"/>
      <c r="F280" s="109">
        <f t="shared" si="44"/>
        <v>2051</v>
      </c>
      <c r="G280" s="110">
        <f t="shared" si="45"/>
        <v>1.2986684058227959E-3</v>
      </c>
      <c r="H280" s="111">
        <v>1454</v>
      </c>
      <c r="I280" s="111">
        <v>597</v>
      </c>
      <c r="K280" s="130"/>
      <c r="L280" s="56" t="s">
        <v>7</v>
      </c>
      <c r="M280" s="56"/>
      <c r="N280" s="67">
        <v>87827</v>
      </c>
      <c r="O280" s="67">
        <v>98008</v>
      </c>
      <c r="P280" s="68">
        <f>O280/N280-1</f>
        <v>0.11592107210766622</v>
      </c>
    </row>
    <row r="281" spans="2:20" ht="25.5" customHeight="1" x14ac:dyDescent="0.3">
      <c r="B281" s="107" t="s">
        <v>206</v>
      </c>
      <c r="C281" s="107"/>
      <c r="D281" s="108"/>
      <c r="E281" s="108"/>
      <c r="F281" s="109">
        <f t="shared" si="44"/>
        <v>0</v>
      </c>
      <c r="G281" s="110">
        <f t="shared" si="45"/>
        <v>0</v>
      </c>
      <c r="H281" s="111">
        <v>0</v>
      </c>
      <c r="I281" s="111">
        <v>0</v>
      </c>
      <c r="K281"/>
      <c r="L281" s="56" t="s">
        <v>8</v>
      </c>
      <c r="M281" s="56"/>
      <c r="N281" s="67">
        <v>189489</v>
      </c>
      <c r="O281" s="67">
        <v>197374</v>
      </c>
      <c r="P281" s="68">
        <f t="shared" ref="P281:P288" si="48">O281/N281-1</f>
        <v>4.1611914148050877E-2</v>
      </c>
      <c r="Q281"/>
      <c r="R281"/>
    </row>
    <row r="282" spans="2:20" ht="25.5" customHeight="1" x14ac:dyDescent="0.3">
      <c r="B282" s="107" t="s">
        <v>207</v>
      </c>
      <c r="C282" s="107"/>
      <c r="D282" s="108"/>
      <c r="E282" s="108"/>
      <c r="F282" s="109">
        <f t="shared" si="44"/>
        <v>7611</v>
      </c>
      <c r="G282" s="110">
        <f t="shared" si="45"/>
        <v>4.819193191963579E-3</v>
      </c>
      <c r="H282" s="111">
        <v>4073</v>
      </c>
      <c r="I282" s="111">
        <v>3538</v>
      </c>
      <c r="K282"/>
      <c r="L282" s="56" t="s">
        <v>9</v>
      </c>
      <c r="M282" s="56"/>
      <c r="N282" s="67">
        <v>181374</v>
      </c>
      <c r="O282" s="67">
        <v>152720</v>
      </c>
      <c r="P282" s="68">
        <f t="shared" si="48"/>
        <v>-0.15798295235259741</v>
      </c>
      <c r="Q282"/>
      <c r="R282"/>
    </row>
    <row r="283" spans="2:20" ht="25.5" customHeight="1" x14ac:dyDescent="0.3">
      <c r="B283" s="107" t="s">
        <v>208</v>
      </c>
      <c r="C283" s="107"/>
      <c r="D283" s="108"/>
      <c r="E283" s="108"/>
      <c r="F283" s="109">
        <f t="shared" si="44"/>
        <v>9</v>
      </c>
      <c r="G283" s="110">
        <f t="shared" si="45"/>
        <v>5.6986912005875982E-6</v>
      </c>
      <c r="H283" s="111">
        <v>8</v>
      </c>
      <c r="I283" s="111">
        <v>1</v>
      </c>
      <c r="K283"/>
      <c r="L283" s="56" t="s">
        <v>10</v>
      </c>
      <c r="M283" s="56"/>
      <c r="N283" s="67">
        <v>185877</v>
      </c>
      <c r="O283" s="67">
        <v>176401</v>
      </c>
      <c r="P283" s="68">
        <f t="shared" si="48"/>
        <v>-5.0979949106129352E-2</v>
      </c>
      <c r="Q283"/>
      <c r="R283"/>
    </row>
    <row r="284" spans="2:20" ht="25.5" customHeight="1" x14ac:dyDescent="0.3">
      <c r="B284" s="107" t="s">
        <v>209</v>
      </c>
      <c r="C284" s="107"/>
      <c r="D284" s="108"/>
      <c r="E284" s="108"/>
      <c r="F284" s="109">
        <f t="shared" si="44"/>
        <v>0</v>
      </c>
      <c r="G284" s="110">
        <f t="shared" si="45"/>
        <v>0</v>
      </c>
      <c r="H284" s="111">
        <v>0</v>
      </c>
      <c r="I284" s="111">
        <v>0</v>
      </c>
      <c r="K284"/>
      <c r="L284" s="56" t="s">
        <v>11</v>
      </c>
      <c r="M284" s="56"/>
      <c r="N284" s="67">
        <v>201591</v>
      </c>
      <c r="O284" s="67">
        <v>178831</v>
      </c>
      <c r="P284" s="68">
        <f t="shared" si="48"/>
        <v>-0.11290186565868521</v>
      </c>
      <c r="Q284"/>
      <c r="R284"/>
    </row>
    <row r="285" spans="2:20" ht="25.5" customHeight="1" x14ac:dyDescent="0.3">
      <c r="B285" s="107" t="s">
        <v>210</v>
      </c>
      <c r="C285" s="107"/>
      <c r="D285" s="108"/>
      <c r="E285" s="108"/>
      <c r="F285" s="109">
        <f t="shared" si="44"/>
        <v>0</v>
      </c>
      <c r="G285" s="110">
        <f t="shared" si="45"/>
        <v>0</v>
      </c>
      <c r="H285" s="111">
        <v>0</v>
      </c>
      <c r="I285" s="111">
        <v>0</v>
      </c>
      <c r="K285"/>
      <c r="L285" s="56" t="s">
        <v>12</v>
      </c>
      <c r="M285" s="56"/>
      <c r="N285" s="67">
        <v>183962</v>
      </c>
      <c r="O285" s="67">
        <v>158442</v>
      </c>
      <c r="P285" s="68">
        <f t="shared" si="48"/>
        <v>-0.13872430175797179</v>
      </c>
      <c r="Q285"/>
      <c r="R285"/>
    </row>
    <row r="286" spans="2:20" ht="25.5" customHeight="1" x14ac:dyDescent="0.3">
      <c r="B286" s="107" t="s">
        <v>211</v>
      </c>
      <c r="C286" s="107"/>
      <c r="D286" s="108"/>
      <c r="E286" s="108"/>
      <c r="F286" s="109">
        <f t="shared" si="44"/>
        <v>0</v>
      </c>
      <c r="G286" s="110">
        <f t="shared" si="45"/>
        <v>0</v>
      </c>
      <c r="H286" s="111">
        <v>0</v>
      </c>
      <c r="I286" s="111">
        <v>0</v>
      </c>
      <c r="K286"/>
      <c r="L286" s="56" t="s">
        <v>13</v>
      </c>
      <c r="M286" s="56"/>
      <c r="N286" s="67">
        <v>183937</v>
      </c>
      <c r="O286" s="67">
        <v>174460</v>
      </c>
      <c r="P286" s="68">
        <f t="shared" si="48"/>
        <v>-5.1523075835748111E-2</v>
      </c>
      <c r="Q286"/>
      <c r="R286"/>
    </row>
    <row r="287" spans="2:20" ht="25.5" customHeight="1" x14ac:dyDescent="0.3">
      <c r="B287" s="107" t="s">
        <v>212</v>
      </c>
      <c r="C287" s="107"/>
      <c r="D287" s="108"/>
      <c r="E287" s="108"/>
      <c r="F287" s="109">
        <f t="shared" si="44"/>
        <v>0</v>
      </c>
      <c r="G287" s="110">
        <f t="shared" si="45"/>
        <v>0</v>
      </c>
      <c r="H287" s="111">
        <v>0</v>
      </c>
      <c r="I287" s="111">
        <v>0</v>
      </c>
      <c r="K287"/>
      <c r="L287" s="56" t="s">
        <v>14</v>
      </c>
      <c r="M287" s="56"/>
      <c r="N287" s="67">
        <v>199371</v>
      </c>
      <c r="O287" s="67">
        <v>194126</v>
      </c>
      <c r="P287" s="68">
        <f t="shared" si="48"/>
        <v>-2.6307737835492673E-2</v>
      </c>
      <c r="Q287"/>
      <c r="R287"/>
      <c r="T287"/>
    </row>
    <row r="288" spans="2:20" ht="25.5" customHeight="1" thickBot="1" x14ac:dyDescent="0.35">
      <c r="B288" s="107" t="s">
        <v>213</v>
      </c>
      <c r="C288" s="107"/>
      <c r="D288" s="108"/>
      <c r="E288" s="108"/>
      <c r="F288" s="109">
        <f t="shared" si="44"/>
        <v>87373</v>
      </c>
      <c r="G288" s="110">
        <f t="shared" si="45"/>
        <v>5.532352736321558E-2</v>
      </c>
      <c r="H288" s="111">
        <v>64578</v>
      </c>
      <c r="I288" s="111">
        <v>22795</v>
      </c>
      <c r="K288"/>
      <c r="L288" s="56" t="s">
        <v>15</v>
      </c>
      <c r="M288" s="56"/>
      <c r="N288" s="67">
        <v>191518</v>
      </c>
      <c r="O288" s="67">
        <v>187783</v>
      </c>
      <c r="P288" s="68">
        <f t="shared" si="48"/>
        <v>-1.9502083355089295E-2</v>
      </c>
      <c r="Q288"/>
      <c r="R288"/>
      <c r="T288"/>
    </row>
    <row r="289" spans="1:54" ht="25.5" customHeight="1" x14ac:dyDescent="0.3">
      <c r="B289" s="107" t="s">
        <v>214</v>
      </c>
      <c r="C289" s="107"/>
      <c r="D289" s="108"/>
      <c r="E289" s="108"/>
      <c r="F289" s="109">
        <f t="shared" si="44"/>
        <v>1202</v>
      </c>
      <c r="G289" s="110">
        <f t="shared" si="45"/>
        <v>7.6109186923403261E-4</v>
      </c>
      <c r="H289" s="111">
        <v>756</v>
      </c>
      <c r="I289" s="111">
        <v>446</v>
      </c>
      <c r="K289" s="130"/>
      <c r="L289" s="65" t="s">
        <v>5</v>
      </c>
      <c r="M289" s="65"/>
      <c r="N289" s="44">
        <f>SUM(N279:N288)</f>
        <v>1651189</v>
      </c>
      <c r="O289" s="44">
        <f>SUM(O279:O288)</f>
        <v>1579310</v>
      </c>
      <c r="P289" s="66">
        <f>O289/N289-1</f>
        <v>-4.3531661124195931E-2</v>
      </c>
      <c r="R289" s="139"/>
      <c r="S289" s="139"/>
      <c r="T289"/>
      <c r="V289" s="5"/>
      <c r="W289" s="5"/>
      <c r="BA289" s="2"/>
      <c r="BB289" s="2"/>
    </row>
    <row r="290" spans="1:54" ht="25.5" customHeight="1" x14ac:dyDescent="0.3">
      <c r="B290" s="107" t="s">
        <v>215</v>
      </c>
      <c r="C290" s="107"/>
      <c r="D290" s="108"/>
      <c r="E290" s="108"/>
      <c r="F290" s="109">
        <f t="shared" si="44"/>
        <v>35949</v>
      </c>
      <c r="G290" s="110">
        <f t="shared" si="45"/>
        <v>2.2762472218880399E-2</v>
      </c>
      <c r="H290" s="111">
        <v>35757</v>
      </c>
      <c r="I290" s="111">
        <v>192</v>
      </c>
      <c r="K290" s="130"/>
      <c r="R290" s="139"/>
      <c r="S290" s="139"/>
      <c r="T290"/>
      <c r="V290" s="5"/>
      <c r="W290" s="5"/>
      <c r="BA290" s="2"/>
      <c r="BB290" s="2"/>
    </row>
    <row r="291" spans="1:54" ht="25.5" customHeight="1" x14ac:dyDescent="0.3">
      <c r="B291" s="107" t="s">
        <v>216</v>
      </c>
      <c r="C291" s="107"/>
      <c r="D291" s="108"/>
      <c r="E291" s="108"/>
      <c r="F291" s="109">
        <f t="shared" si="44"/>
        <v>0</v>
      </c>
      <c r="G291" s="110">
        <f t="shared" si="45"/>
        <v>0</v>
      </c>
      <c r="H291" s="111">
        <v>0</v>
      </c>
      <c r="I291" s="111">
        <v>0</v>
      </c>
      <c r="K291" s="130"/>
      <c r="R291" s="139"/>
      <c r="S291" s="139"/>
      <c r="T291"/>
      <c r="V291" s="5"/>
      <c r="W291" s="5"/>
      <c r="BA291" s="2"/>
      <c r="BB291" s="2"/>
    </row>
    <row r="292" spans="1:54" ht="25.5" customHeight="1" x14ac:dyDescent="0.3">
      <c r="B292" s="107" t="s">
        <v>217</v>
      </c>
      <c r="C292" s="107"/>
      <c r="D292" s="108"/>
      <c r="E292" s="108"/>
      <c r="F292" s="109">
        <f t="shared" si="44"/>
        <v>0</v>
      </c>
      <c r="G292" s="110">
        <f t="shared" si="45"/>
        <v>0</v>
      </c>
      <c r="H292" s="111">
        <v>0</v>
      </c>
      <c r="I292" s="111">
        <v>0</v>
      </c>
      <c r="K292" s="130"/>
      <c r="L292" s="130"/>
      <c r="T292"/>
    </row>
    <row r="293" spans="1:54" ht="25.5" customHeight="1" x14ac:dyDescent="0.3">
      <c r="B293" s="107" t="s">
        <v>218</v>
      </c>
      <c r="C293" s="107"/>
      <c r="D293" s="108"/>
      <c r="E293" s="108"/>
      <c r="F293" s="109">
        <f t="shared" si="44"/>
        <v>4086</v>
      </c>
      <c r="G293" s="110">
        <f t="shared" si="45"/>
        <v>2.5872058050667697E-3</v>
      </c>
      <c r="H293" s="111">
        <v>3751</v>
      </c>
      <c r="I293" s="111">
        <v>335</v>
      </c>
      <c r="K293" s="130"/>
      <c r="L293" s="130"/>
      <c r="T293" s="139"/>
    </row>
    <row r="294" spans="1:54" ht="25.5" customHeight="1" x14ac:dyDescent="0.3">
      <c r="B294" s="107" t="s">
        <v>219</v>
      </c>
      <c r="C294" s="107"/>
      <c r="D294" s="108"/>
      <c r="E294" s="108"/>
      <c r="F294" s="109">
        <f t="shared" si="44"/>
        <v>8</v>
      </c>
      <c r="G294" s="110">
        <f t="shared" si="45"/>
        <v>5.0655032894111985E-6</v>
      </c>
      <c r="H294" s="111">
        <v>6</v>
      </c>
      <c r="I294" s="111">
        <v>2</v>
      </c>
      <c r="K294" s="130"/>
      <c r="L294" s="130"/>
      <c r="T294" s="139"/>
    </row>
    <row r="295" spans="1:54" ht="25.5" customHeight="1" x14ac:dyDescent="0.3">
      <c r="B295" s="107" t="s">
        <v>220</v>
      </c>
      <c r="C295" s="107"/>
      <c r="D295" s="108"/>
      <c r="E295" s="108"/>
      <c r="F295" s="109">
        <f t="shared" si="44"/>
        <v>0</v>
      </c>
      <c r="G295" s="110">
        <f t="shared" si="45"/>
        <v>0</v>
      </c>
      <c r="H295" s="111">
        <v>0</v>
      </c>
      <c r="I295" s="111">
        <v>0</v>
      </c>
      <c r="K295" s="130"/>
      <c r="L295" s="130"/>
      <c r="T295" s="139"/>
    </row>
    <row r="296" spans="1:54" ht="25.5" customHeight="1" x14ac:dyDescent="0.3">
      <c r="B296" s="107" t="s">
        <v>221</v>
      </c>
      <c r="C296" s="107"/>
      <c r="D296" s="108"/>
      <c r="E296" s="108"/>
      <c r="F296" s="109">
        <f t="shared" si="44"/>
        <v>0</v>
      </c>
      <c r="G296" s="110">
        <f t="shared" si="45"/>
        <v>0</v>
      </c>
      <c r="H296" s="111">
        <v>0</v>
      </c>
      <c r="I296" s="111">
        <v>0</v>
      </c>
      <c r="K296" s="130"/>
      <c r="L296" s="130"/>
      <c r="M296" s="130"/>
      <c r="N296" s="130"/>
      <c r="O296" s="130"/>
      <c r="P296" s="130"/>
      <c r="Q296" s="130"/>
      <c r="R296" s="130"/>
      <c r="S296" s="130"/>
      <c r="T296" s="139"/>
    </row>
    <row r="297" spans="1:54" ht="25.5" customHeight="1" thickBot="1" x14ac:dyDescent="0.35">
      <c r="B297" s="107" t="s">
        <v>150</v>
      </c>
      <c r="C297" s="123"/>
      <c r="D297" s="123"/>
      <c r="E297" s="123"/>
      <c r="F297" s="109">
        <f t="shared" si="44"/>
        <v>709</v>
      </c>
      <c r="G297" s="110">
        <f t="shared" si="45"/>
        <v>4.4893022902406745E-4</v>
      </c>
      <c r="H297" s="140">
        <v>378</v>
      </c>
      <c r="I297" s="140">
        <v>331</v>
      </c>
      <c r="K297" s="130"/>
      <c r="L297" s="130"/>
      <c r="M297" s="130"/>
      <c r="N297" s="130"/>
      <c r="O297" s="130"/>
      <c r="P297" s="130"/>
      <c r="Q297" s="130"/>
      <c r="R297" s="130"/>
      <c r="S297" s="130"/>
      <c r="T297" s="139"/>
    </row>
    <row r="298" spans="1:54" ht="19.5" customHeight="1" x14ac:dyDescent="0.3">
      <c r="B298" s="141" t="s">
        <v>5</v>
      </c>
      <c r="C298" s="141"/>
      <c r="D298" s="141"/>
      <c r="E298" s="141"/>
      <c r="F298" s="44">
        <f>SUM(F243:F297)</f>
        <v>1579310</v>
      </c>
      <c r="G298" s="66">
        <f>SUM(G243:G297)</f>
        <v>0.99999999999999978</v>
      </c>
      <c r="H298" s="44">
        <f>SUM(H243:H297)</f>
        <v>960201</v>
      </c>
      <c r="I298" s="44">
        <f>SUM(I243:I297)</f>
        <v>619109</v>
      </c>
      <c r="K298" s="130"/>
      <c r="L298" s="130"/>
      <c r="M298" s="130"/>
      <c r="N298" s="130"/>
      <c r="O298" s="130"/>
      <c r="P298" s="130"/>
      <c r="Q298" s="130"/>
      <c r="R298" s="130" t="s">
        <v>222</v>
      </c>
      <c r="S298" s="130"/>
      <c r="T298" s="139"/>
    </row>
    <row r="299" spans="1:54" ht="19.5" customHeight="1" x14ac:dyDescent="0.3">
      <c r="A299" s="130"/>
      <c r="B299" s="130"/>
      <c r="C299" s="130"/>
      <c r="D299" s="130"/>
      <c r="E299" s="130"/>
      <c r="F299" s="130"/>
      <c r="G299" s="130"/>
      <c r="H299" s="130"/>
      <c r="I299" s="130"/>
      <c r="J299" s="130"/>
      <c r="K299" s="130"/>
      <c r="L299" s="130"/>
      <c r="M299" s="130"/>
      <c r="N299" s="130"/>
      <c r="O299" s="130"/>
      <c r="P299" s="130"/>
      <c r="Q299" s="130"/>
      <c r="R299" s="130"/>
      <c r="S299" s="130"/>
      <c r="T299" s="139"/>
    </row>
    <row r="300" spans="1:54" ht="19.5" customHeight="1" x14ac:dyDescent="0.3">
      <c r="A300" s="130"/>
      <c r="B300" s="130"/>
      <c r="C300" s="130"/>
      <c r="D300" s="130"/>
      <c r="E300" s="130"/>
      <c r="F300" s="130"/>
      <c r="G300" s="130"/>
      <c r="H300" s="130"/>
      <c r="I300" s="130"/>
      <c r="J300" s="130"/>
      <c r="K300" s="130"/>
      <c r="L300" s="130"/>
      <c r="M300" s="130"/>
      <c r="N300" s="130"/>
      <c r="O300" s="130"/>
      <c r="P300" s="130"/>
      <c r="Q300" s="130"/>
      <c r="R300" s="130"/>
      <c r="S300" s="130"/>
      <c r="T300" s="139"/>
    </row>
    <row r="301" spans="1:54" ht="19.2" customHeight="1" x14ac:dyDescent="0.3">
      <c r="A301" s="130"/>
      <c r="B301" s="130"/>
      <c r="C301" s="130"/>
      <c r="D301" s="130"/>
      <c r="E301" s="130"/>
      <c r="F301" s="130"/>
      <c r="G301" s="130"/>
      <c r="H301" s="130"/>
      <c r="I301" s="130"/>
      <c r="J301" s="130"/>
      <c r="K301" s="130"/>
      <c r="L301" s="130"/>
      <c r="M301" s="130"/>
      <c r="N301" s="130"/>
      <c r="O301" s="130"/>
      <c r="P301" s="130"/>
      <c r="Q301" s="130"/>
      <c r="R301" s="130"/>
      <c r="S301" s="130"/>
      <c r="T301" s="139"/>
    </row>
    <row r="302" spans="1:54" ht="19.5" customHeight="1" x14ac:dyDescent="0.3">
      <c r="A302" s="130"/>
      <c r="B302" s="142" t="s">
        <v>4</v>
      </c>
      <c r="C302" s="143" t="s">
        <v>5</v>
      </c>
      <c r="D302" s="144" t="s">
        <v>16</v>
      </c>
      <c r="E302" s="145"/>
      <c r="F302" s="145"/>
      <c r="G302" s="144" t="s">
        <v>17</v>
      </c>
      <c r="H302" s="145"/>
      <c r="I302" s="145"/>
      <c r="J302" s="144" t="s">
        <v>18</v>
      </c>
      <c r="K302" s="145"/>
      <c r="L302" s="145"/>
      <c r="M302" s="144" t="s">
        <v>19</v>
      </c>
      <c r="N302" s="145"/>
      <c r="O302" s="145" t="s">
        <v>20</v>
      </c>
      <c r="P302" s="144" t="s">
        <v>20</v>
      </c>
      <c r="Q302" s="145"/>
      <c r="R302" s="145"/>
      <c r="T302" s="139"/>
    </row>
    <row r="303" spans="1:54" ht="19.5" customHeight="1" x14ac:dyDescent="0.3">
      <c r="A303" s="130"/>
      <c r="B303" s="142"/>
      <c r="C303" s="143"/>
      <c r="D303" s="63" t="s">
        <v>223</v>
      </c>
      <c r="E303" s="128" t="s">
        <v>160</v>
      </c>
      <c r="F303" s="129"/>
      <c r="G303" s="63" t="s">
        <v>223</v>
      </c>
      <c r="H303" s="128" t="s">
        <v>160</v>
      </c>
      <c r="I303" s="129"/>
      <c r="J303" s="63" t="s">
        <v>223</v>
      </c>
      <c r="K303" s="128" t="s">
        <v>160</v>
      </c>
      <c r="L303" s="129"/>
      <c r="M303" s="63" t="s">
        <v>223</v>
      </c>
      <c r="N303" s="128" t="s">
        <v>160</v>
      </c>
      <c r="O303" s="129"/>
      <c r="P303" s="63" t="s">
        <v>223</v>
      </c>
      <c r="Q303" s="128" t="s">
        <v>160</v>
      </c>
      <c r="R303" s="129"/>
      <c r="T303" s="139"/>
    </row>
    <row r="304" spans="1:54" ht="19.5" customHeight="1" x14ac:dyDescent="0.3">
      <c r="A304" s="130"/>
      <c r="B304" s="142"/>
      <c r="C304" s="143"/>
      <c r="D304" s="63"/>
      <c r="E304" s="86" t="s">
        <v>107</v>
      </c>
      <c r="F304" s="86" t="s">
        <v>108</v>
      </c>
      <c r="G304" s="63"/>
      <c r="H304" s="86" t="s">
        <v>107</v>
      </c>
      <c r="I304" s="86" t="s">
        <v>108</v>
      </c>
      <c r="J304" s="63"/>
      <c r="K304" s="86" t="s">
        <v>107</v>
      </c>
      <c r="L304" s="86" t="s">
        <v>108</v>
      </c>
      <c r="M304" s="63"/>
      <c r="N304" s="86" t="s">
        <v>107</v>
      </c>
      <c r="O304" s="86" t="s">
        <v>108</v>
      </c>
      <c r="P304" s="63"/>
      <c r="Q304" s="86" t="s">
        <v>107</v>
      </c>
      <c r="R304" s="86" t="s">
        <v>108</v>
      </c>
      <c r="T304" s="139"/>
    </row>
    <row r="305" spans="1:20" ht="19.5" customHeight="1" x14ac:dyDescent="0.3">
      <c r="A305" s="130"/>
      <c r="B305" s="26" t="s">
        <v>6</v>
      </c>
      <c r="C305" s="89">
        <f>D305+G305+J305+M305+P305</f>
        <v>61165</v>
      </c>
      <c r="D305" s="89">
        <f>+E305+F305</f>
        <v>1250</v>
      </c>
      <c r="E305" s="35">
        <v>0</v>
      </c>
      <c r="F305" s="35">
        <v>1250</v>
      </c>
      <c r="G305" s="89">
        <f>+H305+I305</f>
        <v>6</v>
      </c>
      <c r="H305" s="35">
        <v>4</v>
      </c>
      <c r="I305" s="35">
        <v>2</v>
      </c>
      <c r="J305" s="89">
        <f t="shared" ref="J305:J314" si="49">+K305+L305</f>
        <v>43885</v>
      </c>
      <c r="K305" s="35">
        <v>28366</v>
      </c>
      <c r="L305" s="35">
        <v>15519</v>
      </c>
      <c r="M305" s="89">
        <f t="shared" ref="M305:M314" si="50">+N305+O305</f>
        <v>1994</v>
      </c>
      <c r="N305" s="35">
        <v>1345</v>
      </c>
      <c r="O305" s="35">
        <v>649</v>
      </c>
      <c r="P305" s="89">
        <f t="shared" ref="P305:P314" si="51">+Q305+R305</f>
        <v>14030</v>
      </c>
      <c r="Q305" s="35">
        <v>5256</v>
      </c>
      <c r="R305" s="35">
        <v>8774</v>
      </c>
      <c r="S305" s="130"/>
      <c r="T305" s="139"/>
    </row>
    <row r="306" spans="1:20" ht="19.5" customHeight="1" x14ac:dyDescent="0.3">
      <c r="A306" s="130"/>
      <c r="B306" s="26" t="s">
        <v>7</v>
      </c>
      <c r="C306" s="89">
        <f>D306+G306+J306+M306+P306</f>
        <v>98008</v>
      </c>
      <c r="D306" s="89">
        <f t="shared" ref="D306:D314" si="52">+E306+F306</f>
        <v>2780</v>
      </c>
      <c r="E306" s="35">
        <v>0</v>
      </c>
      <c r="F306" s="35">
        <v>2780</v>
      </c>
      <c r="G306" s="89">
        <f t="shared" ref="G306:G314" si="53">+H306+I306</f>
        <v>0</v>
      </c>
      <c r="H306" s="35">
        <v>0</v>
      </c>
      <c r="I306" s="35">
        <v>0</v>
      </c>
      <c r="J306" s="89">
        <f t="shared" si="49"/>
        <v>67284</v>
      </c>
      <c r="K306" s="35">
        <v>44336</v>
      </c>
      <c r="L306" s="35">
        <v>22948</v>
      </c>
      <c r="M306" s="89">
        <f t="shared" si="50"/>
        <v>2775</v>
      </c>
      <c r="N306" s="35">
        <v>1744</v>
      </c>
      <c r="O306" s="35">
        <v>1031</v>
      </c>
      <c r="P306" s="89">
        <f t="shared" si="51"/>
        <v>25169</v>
      </c>
      <c r="Q306" s="35">
        <v>7040</v>
      </c>
      <c r="R306" s="35">
        <v>18129</v>
      </c>
      <c r="S306" s="130"/>
      <c r="T306" s="139"/>
    </row>
    <row r="307" spans="1:20" ht="19.5" customHeight="1" x14ac:dyDescent="0.3">
      <c r="A307" s="130"/>
      <c r="B307" s="26" t="s">
        <v>8</v>
      </c>
      <c r="C307" s="89">
        <f t="shared" ref="C307:C314" si="54">D307+G307+J307+M307+P307</f>
        <v>197374</v>
      </c>
      <c r="D307" s="89">
        <f t="shared" si="52"/>
        <v>3164</v>
      </c>
      <c r="E307" s="35">
        <v>0</v>
      </c>
      <c r="F307" s="35">
        <v>3164</v>
      </c>
      <c r="G307" s="89">
        <f t="shared" si="53"/>
        <v>213</v>
      </c>
      <c r="H307" s="35">
        <v>188</v>
      </c>
      <c r="I307" s="35">
        <v>25</v>
      </c>
      <c r="J307" s="89">
        <f t="shared" si="49"/>
        <v>157782</v>
      </c>
      <c r="K307" s="35">
        <v>115654</v>
      </c>
      <c r="L307" s="35">
        <v>42128</v>
      </c>
      <c r="M307" s="89">
        <f t="shared" si="50"/>
        <v>3679</v>
      </c>
      <c r="N307" s="35">
        <v>2217</v>
      </c>
      <c r="O307" s="35">
        <v>1462</v>
      </c>
      <c r="P307" s="89">
        <f t="shared" si="51"/>
        <v>32536</v>
      </c>
      <c r="Q307" s="35">
        <v>7528</v>
      </c>
      <c r="R307" s="35">
        <v>25008</v>
      </c>
      <c r="S307" s="130"/>
      <c r="T307" s="139"/>
    </row>
    <row r="308" spans="1:20" ht="19.5" customHeight="1" x14ac:dyDescent="0.3">
      <c r="A308" s="130"/>
      <c r="B308" s="26" t="s">
        <v>9</v>
      </c>
      <c r="C308" s="89">
        <f t="shared" si="54"/>
        <v>152720</v>
      </c>
      <c r="D308" s="89">
        <f t="shared" si="52"/>
        <v>2884</v>
      </c>
      <c r="E308" s="35">
        <v>34</v>
      </c>
      <c r="F308" s="35">
        <v>2850</v>
      </c>
      <c r="G308" s="89">
        <f t="shared" si="53"/>
        <v>4340</v>
      </c>
      <c r="H308" s="35">
        <v>2814</v>
      </c>
      <c r="I308" s="35">
        <v>1526</v>
      </c>
      <c r="J308" s="89">
        <f t="shared" si="49"/>
        <v>112287</v>
      </c>
      <c r="K308" s="35">
        <v>75494</v>
      </c>
      <c r="L308" s="35">
        <v>36793</v>
      </c>
      <c r="M308" s="89">
        <f t="shared" si="50"/>
        <v>4631</v>
      </c>
      <c r="N308" s="35">
        <v>2627</v>
      </c>
      <c r="O308" s="35">
        <v>2004</v>
      </c>
      <c r="P308" s="89">
        <f t="shared" si="51"/>
        <v>28578</v>
      </c>
      <c r="Q308" s="35">
        <v>9520</v>
      </c>
      <c r="R308" s="35">
        <v>19058</v>
      </c>
      <c r="S308" s="130"/>
      <c r="T308" s="139"/>
    </row>
    <row r="309" spans="1:20" ht="19.5" customHeight="1" x14ac:dyDescent="0.3">
      <c r="A309" s="130"/>
      <c r="B309" s="26" t="s">
        <v>10</v>
      </c>
      <c r="C309" s="89">
        <f t="shared" si="54"/>
        <v>176401</v>
      </c>
      <c r="D309" s="89">
        <f t="shared" si="52"/>
        <v>3766</v>
      </c>
      <c r="E309" s="35">
        <v>622</v>
      </c>
      <c r="F309" s="35">
        <v>3144</v>
      </c>
      <c r="G309" s="89">
        <f t="shared" si="53"/>
        <v>5833</v>
      </c>
      <c r="H309" s="35">
        <v>3511</v>
      </c>
      <c r="I309" s="35">
        <v>2322</v>
      </c>
      <c r="J309" s="89">
        <f t="shared" si="49"/>
        <v>136004</v>
      </c>
      <c r="K309" s="35">
        <v>92794</v>
      </c>
      <c r="L309" s="35">
        <v>43210</v>
      </c>
      <c r="M309" s="89">
        <f t="shared" si="50"/>
        <v>4836</v>
      </c>
      <c r="N309" s="35">
        <v>2876</v>
      </c>
      <c r="O309" s="35">
        <v>1960</v>
      </c>
      <c r="P309" s="89">
        <f t="shared" si="51"/>
        <v>25962</v>
      </c>
      <c r="Q309" s="35">
        <v>8973</v>
      </c>
      <c r="R309" s="35">
        <v>16989</v>
      </c>
      <c r="S309" s="130"/>
      <c r="T309" s="139"/>
    </row>
    <row r="310" spans="1:20" ht="19.5" customHeight="1" x14ac:dyDescent="0.3">
      <c r="A310" s="130"/>
      <c r="B310" s="26" t="s">
        <v>11</v>
      </c>
      <c r="C310" s="89">
        <f t="shared" si="54"/>
        <v>178831</v>
      </c>
      <c r="D310" s="89">
        <f t="shared" si="52"/>
        <v>3163</v>
      </c>
      <c r="E310" s="35">
        <v>174</v>
      </c>
      <c r="F310" s="35">
        <v>2989</v>
      </c>
      <c r="G310" s="89">
        <f t="shared" si="53"/>
        <v>4893</v>
      </c>
      <c r="H310" s="35">
        <v>3364</v>
      </c>
      <c r="I310" s="35">
        <v>1529</v>
      </c>
      <c r="J310" s="89">
        <f t="shared" si="49"/>
        <v>142271</v>
      </c>
      <c r="K310" s="35">
        <v>97113</v>
      </c>
      <c r="L310" s="35">
        <v>45158</v>
      </c>
      <c r="M310" s="89">
        <f t="shared" si="50"/>
        <v>6189</v>
      </c>
      <c r="N310" s="35">
        <v>3307</v>
      </c>
      <c r="O310" s="35">
        <v>2882</v>
      </c>
      <c r="P310" s="89">
        <f t="shared" si="51"/>
        <v>22315</v>
      </c>
      <c r="Q310" s="35">
        <v>7321</v>
      </c>
      <c r="R310" s="35">
        <v>14994</v>
      </c>
      <c r="S310" s="130"/>
      <c r="T310" s="139"/>
    </row>
    <row r="311" spans="1:20" ht="19.5" customHeight="1" x14ac:dyDescent="0.3">
      <c r="A311" s="130"/>
      <c r="B311" s="26" t="s">
        <v>12</v>
      </c>
      <c r="C311" s="89">
        <f t="shared" si="54"/>
        <v>158442</v>
      </c>
      <c r="D311" s="89">
        <f t="shared" si="52"/>
        <v>2676</v>
      </c>
      <c r="E311" s="35">
        <v>159</v>
      </c>
      <c r="F311" s="35">
        <v>2517</v>
      </c>
      <c r="G311" s="89">
        <f t="shared" si="53"/>
        <v>3953</v>
      </c>
      <c r="H311" s="35">
        <v>2823</v>
      </c>
      <c r="I311" s="35">
        <v>1130</v>
      </c>
      <c r="J311" s="89">
        <f t="shared" si="49"/>
        <v>123240</v>
      </c>
      <c r="K311" s="35">
        <v>84324</v>
      </c>
      <c r="L311" s="35">
        <v>38916</v>
      </c>
      <c r="M311" s="89">
        <f t="shared" si="50"/>
        <v>6781</v>
      </c>
      <c r="N311" s="35">
        <v>4354</v>
      </c>
      <c r="O311" s="35">
        <v>2427</v>
      </c>
      <c r="P311" s="89">
        <f t="shared" si="51"/>
        <v>21792</v>
      </c>
      <c r="Q311" s="35">
        <v>6415</v>
      </c>
      <c r="R311" s="35">
        <v>15377</v>
      </c>
      <c r="S311" s="130"/>
      <c r="T311" s="139"/>
    </row>
    <row r="312" spans="1:20" ht="19.5" customHeight="1" x14ac:dyDescent="0.3">
      <c r="A312" s="130"/>
      <c r="B312" s="26" t="s">
        <v>13</v>
      </c>
      <c r="C312" s="89">
        <f t="shared" si="54"/>
        <v>174460</v>
      </c>
      <c r="D312" s="89">
        <f t="shared" si="52"/>
        <v>3281</v>
      </c>
      <c r="E312" s="35">
        <v>79</v>
      </c>
      <c r="F312" s="35">
        <v>3202</v>
      </c>
      <c r="G312" s="89">
        <f t="shared" si="53"/>
        <v>7299</v>
      </c>
      <c r="H312" s="35">
        <v>4934</v>
      </c>
      <c r="I312" s="35">
        <v>2365</v>
      </c>
      <c r="J312" s="89">
        <f t="shared" si="49"/>
        <v>132737</v>
      </c>
      <c r="K312" s="35">
        <v>91436</v>
      </c>
      <c r="L312" s="35">
        <v>41301</v>
      </c>
      <c r="M312" s="89">
        <f t="shared" si="50"/>
        <v>6994</v>
      </c>
      <c r="N312" s="35">
        <v>4482</v>
      </c>
      <c r="O312" s="35">
        <v>2512</v>
      </c>
      <c r="P312" s="89">
        <f t="shared" si="51"/>
        <v>24149</v>
      </c>
      <c r="Q312" s="35">
        <v>6050</v>
      </c>
      <c r="R312" s="35">
        <v>18099</v>
      </c>
      <c r="S312" s="130"/>
      <c r="T312" s="139"/>
    </row>
    <row r="313" spans="1:20" ht="19.5" customHeight="1" x14ac:dyDescent="0.3">
      <c r="A313" s="130"/>
      <c r="B313" s="26" t="s">
        <v>14</v>
      </c>
      <c r="C313" s="89">
        <f t="shared" si="54"/>
        <v>194126</v>
      </c>
      <c r="D313" s="89">
        <f t="shared" si="52"/>
        <v>3108</v>
      </c>
      <c r="E313" s="35">
        <v>114</v>
      </c>
      <c r="F313" s="35">
        <v>2994</v>
      </c>
      <c r="G313" s="89">
        <f t="shared" si="53"/>
        <v>9056</v>
      </c>
      <c r="H313" s="35">
        <v>5568</v>
      </c>
      <c r="I313" s="35">
        <v>3488</v>
      </c>
      <c r="J313" s="89">
        <f t="shared" si="49"/>
        <v>147983</v>
      </c>
      <c r="K313" s="35">
        <v>98772</v>
      </c>
      <c r="L313" s="35">
        <v>49211</v>
      </c>
      <c r="M313" s="89">
        <f t="shared" si="50"/>
        <v>9008</v>
      </c>
      <c r="N313" s="35">
        <v>6052</v>
      </c>
      <c r="O313" s="35">
        <v>2956</v>
      </c>
      <c r="P313" s="89">
        <f t="shared" si="51"/>
        <v>24971</v>
      </c>
      <c r="Q313" s="35">
        <v>6347</v>
      </c>
      <c r="R313" s="35">
        <v>18624</v>
      </c>
      <c r="S313" s="130"/>
      <c r="T313" s="139"/>
    </row>
    <row r="314" spans="1:20" ht="19.5" customHeight="1" thickBot="1" x14ac:dyDescent="0.35">
      <c r="A314" s="130"/>
      <c r="B314" s="26" t="s">
        <v>15</v>
      </c>
      <c r="C314" s="89">
        <f t="shared" si="54"/>
        <v>187783</v>
      </c>
      <c r="D314" s="89">
        <f t="shared" si="52"/>
        <v>3118</v>
      </c>
      <c r="E314" s="35">
        <v>69</v>
      </c>
      <c r="F314" s="35">
        <v>3049</v>
      </c>
      <c r="G314" s="89">
        <f t="shared" si="53"/>
        <v>9773</v>
      </c>
      <c r="H314" s="35">
        <v>6556</v>
      </c>
      <c r="I314" s="35">
        <v>3217</v>
      </c>
      <c r="J314" s="89">
        <f t="shared" si="49"/>
        <v>144013</v>
      </c>
      <c r="K314" s="35">
        <v>98161</v>
      </c>
      <c r="L314" s="35">
        <v>45852</v>
      </c>
      <c r="M314" s="89">
        <f t="shared" si="50"/>
        <v>6511</v>
      </c>
      <c r="N314" s="35">
        <v>3981</v>
      </c>
      <c r="O314" s="35">
        <v>2530</v>
      </c>
      <c r="P314" s="89">
        <f t="shared" si="51"/>
        <v>24368</v>
      </c>
      <c r="Q314" s="35">
        <v>5303</v>
      </c>
      <c r="R314" s="35">
        <v>19065</v>
      </c>
      <c r="S314" s="130"/>
      <c r="T314" s="139"/>
    </row>
    <row r="315" spans="1:20" ht="19.5" customHeight="1" x14ac:dyDescent="0.3">
      <c r="A315" s="130"/>
      <c r="B315" s="146" t="s">
        <v>5</v>
      </c>
      <c r="C315" s="44">
        <f>SUM(C305:C314)</f>
        <v>1579310</v>
      </c>
      <c r="D315" s="44">
        <f>SUM(D305:D314)</f>
        <v>29190</v>
      </c>
      <c r="E315" s="44">
        <f>SUM(E305:E314)</f>
        <v>1251</v>
      </c>
      <c r="F315" s="44">
        <f>SUM(F305:F314)</f>
        <v>27939</v>
      </c>
      <c r="G315" s="44">
        <f t="shared" ref="G315:R315" si="55">SUM(G305:G314)</f>
        <v>45366</v>
      </c>
      <c r="H315" s="44">
        <f t="shared" si="55"/>
        <v>29762</v>
      </c>
      <c r="I315" s="44">
        <f t="shared" si="55"/>
        <v>15604</v>
      </c>
      <c r="J315" s="44">
        <f t="shared" si="55"/>
        <v>1207486</v>
      </c>
      <c r="K315" s="44">
        <f t="shared" si="55"/>
        <v>826450</v>
      </c>
      <c r="L315" s="44">
        <f t="shared" si="55"/>
        <v>381036</v>
      </c>
      <c r="M315" s="44">
        <f t="shared" si="55"/>
        <v>53398</v>
      </c>
      <c r="N315" s="44">
        <f t="shared" si="55"/>
        <v>32985</v>
      </c>
      <c r="O315" s="44">
        <f t="shared" si="55"/>
        <v>20413</v>
      </c>
      <c r="P315" s="44">
        <f t="shared" si="55"/>
        <v>243870</v>
      </c>
      <c r="Q315" s="44">
        <f t="shared" si="55"/>
        <v>69753</v>
      </c>
      <c r="R315" s="44">
        <f t="shared" si="55"/>
        <v>174117</v>
      </c>
      <c r="S315" s="130"/>
      <c r="T315" s="139"/>
    </row>
    <row r="316" spans="1:20" ht="19.5" customHeight="1" x14ac:dyDescent="0.3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 s="139"/>
    </row>
    <row r="317" spans="1:20" ht="19.5" customHeight="1" x14ac:dyDescent="0.3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 s="139"/>
    </row>
    <row r="318" spans="1:20" ht="19.5" customHeight="1" x14ac:dyDescent="0.3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 s="139"/>
    </row>
    <row r="319" spans="1:20" ht="19.5" customHeight="1" x14ac:dyDescent="0.3">
      <c r="A319"/>
      <c r="B319" s="142" t="s">
        <v>69</v>
      </c>
      <c r="C319" s="143" t="s">
        <v>5</v>
      </c>
      <c r="D319" s="144" t="s">
        <v>16</v>
      </c>
      <c r="E319" s="145"/>
      <c r="F319" s="145"/>
      <c r="G319" s="144" t="s">
        <v>17</v>
      </c>
      <c r="H319" s="145"/>
      <c r="I319" s="145"/>
      <c r="J319" s="144" t="s">
        <v>18</v>
      </c>
      <c r="K319" s="145"/>
      <c r="L319" s="145"/>
      <c r="M319" s="144" t="s">
        <v>19</v>
      </c>
      <c r="N319" s="145"/>
      <c r="O319" s="145" t="s">
        <v>20</v>
      </c>
      <c r="P319" s="144" t="s">
        <v>20</v>
      </c>
      <c r="Q319" s="145"/>
      <c r="R319" s="145"/>
      <c r="S319"/>
      <c r="T319" s="139"/>
    </row>
    <row r="320" spans="1:20" ht="19.5" customHeight="1" x14ac:dyDescent="0.3">
      <c r="A320"/>
      <c r="B320" s="142"/>
      <c r="C320" s="143"/>
      <c r="D320" s="63" t="s">
        <v>223</v>
      </c>
      <c r="E320" s="128" t="s">
        <v>160</v>
      </c>
      <c r="F320" s="129"/>
      <c r="G320" s="63" t="s">
        <v>223</v>
      </c>
      <c r="H320" s="128" t="s">
        <v>160</v>
      </c>
      <c r="I320" s="129"/>
      <c r="J320" s="63" t="s">
        <v>223</v>
      </c>
      <c r="K320" s="128" t="s">
        <v>160</v>
      </c>
      <c r="L320" s="129"/>
      <c r="M320" s="63" t="s">
        <v>223</v>
      </c>
      <c r="N320" s="128" t="s">
        <v>160</v>
      </c>
      <c r="O320" s="129"/>
      <c r="P320" s="63" t="s">
        <v>223</v>
      </c>
      <c r="Q320" s="128" t="s">
        <v>160</v>
      </c>
      <c r="R320" s="129"/>
      <c r="S320"/>
      <c r="T320" s="139"/>
    </row>
    <row r="321" spans="1:20" ht="19.5" customHeight="1" x14ac:dyDescent="0.3">
      <c r="A321"/>
      <c r="B321" s="142"/>
      <c r="C321" s="143"/>
      <c r="D321" s="63"/>
      <c r="E321" s="86" t="s">
        <v>107</v>
      </c>
      <c r="F321" s="86" t="s">
        <v>108</v>
      </c>
      <c r="G321" s="63"/>
      <c r="H321" s="86" t="s">
        <v>107</v>
      </c>
      <c r="I321" s="86" t="s">
        <v>108</v>
      </c>
      <c r="J321" s="63"/>
      <c r="K321" s="86" t="s">
        <v>107</v>
      </c>
      <c r="L321" s="86" t="s">
        <v>108</v>
      </c>
      <c r="M321" s="63"/>
      <c r="N321" s="86" t="s">
        <v>107</v>
      </c>
      <c r="O321" s="86" t="s">
        <v>108</v>
      </c>
      <c r="P321" s="63"/>
      <c r="Q321" s="86" t="s">
        <v>107</v>
      </c>
      <c r="R321" s="86" t="s">
        <v>108</v>
      </c>
      <c r="S321"/>
      <c r="T321" s="139"/>
    </row>
    <row r="322" spans="1:20" ht="28.95" customHeight="1" x14ac:dyDescent="0.3">
      <c r="A322"/>
      <c r="B322" s="26" t="s">
        <v>70</v>
      </c>
      <c r="C322" s="89">
        <f>D322+G322+J322+M322+P322</f>
        <v>35374</v>
      </c>
      <c r="D322" s="89">
        <f>+E322+F322</f>
        <v>0</v>
      </c>
      <c r="E322" s="35">
        <v>0</v>
      </c>
      <c r="F322" s="35">
        <v>0</v>
      </c>
      <c r="G322" s="89">
        <f>+H322+I322</f>
        <v>1479</v>
      </c>
      <c r="H322" s="35">
        <v>776</v>
      </c>
      <c r="I322" s="35">
        <v>703</v>
      </c>
      <c r="J322" s="89">
        <f t="shared" ref="J322:J347" si="56">+K322+L322</f>
        <v>29008</v>
      </c>
      <c r="K322" s="35">
        <v>17518</v>
      </c>
      <c r="L322" s="35">
        <v>11490</v>
      </c>
      <c r="M322" s="89">
        <f>+N322+O322</f>
        <v>2056</v>
      </c>
      <c r="N322" s="35">
        <v>1580</v>
      </c>
      <c r="O322" s="35">
        <v>476</v>
      </c>
      <c r="P322" s="89">
        <f>+Q322+R322</f>
        <v>2831</v>
      </c>
      <c r="Q322" s="35">
        <v>1029</v>
      </c>
      <c r="R322" s="35">
        <v>1802</v>
      </c>
      <c r="S322"/>
      <c r="T322" s="139"/>
    </row>
    <row r="323" spans="1:20" ht="28.95" customHeight="1" x14ac:dyDescent="0.3">
      <c r="A323"/>
      <c r="B323" s="26" t="s">
        <v>71</v>
      </c>
      <c r="C323" s="89">
        <f t="shared" ref="C323:C345" si="57">D323+G323+J323+M323+P323</f>
        <v>65220</v>
      </c>
      <c r="D323" s="89">
        <f t="shared" ref="D323:D347" si="58">+E323+F323</f>
        <v>0</v>
      </c>
      <c r="E323" s="35">
        <v>0</v>
      </c>
      <c r="F323" s="35">
        <v>0</v>
      </c>
      <c r="G323" s="89">
        <f t="shared" ref="G323:G347" si="59">+H323+I323</f>
        <v>392</v>
      </c>
      <c r="H323" s="35">
        <v>300</v>
      </c>
      <c r="I323" s="35">
        <v>92</v>
      </c>
      <c r="J323" s="89">
        <f t="shared" si="56"/>
        <v>51126</v>
      </c>
      <c r="K323" s="35">
        <v>33638</v>
      </c>
      <c r="L323" s="35">
        <v>17488</v>
      </c>
      <c r="M323" s="89">
        <f>+N323+O323</f>
        <v>2321</v>
      </c>
      <c r="N323" s="35">
        <v>1212</v>
      </c>
      <c r="O323" s="35">
        <v>1109</v>
      </c>
      <c r="P323" s="89">
        <f t="shared" ref="P323:P346" si="60">+Q323+R323</f>
        <v>11381</v>
      </c>
      <c r="Q323" s="35">
        <v>3421</v>
      </c>
      <c r="R323" s="35">
        <v>7960</v>
      </c>
      <c r="S323"/>
      <c r="T323" s="139"/>
    </row>
    <row r="324" spans="1:20" ht="28.95" customHeight="1" x14ac:dyDescent="0.3">
      <c r="A324"/>
      <c r="B324" s="26" t="s">
        <v>101</v>
      </c>
      <c r="C324" s="89">
        <f t="shared" si="57"/>
        <v>48069</v>
      </c>
      <c r="D324" s="89">
        <f t="shared" si="58"/>
        <v>0</v>
      </c>
      <c r="E324" s="35">
        <v>0</v>
      </c>
      <c r="F324" s="35">
        <v>0</v>
      </c>
      <c r="G324" s="89">
        <f t="shared" si="59"/>
        <v>2494</v>
      </c>
      <c r="H324" s="35">
        <v>1658</v>
      </c>
      <c r="I324" s="35">
        <v>836</v>
      </c>
      <c r="J324" s="89">
        <f t="shared" si="56"/>
        <v>32839</v>
      </c>
      <c r="K324" s="35">
        <v>21618</v>
      </c>
      <c r="L324" s="35">
        <v>11221</v>
      </c>
      <c r="M324" s="89">
        <f>+N324+O324</f>
        <v>1740</v>
      </c>
      <c r="N324" s="35">
        <v>1119</v>
      </c>
      <c r="O324" s="35">
        <v>621</v>
      </c>
      <c r="P324" s="89">
        <f t="shared" si="60"/>
        <v>10996</v>
      </c>
      <c r="Q324" s="35">
        <v>3910</v>
      </c>
      <c r="R324" s="35">
        <v>7086</v>
      </c>
      <c r="S324"/>
      <c r="T324" s="139"/>
    </row>
    <row r="325" spans="1:20" ht="28.95" customHeight="1" x14ac:dyDescent="0.3">
      <c r="A325"/>
      <c r="B325" s="26" t="s">
        <v>74</v>
      </c>
      <c r="C325" s="89">
        <f t="shared" si="57"/>
        <v>97190</v>
      </c>
      <c r="D325" s="89">
        <f t="shared" si="58"/>
        <v>24</v>
      </c>
      <c r="E325" s="35">
        <v>24</v>
      </c>
      <c r="F325" s="35">
        <v>0</v>
      </c>
      <c r="G325" s="89">
        <f t="shared" si="59"/>
        <v>16670</v>
      </c>
      <c r="H325" s="35">
        <v>11338</v>
      </c>
      <c r="I325" s="35">
        <v>5332</v>
      </c>
      <c r="J325" s="89">
        <f t="shared" si="56"/>
        <v>65428</v>
      </c>
      <c r="K325" s="35">
        <v>44209</v>
      </c>
      <c r="L325" s="35">
        <v>21219</v>
      </c>
      <c r="M325" s="89">
        <f t="shared" ref="M325:M347" si="61">+N325+O325</f>
        <v>1393</v>
      </c>
      <c r="N325" s="35">
        <v>964</v>
      </c>
      <c r="O325" s="35">
        <v>429</v>
      </c>
      <c r="P325" s="89">
        <f t="shared" si="60"/>
        <v>13675</v>
      </c>
      <c r="Q325" s="35">
        <v>3601</v>
      </c>
      <c r="R325" s="35">
        <v>10074</v>
      </c>
      <c r="S325"/>
      <c r="T325" s="139"/>
    </row>
    <row r="326" spans="1:20" ht="28.95" customHeight="1" x14ac:dyDescent="0.3">
      <c r="A326"/>
      <c r="B326" s="26" t="s">
        <v>75</v>
      </c>
      <c r="C326" s="89">
        <f t="shared" si="57"/>
        <v>63668</v>
      </c>
      <c r="D326" s="89">
        <f t="shared" si="58"/>
        <v>0</v>
      </c>
      <c r="E326" s="35">
        <v>0</v>
      </c>
      <c r="F326" s="35">
        <v>0</v>
      </c>
      <c r="G326" s="89">
        <f t="shared" si="59"/>
        <v>768</v>
      </c>
      <c r="H326" s="35">
        <v>501</v>
      </c>
      <c r="I326" s="35">
        <v>267</v>
      </c>
      <c r="J326" s="89">
        <f t="shared" si="56"/>
        <v>51001</v>
      </c>
      <c r="K326" s="35">
        <v>34952</v>
      </c>
      <c r="L326" s="35">
        <v>16049</v>
      </c>
      <c r="M326" s="89">
        <f t="shared" si="61"/>
        <v>3288</v>
      </c>
      <c r="N326" s="35">
        <v>2069</v>
      </c>
      <c r="O326" s="35">
        <v>1219</v>
      </c>
      <c r="P326" s="89">
        <f t="shared" si="60"/>
        <v>8611</v>
      </c>
      <c r="Q326" s="35">
        <v>2178</v>
      </c>
      <c r="R326" s="35">
        <v>6433</v>
      </c>
      <c r="S326"/>
      <c r="T326" s="139"/>
    </row>
    <row r="327" spans="1:20" ht="28.95" customHeight="1" x14ac:dyDescent="0.3">
      <c r="A327"/>
      <c r="B327" s="26" t="s">
        <v>76</v>
      </c>
      <c r="C327" s="89">
        <f t="shared" si="57"/>
        <v>58563</v>
      </c>
      <c r="D327" s="89">
        <f t="shared" si="58"/>
        <v>34</v>
      </c>
      <c r="E327" s="35">
        <v>34</v>
      </c>
      <c r="F327" s="35">
        <v>0</v>
      </c>
      <c r="G327" s="89">
        <f t="shared" si="59"/>
        <v>1237</v>
      </c>
      <c r="H327" s="35">
        <v>972</v>
      </c>
      <c r="I327" s="35">
        <v>265</v>
      </c>
      <c r="J327" s="89">
        <f t="shared" si="56"/>
        <v>49629</v>
      </c>
      <c r="K327" s="35">
        <v>31854</v>
      </c>
      <c r="L327" s="35">
        <v>17775</v>
      </c>
      <c r="M327" s="89">
        <f t="shared" si="61"/>
        <v>666</v>
      </c>
      <c r="N327" s="35">
        <v>345</v>
      </c>
      <c r="O327" s="35">
        <v>321</v>
      </c>
      <c r="P327" s="89">
        <f t="shared" si="60"/>
        <v>6997</v>
      </c>
      <c r="Q327" s="35">
        <v>2662</v>
      </c>
      <c r="R327" s="35">
        <v>4335</v>
      </c>
      <c r="S327"/>
      <c r="T327" s="139"/>
    </row>
    <row r="328" spans="1:20" ht="28.95" customHeight="1" x14ac:dyDescent="0.3">
      <c r="A328"/>
      <c r="B328" s="26" t="s">
        <v>77</v>
      </c>
      <c r="C328" s="89">
        <f t="shared" si="57"/>
        <v>50573</v>
      </c>
      <c r="D328" s="89">
        <f t="shared" si="58"/>
        <v>77</v>
      </c>
      <c r="E328" s="35">
        <v>77</v>
      </c>
      <c r="F328" s="35">
        <v>0</v>
      </c>
      <c r="G328" s="89">
        <f t="shared" si="59"/>
        <v>318</v>
      </c>
      <c r="H328" s="35">
        <v>192</v>
      </c>
      <c r="I328" s="35">
        <v>126</v>
      </c>
      <c r="J328" s="89">
        <f t="shared" si="56"/>
        <v>38896</v>
      </c>
      <c r="K328" s="35">
        <v>28693</v>
      </c>
      <c r="L328" s="35">
        <v>10203</v>
      </c>
      <c r="M328" s="89">
        <f t="shared" si="61"/>
        <v>1159</v>
      </c>
      <c r="N328" s="35">
        <v>787</v>
      </c>
      <c r="O328" s="35">
        <v>372</v>
      </c>
      <c r="P328" s="89">
        <f t="shared" si="60"/>
        <v>10123</v>
      </c>
      <c r="Q328" s="35">
        <v>2350</v>
      </c>
      <c r="R328" s="35">
        <v>7773</v>
      </c>
      <c r="S328"/>
      <c r="T328" s="139"/>
    </row>
    <row r="329" spans="1:20" ht="28.95" customHeight="1" x14ac:dyDescent="0.3">
      <c r="A329"/>
      <c r="B329" s="26" t="s">
        <v>78</v>
      </c>
      <c r="C329" s="89">
        <f t="shared" si="57"/>
        <v>128573</v>
      </c>
      <c r="D329" s="89">
        <f t="shared" si="58"/>
        <v>127</v>
      </c>
      <c r="E329" s="35">
        <v>127</v>
      </c>
      <c r="F329" s="35">
        <v>0</v>
      </c>
      <c r="G329" s="89">
        <f t="shared" si="59"/>
        <v>808</v>
      </c>
      <c r="H329" s="35">
        <v>554</v>
      </c>
      <c r="I329" s="35">
        <v>254</v>
      </c>
      <c r="J329" s="89">
        <f t="shared" si="56"/>
        <v>102852</v>
      </c>
      <c r="K329" s="35">
        <v>67620</v>
      </c>
      <c r="L329" s="35">
        <v>35232</v>
      </c>
      <c r="M329" s="89">
        <f t="shared" si="61"/>
        <v>9883</v>
      </c>
      <c r="N329" s="35">
        <v>6566</v>
      </c>
      <c r="O329" s="35">
        <v>3317</v>
      </c>
      <c r="P329" s="89">
        <f t="shared" si="60"/>
        <v>14903</v>
      </c>
      <c r="Q329" s="35">
        <v>4475</v>
      </c>
      <c r="R329" s="35">
        <v>10428</v>
      </c>
      <c r="S329"/>
      <c r="T329" s="139"/>
    </row>
    <row r="330" spans="1:20" ht="28.95" customHeight="1" x14ac:dyDescent="0.3">
      <c r="A330"/>
      <c r="B330" s="26" t="s">
        <v>79</v>
      </c>
      <c r="C330" s="89">
        <f t="shared" si="57"/>
        <v>32684</v>
      </c>
      <c r="D330" s="89">
        <f t="shared" si="58"/>
        <v>0</v>
      </c>
      <c r="E330" s="35">
        <v>0</v>
      </c>
      <c r="F330" s="35">
        <v>0</v>
      </c>
      <c r="G330" s="89">
        <f t="shared" si="59"/>
        <v>2023</v>
      </c>
      <c r="H330" s="35">
        <v>1306</v>
      </c>
      <c r="I330" s="35">
        <v>717</v>
      </c>
      <c r="J330" s="89">
        <f t="shared" si="56"/>
        <v>24724</v>
      </c>
      <c r="K330" s="35">
        <v>16465</v>
      </c>
      <c r="L330" s="35">
        <v>8259</v>
      </c>
      <c r="M330" s="89">
        <f t="shared" si="61"/>
        <v>2539</v>
      </c>
      <c r="N330" s="35">
        <v>1531</v>
      </c>
      <c r="O330" s="35">
        <v>1008</v>
      </c>
      <c r="P330" s="89">
        <f t="shared" si="60"/>
        <v>3398</v>
      </c>
      <c r="Q330" s="35">
        <v>549</v>
      </c>
      <c r="R330" s="35">
        <v>2849</v>
      </c>
      <c r="S330"/>
      <c r="T330" s="139"/>
    </row>
    <row r="331" spans="1:20" ht="28.95" customHeight="1" x14ac:dyDescent="0.3">
      <c r="A331"/>
      <c r="B331" s="26" t="s">
        <v>100</v>
      </c>
      <c r="C331" s="89">
        <f t="shared" si="57"/>
        <v>52925</v>
      </c>
      <c r="D331" s="89">
        <f t="shared" si="58"/>
        <v>2862</v>
      </c>
      <c r="E331" s="35">
        <v>41</v>
      </c>
      <c r="F331" s="35">
        <v>2821</v>
      </c>
      <c r="G331" s="89">
        <f t="shared" si="59"/>
        <v>1212</v>
      </c>
      <c r="H331" s="35">
        <v>717</v>
      </c>
      <c r="I331" s="35">
        <v>495</v>
      </c>
      <c r="J331" s="89">
        <f t="shared" si="56"/>
        <v>42800</v>
      </c>
      <c r="K331" s="35">
        <v>28297</v>
      </c>
      <c r="L331" s="35">
        <v>14503</v>
      </c>
      <c r="M331" s="89">
        <f t="shared" si="61"/>
        <v>2232</v>
      </c>
      <c r="N331" s="35">
        <v>1248</v>
      </c>
      <c r="O331" s="35">
        <v>984</v>
      </c>
      <c r="P331" s="89">
        <f t="shared" si="60"/>
        <v>3819</v>
      </c>
      <c r="Q331" s="35">
        <v>1024</v>
      </c>
      <c r="R331" s="35">
        <v>2795</v>
      </c>
      <c r="S331"/>
      <c r="T331" s="139"/>
    </row>
    <row r="332" spans="1:20" ht="28.95" customHeight="1" x14ac:dyDescent="0.3">
      <c r="A332"/>
      <c r="B332" s="26" t="s">
        <v>81</v>
      </c>
      <c r="C332" s="89">
        <f t="shared" si="57"/>
        <v>51252</v>
      </c>
      <c r="D332" s="89">
        <f t="shared" si="58"/>
        <v>127</v>
      </c>
      <c r="E332" s="35">
        <v>127</v>
      </c>
      <c r="F332" s="35">
        <v>0</v>
      </c>
      <c r="G332" s="89">
        <f t="shared" si="59"/>
        <v>279</v>
      </c>
      <c r="H332" s="35">
        <v>178</v>
      </c>
      <c r="I332" s="35">
        <v>101</v>
      </c>
      <c r="J332" s="89">
        <f t="shared" si="56"/>
        <v>40239</v>
      </c>
      <c r="K332" s="35">
        <v>27534</v>
      </c>
      <c r="L332" s="35">
        <v>12705</v>
      </c>
      <c r="M332" s="89">
        <f t="shared" si="61"/>
        <v>908</v>
      </c>
      <c r="N332" s="35">
        <v>543</v>
      </c>
      <c r="O332" s="35">
        <v>365</v>
      </c>
      <c r="P332" s="89">
        <f t="shared" si="60"/>
        <v>9699</v>
      </c>
      <c r="Q332" s="35">
        <v>2578</v>
      </c>
      <c r="R332" s="35">
        <v>7121</v>
      </c>
      <c r="S332"/>
      <c r="T332" s="139"/>
    </row>
    <row r="333" spans="1:20" ht="28.95" customHeight="1" x14ac:dyDescent="0.3">
      <c r="A333"/>
      <c r="B333" s="26" t="s">
        <v>104</v>
      </c>
      <c r="C333" s="89">
        <f t="shared" si="57"/>
        <v>104472</v>
      </c>
      <c r="D333" s="89">
        <f t="shared" si="58"/>
        <v>24</v>
      </c>
      <c r="E333" s="35">
        <v>24</v>
      </c>
      <c r="F333" s="35">
        <v>0</v>
      </c>
      <c r="G333" s="89">
        <f t="shared" si="59"/>
        <v>5790</v>
      </c>
      <c r="H333" s="35">
        <v>3908</v>
      </c>
      <c r="I333" s="35">
        <v>1882</v>
      </c>
      <c r="J333" s="89">
        <f t="shared" si="56"/>
        <v>67157</v>
      </c>
      <c r="K333" s="35">
        <v>47288</v>
      </c>
      <c r="L333" s="35">
        <v>19869</v>
      </c>
      <c r="M333" s="89">
        <f t="shared" si="61"/>
        <v>5948</v>
      </c>
      <c r="N333" s="35">
        <v>3900</v>
      </c>
      <c r="O333" s="35">
        <v>2048</v>
      </c>
      <c r="P333" s="89">
        <f t="shared" si="60"/>
        <v>25553</v>
      </c>
      <c r="Q333" s="35">
        <v>8297</v>
      </c>
      <c r="R333" s="35">
        <v>17256</v>
      </c>
      <c r="S333"/>
      <c r="T333" s="139"/>
    </row>
    <row r="334" spans="1:20" ht="28.95" customHeight="1" x14ac:dyDescent="0.3">
      <c r="A334"/>
      <c r="B334" s="26" t="s">
        <v>83</v>
      </c>
      <c r="C334" s="89">
        <f t="shared" si="57"/>
        <v>77207</v>
      </c>
      <c r="D334" s="89">
        <f t="shared" si="58"/>
        <v>2737</v>
      </c>
      <c r="E334" s="35">
        <v>116</v>
      </c>
      <c r="F334" s="35">
        <v>2621</v>
      </c>
      <c r="G334" s="89">
        <f t="shared" si="59"/>
        <v>20</v>
      </c>
      <c r="H334" s="35">
        <v>11</v>
      </c>
      <c r="I334" s="35">
        <v>9</v>
      </c>
      <c r="J334" s="89">
        <f t="shared" si="56"/>
        <v>53605</v>
      </c>
      <c r="K334" s="35">
        <v>40114</v>
      </c>
      <c r="L334" s="35">
        <v>13491</v>
      </c>
      <c r="M334" s="89">
        <f t="shared" si="61"/>
        <v>2093</v>
      </c>
      <c r="N334" s="35">
        <v>1608</v>
      </c>
      <c r="O334" s="35">
        <v>485</v>
      </c>
      <c r="P334" s="89">
        <f t="shared" si="60"/>
        <v>18752</v>
      </c>
      <c r="Q334" s="35">
        <v>6425</v>
      </c>
      <c r="R334" s="35">
        <v>12327</v>
      </c>
      <c r="S334"/>
      <c r="T334" s="139"/>
    </row>
    <row r="335" spans="1:20" ht="28.95" customHeight="1" x14ac:dyDescent="0.3">
      <c r="A335"/>
      <c r="B335" s="26" t="s">
        <v>84</v>
      </c>
      <c r="C335" s="89">
        <f>D335+G335+J335+M335+P335</f>
        <v>48565</v>
      </c>
      <c r="D335" s="89">
        <f t="shared" si="58"/>
        <v>1542</v>
      </c>
      <c r="E335" s="35">
        <v>40</v>
      </c>
      <c r="F335" s="35">
        <v>1502</v>
      </c>
      <c r="G335" s="89">
        <f t="shared" si="59"/>
        <v>161</v>
      </c>
      <c r="H335" s="35">
        <v>124</v>
      </c>
      <c r="I335" s="35">
        <v>37</v>
      </c>
      <c r="J335" s="89">
        <f t="shared" si="56"/>
        <v>41383</v>
      </c>
      <c r="K335" s="35">
        <v>27567</v>
      </c>
      <c r="L335" s="35">
        <v>13816</v>
      </c>
      <c r="M335" s="89">
        <f t="shared" si="61"/>
        <v>1131</v>
      </c>
      <c r="N335" s="35">
        <v>673</v>
      </c>
      <c r="O335" s="35">
        <v>458</v>
      </c>
      <c r="P335" s="89">
        <f t="shared" si="60"/>
        <v>4348</v>
      </c>
      <c r="Q335" s="35">
        <v>1745</v>
      </c>
      <c r="R335" s="35">
        <v>2603</v>
      </c>
      <c r="S335"/>
      <c r="T335" s="139"/>
    </row>
    <row r="336" spans="1:20" ht="28.95" customHeight="1" x14ac:dyDescent="0.3">
      <c r="A336"/>
      <c r="B336" s="26" t="s">
        <v>85</v>
      </c>
      <c r="C336" s="89">
        <f t="shared" si="57"/>
        <v>258048</v>
      </c>
      <c r="D336" s="89">
        <f t="shared" si="58"/>
        <v>11872</v>
      </c>
      <c r="E336" s="35">
        <v>408</v>
      </c>
      <c r="F336" s="35">
        <v>11464</v>
      </c>
      <c r="G336" s="89">
        <f t="shared" si="59"/>
        <v>798</v>
      </c>
      <c r="H336" s="35">
        <v>501</v>
      </c>
      <c r="I336" s="35">
        <v>297</v>
      </c>
      <c r="J336" s="89">
        <f t="shared" si="56"/>
        <v>211283</v>
      </c>
      <c r="K336" s="35">
        <v>156885</v>
      </c>
      <c r="L336" s="35">
        <v>54398</v>
      </c>
      <c r="M336" s="89">
        <f t="shared" si="61"/>
        <v>4725</v>
      </c>
      <c r="N336" s="35">
        <v>2503</v>
      </c>
      <c r="O336" s="35">
        <v>2222</v>
      </c>
      <c r="P336" s="89">
        <f t="shared" si="60"/>
        <v>29370</v>
      </c>
      <c r="Q336" s="35">
        <v>9120</v>
      </c>
      <c r="R336" s="35">
        <v>20250</v>
      </c>
      <c r="S336"/>
      <c r="T336" s="139"/>
    </row>
    <row r="337" spans="1:20" ht="28.95" customHeight="1" x14ac:dyDescent="0.3">
      <c r="A337"/>
      <c r="B337" s="26" t="s">
        <v>86</v>
      </c>
      <c r="C337" s="89">
        <f t="shared" si="57"/>
        <v>61984</v>
      </c>
      <c r="D337" s="89">
        <f t="shared" si="58"/>
        <v>2696</v>
      </c>
      <c r="E337" s="35">
        <v>91</v>
      </c>
      <c r="F337" s="35">
        <v>2605</v>
      </c>
      <c r="G337" s="89">
        <f t="shared" si="59"/>
        <v>787</v>
      </c>
      <c r="H337" s="35">
        <v>655</v>
      </c>
      <c r="I337" s="35">
        <v>132</v>
      </c>
      <c r="J337" s="89">
        <f t="shared" si="56"/>
        <v>48494</v>
      </c>
      <c r="K337" s="35">
        <v>33867</v>
      </c>
      <c r="L337" s="35">
        <v>14627</v>
      </c>
      <c r="M337" s="89">
        <f t="shared" si="61"/>
        <v>1105</v>
      </c>
      <c r="N337" s="35">
        <v>726</v>
      </c>
      <c r="O337" s="35">
        <v>379</v>
      </c>
      <c r="P337" s="89">
        <f t="shared" si="60"/>
        <v>8902</v>
      </c>
      <c r="Q337" s="35">
        <v>2561</v>
      </c>
      <c r="R337" s="35">
        <v>6341</v>
      </c>
      <c r="S337"/>
      <c r="T337" s="139"/>
    </row>
    <row r="338" spans="1:20" ht="28.95" customHeight="1" x14ac:dyDescent="0.3">
      <c r="A338"/>
      <c r="B338" s="26" t="s">
        <v>87</v>
      </c>
      <c r="C338" s="89">
        <f t="shared" si="57"/>
        <v>30337</v>
      </c>
      <c r="D338" s="89">
        <f>+E338+F338</f>
        <v>2835</v>
      </c>
      <c r="E338" s="35">
        <v>0</v>
      </c>
      <c r="F338" s="35">
        <v>2835</v>
      </c>
      <c r="G338" s="89">
        <f t="shared" si="59"/>
        <v>244</v>
      </c>
      <c r="H338" s="35">
        <v>168</v>
      </c>
      <c r="I338" s="35">
        <v>76</v>
      </c>
      <c r="J338" s="89">
        <f t="shared" si="56"/>
        <v>23196</v>
      </c>
      <c r="K338" s="35">
        <v>14081</v>
      </c>
      <c r="L338" s="35">
        <v>9115</v>
      </c>
      <c r="M338" s="89">
        <f t="shared" si="61"/>
        <v>262</v>
      </c>
      <c r="N338" s="35">
        <v>154</v>
      </c>
      <c r="O338" s="35">
        <v>108</v>
      </c>
      <c r="P338" s="89">
        <f t="shared" si="60"/>
        <v>3800</v>
      </c>
      <c r="Q338" s="35">
        <v>927</v>
      </c>
      <c r="R338" s="35">
        <v>2873</v>
      </c>
      <c r="S338"/>
      <c r="T338" s="139"/>
    </row>
    <row r="339" spans="1:20" ht="28.95" customHeight="1" x14ac:dyDescent="0.3">
      <c r="A339"/>
      <c r="B339" s="26" t="s">
        <v>88</v>
      </c>
      <c r="C339" s="89">
        <f t="shared" si="57"/>
        <v>12370</v>
      </c>
      <c r="D339" s="89">
        <f t="shared" si="58"/>
        <v>0</v>
      </c>
      <c r="E339" s="35">
        <v>0</v>
      </c>
      <c r="F339" s="35">
        <v>0</v>
      </c>
      <c r="G339" s="89">
        <f t="shared" si="59"/>
        <v>72</v>
      </c>
      <c r="H339" s="35">
        <v>53</v>
      </c>
      <c r="I339" s="35">
        <v>19</v>
      </c>
      <c r="J339" s="89">
        <f t="shared" si="56"/>
        <v>10193</v>
      </c>
      <c r="K339" s="35">
        <v>6168</v>
      </c>
      <c r="L339" s="35">
        <v>4025</v>
      </c>
      <c r="M339" s="89">
        <f t="shared" si="61"/>
        <v>67</v>
      </c>
      <c r="N339" s="35">
        <v>36</v>
      </c>
      <c r="O339" s="35">
        <v>31</v>
      </c>
      <c r="P339" s="89">
        <f t="shared" si="60"/>
        <v>2038</v>
      </c>
      <c r="Q339" s="35">
        <v>284</v>
      </c>
      <c r="R339" s="35">
        <v>1754</v>
      </c>
      <c r="S339"/>
      <c r="T339" s="139"/>
    </row>
    <row r="340" spans="1:20" ht="28.95" customHeight="1" x14ac:dyDescent="0.3">
      <c r="A340"/>
      <c r="B340" s="26" t="s">
        <v>89</v>
      </c>
      <c r="C340" s="89">
        <f t="shared" si="57"/>
        <v>13900</v>
      </c>
      <c r="D340" s="89">
        <f t="shared" si="58"/>
        <v>0</v>
      </c>
      <c r="E340" s="35">
        <v>0</v>
      </c>
      <c r="F340" s="35">
        <v>0</v>
      </c>
      <c r="G340" s="89">
        <f t="shared" si="59"/>
        <v>518</v>
      </c>
      <c r="H340" s="35">
        <v>346</v>
      </c>
      <c r="I340" s="35">
        <v>172</v>
      </c>
      <c r="J340" s="89">
        <f t="shared" si="56"/>
        <v>9093</v>
      </c>
      <c r="K340" s="35">
        <v>5442</v>
      </c>
      <c r="L340" s="35">
        <v>3651</v>
      </c>
      <c r="M340" s="89">
        <f t="shared" si="61"/>
        <v>643</v>
      </c>
      <c r="N340" s="35">
        <v>338</v>
      </c>
      <c r="O340" s="35">
        <v>305</v>
      </c>
      <c r="P340" s="89">
        <f t="shared" si="60"/>
        <v>3646</v>
      </c>
      <c r="Q340" s="35">
        <v>1057</v>
      </c>
      <c r="R340" s="35">
        <v>2589</v>
      </c>
      <c r="S340"/>
      <c r="T340" s="139"/>
    </row>
    <row r="341" spans="1:20" ht="28.95" customHeight="1" x14ac:dyDescent="0.3">
      <c r="A341"/>
      <c r="B341" s="26" t="s">
        <v>90</v>
      </c>
      <c r="C341" s="89">
        <f t="shared" si="57"/>
        <v>25107</v>
      </c>
      <c r="D341" s="89">
        <f t="shared" si="58"/>
        <v>1077</v>
      </c>
      <c r="E341" s="35">
        <v>0</v>
      </c>
      <c r="F341" s="35">
        <v>1077</v>
      </c>
      <c r="G341" s="89">
        <f t="shared" si="59"/>
        <v>1116</v>
      </c>
      <c r="H341" s="35">
        <v>678</v>
      </c>
      <c r="I341" s="35">
        <v>438</v>
      </c>
      <c r="J341" s="89">
        <f t="shared" si="56"/>
        <v>15299</v>
      </c>
      <c r="K341" s="35">
        <v>11002</v>
      </c>
      <c r="L341" s="35">
        <v>4297</v>
      </c>
      <c r="M341" s="89">
        <f t="shared" si="61"/>
        <v>408</v>
      </c>
      <c r="N341" s="35">
        <v>228</v>
      </c>
      <c r="O341" s="35">
        <v>180</v>
      </c>
      <c r="P341" s="89">
        <f t="shared" si="60"/>
        <v>7207</v>
      </c>
      <c r="Q341" s="35">
        <v>1456</v>
      </c>
      <c r="R341" s="35">
        <v>5751</v>
      </c>
      <c r="S341"/>
      <c r="T341" s="139"/>
    </row>
    <row r="342" spans="1:20" ht="28.95" customHeight="1" x14ac:dyDescent="0.3">
      <c r="A342"/>
      <c r="B342" s="26" t="s">
        <v>91</v>
      </c>
      <c r="C342" s="89">
        <f>D342+G342+J342+M342+P342</f>
        <v>55167</v>
      </c>
      <c r="D342" s="89">
        <f t="shared" si="58"/>
        <v>28</v>
      </c>
      <c r="E342" s="35">
        <v>28</v>
      </c>
      <c r="F342" s="35">
        <v>0</v>
      </c>
      <c r="G342" s="89">
        <f t="shared" si="59"/>
        <v>2562</v>
      </c>
      <c r="H342" s="35">
        <v>1430</v>
      </c>
      <c r="I342" s="35">
        <v>1132</v>
      </c>
      <c r="J342" s="89">
        <f t="shared" si="56"/>
        <v>41383</v>
      </c>
      <c r="K342" s="35">
        <v>29978</v>
      </c>
      <c r="L342" s="35">
        <v>11405</v>
      </c>
      <c r="M342" s="89">
        <f t="shared" si="61"/>
        <v>1402</v>
      </c>
      <c r="N342" s="35">
        <v>921</v>
      </c>
      <c r="O342" s="35">
        <v>481</v>
      </c>
      <c r="P342" s="89">
        <f t="shared" si="60"/>
        <v>9792</v>
      </c>
      <c r="Q342" s="35">
        <v>1879</v>
      </c>
      <c r="R342" s="35">
        <v>7913</v>
      </c>
      <c r="S342"/>
      <c r="T342" s="139"/>
    </row>
    <row r="343" spans="1:20" ht="28.95" customHeight="1" x14ac:dyDescent="0.3">
      <c r="A343"/>
      <c r="B343" s="26" t="s">
        <v>92</v>
      </c>
      <c r="C343" s="89">
        <f t="shared" si="57"/>
        <v>65564</v>
      </c>
      <c r="D343" s="89">
        <f t="shared" si="58"/>
        <v>0</v>
      </c>
      <c r="E343" s="35">
        <v>0</v>
      </c>
      <c r="F343" s="35">
        <v>0</v>
      </c>
      <c r="G343" s="89">
        <f t="shared" si="59"/>
        <v>1405</v>
      </c>
      <c r="H343" s="35">
        <v>801</v>
      </c>
      <c r="I343" s="35">
        <v>604</v>
      </c>
      <c r="J343" s="89">
        <f t="shared" si="56"/>
        <v>53162</v>
      </c>
      <c r="K343" s="35">
        <v>33581</v>
      </c>
      <c r="L343" s="35">
        <v>19581</v>
      </c>
      <c r="M343" s="89">
        <f t="shared" si="61"/>
        <v>2236</v>
      </c>
      <c r="N343" s="35">
        <v>1226</v>
      </c>
      <c r="O343" s="35">
        <v>1010</v>
      </c>
      <c r="P343" s="89">
        <f t="shared" si="60"/>
        <v>8761</v>
      </c>
      <c r="Q343" s="35">
        <v>1961</v>
      </c>
      <c r="R343" s="35">
        <v>6800</v>
      </c>
      <c r="S343"/>
      <c r="T343" s="139"/>
    </row>
    <row r="344" spans="1:20" ht="28.95" customHeight="1" x14ac:dyDescent="0.3">
      <c r="A344"/>
      <c r="B344" s="26" t="s">
        <v>103</v>
      </c>
      <c r="C344" s="89">
        <f t="shared" si="57"/>
        <v>72558</v>
      </c>
      <c r="D344" s="89">
        <f>+E344+F344</f>
        <v>3014</v>
      </c>
      <c r="E344" s="35">
        <v>0</v>
      </c>
      <c r="F344" s="35">
        <v>3014</v>
      </c>
      <c r="G344" s="89">
        <f t="shared" si="59"/>
        <v>3236</v>
      </c>
      <c r="H344" s="35">
        <v>2037</v>
      </c>
      <c r="I344" s="35">
        <v>1199</v>
      </c>
      <c r="J344" s="89">
        <f t="shared" si="56"/>
        <v>51095</v>
      </c>
      <c r="K344" s="35">
        <v>33747</v>
      </c>
      <c r="L344" s="35">
        <v>17348</v>
      </c>
      <c r="M344" s="89">
        <f t="shared" si="61"/>
        <v>3854</v>
      </c>
      <c r="N344" s="35">
        <v>1987</v>
      </c>
      <c r="O344" s="35">
        <v>1867</v>
      </c>
      <c r="P344" s="89">
        <f t="shared" si="60"/>
        <v>11359</v>
      </c>
      <c r="Q344" s="35">
        <v>2344</v>
      </c>
      <c r="R344" s="35">
        <v>9015</v>
      </c>
      <c r="S344"/>
      <c r="T344" s="139"/>
    </row>
    <row r="345" spans="1:20" ht="28.95" customHeight="1" x14ac:dyDescent="0.3">
      <c r="A345"/>
      <c r="B345" s="26" t="s">
        <v>94</v>
      </c>
      <c r="C345" s="89">
        <f t="shared" si="57"/>
        <v>32020</v>
      </c>
      <c r="D345" s="89">
        <f t="shared" si="58"/>
        <v>66</v>
      </c>
      <c r="E345" s="35">
        <v>66</v>
      </c>
      <c r="F345" s="35">
        <v>0</v>
      </c>
      <c r="G345" s="89">
        <f t="shared" si="59"/>
        <v>76</v>
      </c>
      <c r="H345" s="35">
        <v>54</v>
      </c>
      <c r="I345" s="35">
        <v>22</v>
      </c>
      <c r="J345" s="89">
        <f t="shared" si="56"/>
        <v>26285</v>
      </c>
      <c r="K345" s="35">
        <v>16380</v>
      </c>
      <c r="L345" s="35">
        <v>9905</v>
      </c>
      <c r="M345" s="89">
        <f t="shared" si="61"/>
        <v>242</v>
      </c>
      <c r="N345" s="35">
        <v>139</v>
      </c>
      <c r="O345" s="35">
        <v>103</v>
      </c>
      <c r="P345" s="89">
        <f t="shared" si="60"/>
        <v>5351</v>
      </c>
      <c r="Q345" s="35">
        <v>1928</v>
      </c>
      <c r="R345" s="35">
        <v>3423</v>
      </c>
      <c r="S345"/>
      <c r="T345" s="139"/>
    </row>
    <row r="346" spans="1:20" ht="28.95" customHeight="1" x14ac:dyDescent="0.3">
      <c r="A346"/>
      <c r="B346" s="26" t="s">
        <v>95</v>
      </c>
      <c r="C346" s="89">
        <f>D346+G346+J346+M346+P346</f>
        <v>20723</v>
      </c>
      <c r="D346" s="89">
        <f t="shared" si="58"/>
        <v>12</v>
      </c>
      <c r="E346" s="35">
        <v>12</v>
      </c>
      <c r="F346" s="35">
        <v>0</v>
      </c>
      <c r="G346" s="89">
        <f t="shared" si="59"/>
        <v>849</v>
      </c>
      <c r="H346" s="35">
        <v>475</v>
      </c>
      <c r="I346" s="35">
        <v>374</v>
      </c>
      <c r="J346" s="89">
        <f t="shared" si="56"/>
        <v>15399</v>
      </c>
      <c r="K346" s="35">
        <v>10183</v>
      </c>
      <c r="L346" s="35">
        <v>5216</v>
      </c>
      <c r="M346" s="89">
        <f t="shared" si="61"/>
        <v>600</v>
      </c>
      <c r="N346" s="35">
        <v>280</v>
      </c>
      <c r="O346" s="35">
        <v>320</v>
      </c>
      <c r="P346" s="89">
        <f t="shared" si="60"/>
        <v>3863</v>
      </c>
      <c r="Q346" s="35">
        <v>1100</v>
      </c>
      <c r="R346" s="35">
        <v>2763</v>
      </c>
      <c r="S346"/>
      <c r="T346" s="139"/>
    </row>
    <row r="347" spans="1:20" ht="28.95" customHeight="1" thickBot="1" x14ac:dyDescent="0.35">
      <c r="A347"/>
      <c r="B347" s="26" t="s">
        <v>96</v>
      </c>
      <c r="C347" s="89">
        <f>D347+G347+J347+M347+P347</f>
        <v>17197</v>
      </c>
      <c r="D347" s="89">
        <f t="shared" si="58"/>
        <v>36</v>
      </c>
      <c r="E347" s="35">
        <v>36</v>
      </c>
      <c r="F347" s="35">
        <v>0</v>
      </c>
      <c r="G347" s="89">
        <f t="shared" si="59"/>
        <v>52</v>
      </c>
      <c r="H347" s="35">
        <v>29</v>
      </c>
      <c r="I347" s="35">
        <v>23</v>
      </c>
      <c r="J347" s="89">
        <f t="shared" si="56"/>
        <v>11917</v>
      </c>
      <c r="K347" s="35">
        <v>7769</v>
      </c>
      <c r="L347" s="35">
        <v>4148</v>
      </c>
      <c r="M347" s="89">
        <f t="shared" si="61"/>
        <v>497</v>
      </c>
      <c r="N347" s="35">
        <v>302</v>
      </c>
      <c r="O347" s="35">
        <v>195</v>
      </c>
      <c r="P347" s="89">
        <f>+Q347+R347</f>
        <v>4695</v>
      </c>
      <c r="Q347" s="35">
        <v>892</v>
      </c>
      <c r="R347" s="35">
        <v>3803</v>
      </c>
      <c r="S347"/>
      <c r="T347" s="139"/>
    </row>
    <row r="348" spans="1:20" ht="19.5" customHeight="1" x14ac:dyDescent="0.3">
      <c r="A348"/>
      <c r="B348" s="146" t="s">
        <v>5</v>
      </c>
      <c r="C348" s="44">
        <f>SUM(C322:C347)</f>
        <v>1579310</v>
      </c>
      <c r="D348" s="44">
        <f>SUM(D322:D347)</f>
        <v>29190</v>
      </c>
      <c r="E348" s="44">
        <f>SUM(E322:E347)</f>
        <v>1251</v>
      </c>
      <c r="F348" s="44">
        <f t="shared" ref="F348:O348" si="62">SUM(F322:F347)</f>
        <v>27939</v>
      </c>
      <c r="G348" s="44">
        <f t="shared" si="62"/>
        <v>45366</v>
      </c>
      <c r="H348" s="44">
        <f t="shared" si="62"/>
        <v>29762</v>
      </c>
      <c r="I348" s="44">
        <f t="shared" si="62"/>
        <v>15604</v>
      </c>
      <c r="J348" s="44">
        <f t="shared" si="62"/>
        <v>1207486</v>
      </c>
      <c r="K348" s="44">
        <f t="shared" si="62"/>
        <v>826450</v>
      </c>
      <c r="L348" s="44">
        <f t="shared" si="62"/>
        <v>381036</v>
      </c>
      <c r="M348" s="44">
        <f t="shared" si="62"/>
        <v>53398</v>
      </c>
      <c r="N348" s="44">
        <f t="shared" si="62"/>
        <v>32985</v>
      </c>
      <c r="O348" s="44">
        <f t="shared" si="62"/>
        <v>20413</v>
      </c>
      <c r="P348" s="44">
        <f>SUM(P322:P347)</f>
        <v>243870</v>
      </c>
      <c r="Q348" s="44">
        <f>SUM(Q322:Q347)</f>
        <v>69753</v>
      </c>
      <c r="R348" s="44">
        <f>SUM(R322:R347)</f>
        <v>174117</v>
      </c>
      <c r="S348"/>
      <c r="T348" s="139"/>
    </row>
    <row r="349" spans="1:20" ht="18" x14ac:dyDescent="0.3">
      <c r="B349" s="130" t="s">
        <v>224</v>
      </c>
      <c r="C349" s="130"/>
      <c r="D349" s="130"/>
      <c r="E349" s="130"/>
      <c r="F349" s="130"/>
      <c r="G349" s="130"/>
      <c r="H349" s="130"/>
      <c r="I349" s="130"/>
      <c r="J349" s="130"/>
      <c r="K349" s="130"/>
      <c r="L349" s="130"/>
      <c r="M349" s="130"/>
      <c r="N349" s="130"/>
      <c r="O349" s="130"/>
      <c r="P349" s="130"/>
      <c r="Q349" s="130"/>
      <c r="R349" s="130"/>
      <c r="S349" s="130"/>
      <c r="T349" s="139"/>
    </row>
    <row r="350" spans="1:20" ht="102.75" customHeight="1" x14ac:dyDescent="0.3">
      <c r="B350" s="147" t="s">
        <v>225</v>
      </c>
      <c r="C350" s="147"/>
      <c r="D350" s="147"/>
      <c r="E350" s="147"/>
      <c r="F350" s="147"/>
      <c r="G350" s="147"/>
      <c r="H350" s="147"/>
      <c r="I350" s="147"/>
      <c r="J350" s="147"/>
      <c r="K350" s="147"/>
      <c r="L350" s="147"/>
      <c r="M350" s="147"/>
      <c r="N350" s="147"/>
      <c r="O350" s="147"/>
      <c r="P350" s="147"/>
      <c r="Q350" s="147"/>
      <c r="R350" s="147"/>
      <c r="S350" s="130"/>
      <c r="T350" s="139"/>
    </row>
    <row r="351" spans="1:20" ht="8.25" customHeight="1" x14ac:dyDescent="0.3"/>
    <row r="352" spans="1:20" ht="18" x14ac:dyDescent="0.3">
      <c r="B352" s="139"/>
      <c r="C352" s="148"/>
      <c r="D352" s="148"/>
      <c r="E352" s="148"/>
      <c r="F352" s="148"/>
      <c r="G352" s="148"/>
      <c r="H352" s="148"/>
      <c r="I352" s="148"/>
    </row>
    <row r="353" spans="2:86" x14ac:dyDescent="0.3">
      <c r="B353" s="149"/>
    </row>
    <row r="355" spans="2:86" ht="38.25" customHeight="1" x14ac:dyDescent="0.3">
      <c r="V355" s="5"/>
      <c r="W355" s="5"/>
      <c r="BA355" s="2"/>
      <c r="BB355" s="2"/>
    </row>
    <row r="356" spans="2:86" ht="108" customHeight="1" x14ac:dyDescent="0.3">
      <c r="V356" s="5"/>
      <c r="W356" s="5"/>
      <c r="BA356" s="2"/>
      <c r="BB356" s="2"/>
    </row>
    <row r="357" spans="2:86" x14ac:dyDescent="0.3">
      <c r="V357" s="5"/>
      <c r="W357" s="5"/>
      <c r="BA357" s="2"/>
      <c r="BB357" s="2"/>
    </row>
    <row r="358" spans="2:86" s="5" customFormat="1" x14ac:dyDescent="0.3">
      <c r="T358" s="2"/>
      <c r="U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</row>
    <row r="359" spans="2:86" s="5" customFormat="1" x14ac:dyDescent="0.3">
      <c r="T359" s="2"/>
      <c r="U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</row>
    <row r="360" spans="2:86" s="5" customFormat="1" x14ac:dyDescent="0.3">
      <c r="T360" s="2"/>
      <c r="U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</row>
    <row r="361" spans="2:86" s="5" customFormat="1" x14ac:dyDescent="0.3">
      <c r="T361" s="2"/>
      <c r="U361" s="2"/>
    </row>
    <row r="362" spans="2:86" s="5" customFormat="1" x14ac:dyDescent="0.3">
      <c r="T362" s="2"/>
      <c r="U362" s="2"/>
    </row>
    <row r="363" spans="2:86" s="5" customFormat="1" x14ac:dyDescent="0.3">
      <c r="T363" s="2"/>
      <c r="U363" s="2"/>
    </row>
    <row r="364" spans="2:86" s="5" customFormat="1" x14ac:dyDescent="0.3">
      <c r="T364" s="2"/>
      <c r="U364" s="2"/>
    </row>
    <row r="365" spans="2:86" s="5" customFormat="1" x14ac:dyDescent="0.3">
      <c r="T365" s="2"/>
      <c r="U365" s="2"/>
    </row>
    <row r="366" spans="2:86" s="5" customFormat="1" x14ac:dyDescent="0.3">
      <c r="T366" s="2"/>
      <c r="U366" s="2"/>
    </row>
    <row r="367" spans="2:86" s="5" customFormat="1" x14ac:dyDescent="0.3">
      <c r="T367" s="2"/>
      <c r="U367" s="2"/>
    </row>
    <row r="368" spans="2:86" s="5" customFormat="1" x14ac:dyDescent="0.3">
      <c r="T368" s="2"/>
      <c r="U368" s="2"/>
    </row>
    <row r="369" spans="2:88" s="5" customFormat="1" ht="19.95" customHeight="1" x14ac:dyDescent="0.3">
      <c r="T369" s="2"/>
      <c r="U369" s="2"/>
    </row>
    <row r="370" spans="2:88" s="5" customFormat="1" x14ac:dyDescent="0.3">
      <c r="T370" s="2"/>
      <c r="U370" s="2"/>
    </row>
    <row r="372" spans="2:88" s="5" customFormat="1" x14ac:dyDescent="0.3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</row>
    <row r="373" spans="2:88" s="5" customFormat="1" x14ac:dyDescent="0.3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</row>
  </sheetData>
  <autoFilter ref="M111:N137" xr:uid="{00000000-0009-0000-0000-000000000000}">
    <sortState xmlns:xlrd2="http://schemas.microsoft.com/office/spreadsheetml/2017/richdata2" ref="M112:N137">
      <sortCondition ref="N111:N137"/>
    </sortState>
  </autoFilter>
  <mergeCells count="281">
    <mergeCell ref="P320:P321"/>
    <mergeCell ref="Q320:R320"/>
    <mergeCell ref="B350:R350"/>
    <mergeCell ref="G320:G321"/>
    <mergeCell ref="H320:I320"/>
    <mergeCell ref="J320:J321"/>
    <mergeCell ref="K320:L320"/>
    <mergeCell ref="M320:M321"/>
    <mergeCell ref="N320:O320"/>
    <mergeCell ref="Q303:R303"/>
    <mergeCell ref="B319:B321"/>
    <mergeCell ref="C319:C321"/>
    <mergeCell ref="D319:F319"/>
    <mergeCell ref="G319:I319"/>
    <mergeCell ref="J319:L319"/>
    <mergeCell ref="M319:O319"/>
    <mergeCell ref="P319:R319"/>
    <mergeCell ref="D320:D321"/>
    <mergeCell ref="E320:F320"/>
    <mergeCell ref="P302:R302"/>
    <mergeCell ref="D303:D304"/>
    <mergeCell ref="E303:F303"/>
    <mergeCell ref="G303:G304"/>
    <mergeCell ref="H303:I303"/>
    <mergeCell ref="J303:J304"/>
    <mergeCell ref="K303:L303"/>
    <mergeCell ref="M303:M304"/>
    <mergeCell ref="N303:O303"/>
    <mergeCell ref="P303:P304"/>
    <mergeCell ref="B302:B304"/>
    <mergeCell ref="C302:C304"/>
    <mergeCell ref="D302:F302"/>
    <mergeCell ref="G302:I302"/>
    <mergeCell ref="J302:L302"/>
    <mergeCell ref="M302:O302"/>
    <mergeCell ref="L283:M283"/>
    <mergeCell ref="L284:M284"/>
    <mergeCell ref="L285:M285"/>
    <mergeCell ref="L286:M286"/>
    <mergeCell ref="L287:M287"/>
    <mergeCell ref="L288:M288"/>
    <mergeCell ref="L260:M260"/>
    <mergeCell ref="L278:M278"/>
    <mergeCell ref="L279:M279"/>
    <mergeCell ref="L280:M280"/>
    <mergeCell ref="L281:M281"/>
    <mergeCell ref="L282:M282"/>
    <mergeCell ref="Q241:R241"/>
    <mergeCell ref="L243:N243"/>
    <mergeCell ref="L244:N244"/>
    <mergeCell ref="L245:N245"/>
    <mergeCell ref="L246:N246"/>
    <mergeCell ref="L256:M257"/>
    <mergeCell ref="N256:N257"/>
    <mergeCell ref="O256:O257"/>
    <mergeCell ref="P256:Q256"/>
    <mergeCell ref="K207:R207"/>
    <mergeCell ref="B208:D208"/>
    <mergeCell ref="B241:E242"/>
    <mergeCell ref="F241:F242"/>
    <mergeCell ref="G241:G242"/>
    <mergeCell ref="H241:H242"/>
    <mergeCell ref="I241:I242"/>
    <mergeCell ref="L241:N242"/>
    <mergeCell ref="O241:O242"/>
    <mergeCell ref="P241:P242"/>
    <mergeCell ref="K197:N198"/>
    <mergeCell ref="O197:O198"/>
    <mergeCell ref="P197:P198"/>
    <mergeCell ref="Q197:Q198"/>
    <mergeCell ref="R197:R198"/>
    <mergeCell ref="B203:E203"/>
    <mergeCell ref="K193:N194"/>
    <mergeCell ref="O193:O194"/>
    <mergeCell ref="P193:P194"/>
    <mergeCell ref="Q193:Q194"/>
    <mergeCell ref="R193:R194"/>
    <mergeCell ref="K195:N196"/>
    <mergeCell ref="O195:O196"/>
    <mergeCell ref="P195:P196"/>
    <mergeCell ref="Q195:Q196"/>
    <mergeCell ref="R195:R196"/>
    <mergeCell ref="K189:N190"/>
    <mergeCell ref="O189:O190"/>
    <mergeCell ref="P189:P190"/>
    <mergeCell ref="Q189:Q190"/>
    <mergeCell ref="R189:R190"/>
    <mergeCell ref="K191:N192"/>
    <mergeCell ref="O191:O192"/>
    <mergeCell ref="P191:P192"/>
    <mergeCell ref="Q191:Q192"/>
    <mergeCell ref="R191:R192"/>
    <mergeCell ref="K185:N186"/>
    <mergeCell ref="O185:O186"/>
    <mergeCell ref="P185:P186"/>
    <mergeCell ref="Q185:Q186"/>
    <mergeCell ref="R185:R186"/>
    <mergeCell ref="K187:N188"/>
    <mergeCell ref="O187:O188"/>
    <mergeCell ref="P187:P188"/>
    <mergeCell ref="Q187:Q188"/>
    <mergeCell ref="R187:R188"/>
    <mergeCell ref="K181:N182"/>
    <mergeCell ref="O181:O182"/>
    <mergeCell ref="P181:P182"/>
    <mergeCell ref="Q181:Q182"/>
    <mergeCell ref="R181:R182"/>
    <mergeCell ref="K183:N184"/>
    <mergeCell ref="O183:O184"/>
    <mergeCell ref="P183:P184"/>
    <mergeCell ref="Q183:Q184"/>
    <mergeCell ref="R183:R184"/>
    <mergeCell ref="K177:N178"/>
    <mergeCell ref="O177:O178"/>
    <mergeCell ref="P177:P178"/>
    <mergeCell ref="Q177:Q178"/>
    <mergeCell ref="R177:R178"/>
    <mergeCell ref="K179:N180"/>
    <mergeCell ref="O179:O180"/>
    <mergeCell ref="P179:P180"/>
    <mergeCell ref="Q179:Q180"/>
    <mergeCell ref="R179:R180"/>
    <mergeCell ref="K173:N174"/>
    <mergeCell ref="O173:O174"/>
    <mergeCell ref="P173:P174"/>
    <mergeCell ref="Q173:Q174"/>
    <mergeCell ref="R173:R174"/>
    <mergeCell ref="K175:N176"/>
    <mergeCell ref="O175:O176"/>
    <mergeCell ref="P175:P176"/>
    <mergeCell ref="Q175:Q176"/>
    <mergeCell ref="R175:R176"/>
    <mergeCell ref="P169:P170"/>
    <mergeCell ref="Q169:Q170"/>
    <mergeCell ref="R169:R170"/>
    <mergeCell ref="K171:N172"/>
    <mergeCell ref="O171:O172"/>
    <mergeCell ref="P171:P172"/>
    <mergeCell ref="Q171:Q172"/>
    <mergeCell ref="R171:R172"/>
    <mergeCell ref="C107:D107"/>
    <mergeCell ref="C108:D108"/>
    <mergeCell ref="B112:C112"/>
    <mergeCell ref="B169:E169"/>
    <mergeCell ref="K169:N170"/>
    <mergeCell ref="O169:O170"/>
    <mergeCell ref="C101:D101"/>
    <mergeCell ref="C102:D102"/>
    <mergeCell ref="C103:D103"/>
    <mergeCell ref="C104:D104"/>
    <mergeCell ref="C105:D105"/>
    <mergeCell ref="C106:D106"/>
    <mergeCell ref="C95:D95"/>
    <mergeCell ref="C96:D96"/>
    <mergeCell ref="C97:D97"/>
    <mergeCell ref="C98:D98"/>
    <mergeCell ref="C99:D99"/>
    <mergeCell ref="C100:D100"/>
    <mergeCell ref="C92:D92"/>
    <mergeCell ref="K92:L92"/>
    <mergeCell ref="C93:D93"/>
    <mergeCell ref="K93:L93"/>
    <mergeCell ref="C94:D94"/>
    <mergeCell ref="K94:L94"/>
    <mergeCell ref="C89:D89"/>
    <mergeCell ref="K89:L89"/>
    <mergeCell ref="C90:D90"/>
    <mergeCell ref="K90:L90"/>
    <mergeCell ref="C91:D91"/>
    <mergeCell ref="K91:L91"/>
    <mergeCell ref="C86:D86"/>
    <mergeCell ref="K86:L86"/>
    <mergeCell ref="C87:D87"/>
    <mergeCell ref="K87:L87"/>
    <mergeCell ref="C88:D88"/>
    <mergeCell ref="K88:L88"/>
    <mergeCell ref="I80:I81"/>
    <mergeCell ref="C82:D82"/>
    <mergeCell ref="C83:D83"/>
    <mergeCell ref="C84:D84"/>
    <mergeCell ref="K84:L84"/>
    <mergeCell ref="C85:D85"/>
    <mergeCell ref="K85:L85"/>
    <mergeCell ref="B80:B81"/>
    <mergeCell ref="C80:D81"/>
    <mergeCell ref="E80:E81"/>
    <mergeCell ref="F80:F81"/>
    <mergeCell ref="G80:G81"/>
    <mergeCell ref="H80:H81"/>
    <mergeCell ref="J74:K74"/>
    <mergeCell ref="O74:P74"/>
    <mergeCell ref="J75:K75"/>
    <mergeCell ref="O75:P75"/>
    <mergeCell ref="J76:K76"/>
    <mergeCell ref="O76:P76"/>
    <mergeCell ref="J71:K71"/>
    <mergeCell ref="O71:P71"/>
    <mergeCell ref="J72:K72"/>
    <mergeCell ref="O72:P72"/>
    <mergeCell ref="J73:K73"/>
    <mergeCell ref="O73:P73"/>
    <mergeCell ref="B69:F69"/>
    <mergeCell ref="J69:K69"/>
    <mergeCell ref="O69:P69"/>
    <mergeCell ref="B70:F70"/>
    <mergeCell ref="J70:K70"/>
    <mergeCell ref="O70:P70"/>
    <mergeCell ref="B67:F67"/>
    <mergeCell ref="J67:K67"/>
    <mergeCell ref="O67:P67"/>
    <mergeCell ref="B68:F68"/>
    <mergeCell ref="J68:K68"/>
    <mergeCell ref="O68:P68"/>
    <mergeCell ref="B65:F65"/>
    <mergeCell ref="J65:K65"/>
    <mergeCell ref="O65:P65"/>
    <mergeCell ref="B66:F66"/>
    <mergeCell ref="J66:K66"/>
    <mergeCell ref="O66:P66"/>
    <mergeCell ref="B63:F63"/>
    <mergeCell ref="J63:K63"/>
    <mergeCell ref="O63:P63"/>
    <mergeCell ref="B64:F64"/>
    <mergeCell ref="J64:K64"/>
    <mergeCell ref="O64:P64"/>
    <mergeCell ref="R59:R60"/>
    <mergeCell ref="B60:F60"/>
    <mergeCell ref="B61:F61"/>
    <mergeCell ref="J61:K61"/>
    <mergeCell ref="O61:P61"/>
    <mergeCell ref="B62:F62"/>
    <mergeCell ref="J62:K62"/>
    <mergeCell ref="O62:P62"/>
    <mergeCell ref="B59:F59"/>
    <mergeCell ref="J59:K60"/>
    <mergeCell ref="L59:L60"/>
    <mergeCell ref="M59:M60"/>
    <mergeCell ref="O59:P60"/>
    <mergeCell ref="Q59:Q60"/>
    <mergeCell ref="L53:M53"/>
    <mergeCell ref="L54:M54"/>
    <mergeCell ref="B55:F55"/>
    <mergeCell ref="B56:F56"/>
    <mergeCell ref="B57:F57"/>
    <mergeCell ref="B58:F58"/>
    <mergeCell ref="K43:L43"/>
    <mergeCell ref="K44:L44"/>
    <mergeCell ref="K45:L45"/>
    <mergeCell ref="K46:L46"/>
    <mergeCell ref="L51:M51"/>
    <mergeCell ref="L52:M52"/>
    <mergeCell ref="K37:L37"/>
    <mergeCell ref="K38:L38"/>
    <mergeCell ref="K39:L39"/>
    <mergeCell ref="K40:L40"/>
    <mergeCell ref="K41:L41"/>
    <mergeCell ref="K42:L42"/>
    <mergeCell ref="M34:M35"/>
    <mergeCell ref="N34:N35"/>
    <mergeCell ref="O34:O35"/>
    <mergeCell ref="P34:P35"/>
    <mergeCell ref="Q34:Q35"/>
    <mergeCell ref="K36:L36"/>
    <mergeCell ref="K27:L27"/>
    <mergeCell ref="K28:L28"/>
    <mergeCell ref="K29:L29"/>
    <mergeCell ref="K30:L30"/>
    <mergeCell ref="J34:J35"/>
    <mergeCell ref="K34:L35"/>
    <mergeCell ref="K21:L21"/>
    <mergeCell ref="K22:L22"/>
    <mergeCell ref="K23:L23"/>
    <mergeCell ref="K24:L24"/>
    <mergeCell ref="K25:L25"/>
    <mergeCell ref="K26:L26"/>
    <mergeCell ref="B6:R6"/>
    <mergeCell ref="B7:R7"/>
    <mergeCell ref="C16:H16"/>
    <mergeCell ref="J18:J19"/>
    <mergeCell ref="K18:L19"/>
    <mergeCell ref="K20:L20"/>
  </mergeCells>
  <printOptions horizontalCentered="1"/>
  <pageMargins left="0.19685039370078741" right="0.19685039370078741" top="0.47244094488188981" bottom="0.39370078740157483" header="0.27559055118110237" footer="0.11811023622047245"/>
  <pageSetup paperSize="9" scale="39" fitToHeight="4" orientation="portrait" r:id="rId1"/>
  <headerFooter alignWithMargins="0"/>
  <rowBreaks count="4" manualBreakCount="4">
    <brk id="77" max="18" man="1"/>
    <brk id="164" max="18" man="1"/>
    <brk id="252" max="18" man="1"/>
    <brk id="316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AP</vt:lpstr>
      <vt:lpstr>AP!Área_de_impresión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2025-11-17T20:49:58Z</dcterms:created>
  <dcterms:modified xsi:type="dcterms:W3CDTF">2025-11-17T20:50:14Z</dcterms:modified>
</cp:coreProperties>
</file>