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36C3E73E-719D-42F3-9542-AE8C595AD5A0}" xr6:coauthVersionLast="47" xr6:coauthVersionMax="47" xr10:uidLastSave="{00000000-0000-0000-0000-000000000000}"/>
  <bookViews>
    <workbookView xWindow="28680" yWindow="-120" windowWidth="20730" windowHeight="11040" xr2:uid="{449AB5D9-3D87-4A6F-A6F8-5B8F731D21DB}"/>
  </bookViews>
  <sheets>
    <sheet name="SAR - Acciones" sheetId="1" r:id="rId1"/>
  </sheets>
  <externalReferences>
    <externalReference r:id="rId2"/>
  </externalReferences>
  <definedNames>
    <definedName name="_xlnm._FilterDatabase" localSheetId="0" hidden="1">'SAR - Acciones'!#REF!</definedName>
    <definedName name="_xlnm.Print_Area" localSheetId="0">'SAR - Acciones'!$A$1:$S$197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4" i="1" l="1"/>
  <c r="F194" i="1" s="1"/>
  <c r="D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G173" i="1"/>
  <c r="F173" i="1"/>
  <c r="E173" i="1"/>
  <c r="D173" i="1"/>
  <c r="C173" i="1"/>
  <c r="K140" i="1"/>
  <c r="K141" i="1" s="1"/>
  <c r="H140" i="1"/>
  <c r="E140" i="1"/>
  <c r="C139" i="1"/>
  <c r="C138" i="1"/>
  <c r="C140" i="1" s="1"/>
  <c r="C137" i="1"/>
  <c r="C136" i="1"/>
  <c r="C135" i="1"/>
  <c r="C134" i="1"/>
  <c r="C133" i="1"/>
  <c r="C132" i="1"/>
  <c r="O125" i="1"/>
  <c r="O126" i="1" s="1"/>
  <c r="M125" i="1"/>
  <c r="M126" i="1" s="1"/>
  <c r="J125" i="1"/>
  <c r="J126" i="1" s="1"/>
  <c r="I125" i="1"/>
  <c r="H125" i="1"/>
  <c r="H126" i="1" s="1"/>
  <c r="G125" i="1"/>
  <c r="F125" i="1"/>
  <c r="F126" i="1" s="1"/>
  <c r="E125" i="1"/>
  <c r="D125" i="1"/>
  <c r="C124" i="1"/>
  <c r="C123" i="1"/>
  <c r="C122" i="1"/>
  <c r="C121" i="1"/>
  <c r="C125" i="1" s="1"/>
  <c r="D126" i="1" s="1"/>
  <c r="E114" i="1"/>
  <c r="D114" i="1"/>
  <c r="C113" i="1"/>
  <c r="C112" i="1"/>
  <c r="C111" i="1"/>
  <c r="C110" i="1"/>
  <c r="C109" i="1"/>
  <c r="C108" i="1"/>
  <c r="C107" i="1"/>
  <c r="C106" i="1"/>
  <c r="C105" i="1"/>
  <c r="C114" i="1" s="1"/>
  <c r="C104" i="1"/>
  <c r="C103" i="1"/>
  <c r="C102" i="1"/>
  <c r="E86" i="1"/>
  <c r="F86" i="1" s="1"/>
  <c r="D86" i="1"/>
  <c r="F85" i="1"/>
  <c r="F84" i="1"/>
  <c r="F83" i="1"/>
  <c r="F82" i="1"/>
  <c r="F81" i="1"/>
  <c r="F80" i="1"/>
  <c r="F79" i="1"/>
  <c r="F78" i="1"/>
  <c r="F77" i="1"/>
  <c r="F76" i="1"/>
  <c r="F75" i="1"/>
  <c r="F74" i="1"/>
  <c r="G66" i="1"/>
  <c r="F66" i="1"/>
  <c r="E66" i="1"/>
  <c r="D66" i="1"/>
  <c r="C66" i="1"/>
  <c r="K34" i="1"/>
  <c r="K35" i="1" s="1"/>
  <c r="H34" i="1"/>
  <c r="H35" i="1" s="1"/>
  <c r="E34" i="1"/>
  <c r="E35" i="1" s="1"/>
  <c r="C33" i="1"/>
  <c r="C32" i="1"/>
  <c r="C31" i="1"/>
  <c r="C30" i="1"/>
  <c r="C29" i="1"/>
  <c r="C28" i="1"/>
  <c r="C27" i="1"/>
  <c r="C26" i="1"/>
  <c r="C34" i="1" s="1"/>
  <c r="O20" i="1"/>
  <c r="M20" i="1"/>
  <c r="K20" i="1"/>
  <c r="H20" i="1"/>
  <c r="F20" i="1"/>
  <c r="D20" i="1"/>
  <c r="C19" i="1"/>
  <c r="C18" i="1"/>
  <c r="C17" i="1"/>
  <c r="C16" i="1"/>
  <c r="C20" i="1" s="1"/>
  <c r="O21" i="1" l="1"/>
  <c r="M21" i="1"/>
  <c r="D21" i="1"/>
  <c r="F21" i="1"/>
  <c r="H21" i="1"/>
  <c r="J21" i="1"/>
  <c r="D115" i="1"/>
  <c r="E115" i="1"/>
  <c r="E141" i="1"/>
  <c r="H141" i="1"/>
</calcChain>
</file>

<file path=xl/sharedStrings.xml><?xml version="1.0" encoding="utf-8"?>
<sst xmlns="http://schemas.openxmlformats.org/spreadsheetml/2006/main" count="179" uniqueCount="74">
  <si>
    <r>
      <t>REPORTE ESTADÍSTICO DE ACCIONES DEL SERVICIO DE ATENCIÓN RURAL</t>
    </r>
    <r>
      <rPr>
        <b/>
        <vertAlign val="superscript"/>
        <sz val="26"/>
        <color theme="0"/>
        <rFont val="Arial Narrow"/>
        <family val="2"/>
      </rPr>
      <t>1/</t>
    </r>
  </si>
  <si>
    <t>Periodo:  Enero - Octubre, 2025 (Preliminar)</t>
  </si>
  <si>
    <t xml:space="preserve">Mes </t>
  </si>
  <si>
    <t>Total</t>
  </si>
  <si>
    <t>Redes Insititucionales y Comunitarias articuladas en el marco del sistema local</t>
  </si>
  <si>
    <t>Movilización social para enfrentar la VCMIGF y Violencia Sexual en zonas rurales</t>
  </si>
  <si>
    <t>Desarrollo de capacidades de la población frente a la VCMIGF y Violencia Sexual</t>
  </si>
  <si>
    <t>Fortalecer la organización comunal para la vigilancia frente a la VCMIGF y Violencia Sexual en zonas rurales</t>
  </si>
  <si>
    <t>Rutas de atención y protección frente a la VCMIGF y violencia sexual en zonas rurales</t>
  </si>
  <si>
    <t>Fortalecimiento de las capacidades de los/as operadores/as de atención y protección de la VCMIGF en los niveles provinciales, distritales y comunal</t>
  </si>
  <si>
    <t>Enero</t>
  </si>
  <si>
    <t>Febrero</t>
  </si>
  <si>
    <t>Marzo</t>
  </si>
  <si>
    <t>Abril</t>
  </si>
  <si>
    <t xml:space="preserve">% </t>
  </si>
  <si>
    <t>Fortalecer la red de servicios especializados en zona rural frente a la violencia contra las mujeres, integrantes del grupo familiar y violencia sexual</t>
  </si>
  <si>
    <t>Sensibilización y desarrollo de capacidades de la población en zonas rurales frente a la violencia contra las mujeres, integrantes del grupo familiar y violencia sexual</t>
  </si>
  <si>
    <t>Fortalecer las redes de protección comunitaria frente a la violencia en las zonas rurales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</si>
  <si>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</si>
  <si>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</si>
  <si>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</si>
  <si>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</si>
  <si>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</si>
  <si>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</si>
  <si>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</si>
  <si>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</si>
  <si>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Figura N° 1: Acciones del Servicio de Atención Rural por departamento. Periodo: enero - octubre, 2025</t>
  </si>
  <si>
    <t>Departamento</t>
  </si>
  <si>
    <r>
      <t>Acciones por Año</t>
    </r>
    <r>
      <rPr>
        <b/>
        <vertAlign val="superscript"/>
        <sz val="14"/>
        <color theme="0"/>
        <rFont val="Arial Narrow"/>
        <family val="2"/>
      </rPr>
      <t>/2</t>
    </r>
  </si>
  <si>
    <r>
      <t xml:space="preserve">2025 </t>
    </r>
    <r>
      <rPr>
        <b/>
        <vertAlign val="superscript"/>
        <sz val="14"/>
        <color theme="0"/>
        <rFont val="Arial Narrow"/>
        <family val="2"/>
      </rPr>
      <t>a/</t>
    </r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</si>
  <si>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</si>
  <si>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</si>
  <si>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</si>
  <si>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</si>
  <si>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</si>
  <si>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</si>
  <si>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</si>
  <si>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</si>
  <si>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</si>
  <si>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</si>
  <si>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</si>
  <si>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</si>
  <si>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</si>
  <si>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</si>
  <si>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</si>
  <si>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</si>
  <si>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</si>
  <si>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</si>
  <si>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</si>
  <si>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</si>
  <si>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</si>
  <si>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</si>
  <si>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</si>
  <si>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</si>
  <si>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</si>
  <si>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Periodo</t>
  </si>
  <si>
    <t>Variación porcentual</t>
  </si>
  <si>
    <t xml:space="preserve">1/ De enero a abril del 2025 este reporte se realizó a través de la Ficha de Registro de Acciones de la Estrategia Rural. </t>
  </si>
  <si>
    <t>A partir de Mayo de 2025, este reporte se implementa a través de la Ficha de Registro de Acciones del Servicio de Atención Rural.</t>
  </si>
  <si>
    <t>Infancia</t>
  </si>
  <si>
    <t>Niñez</t>
  </si>
  <si>
    <t>Mujer</t>
  </si>
  <si>
    <t>Hombre</t>
  </si>
  <si>
    <t>Adolescentes</t>
  </si>
  <si>
    <t>Adolescentes Tardios</t>
  </si>
  <si>
    <t>Jóvenes</t>
  </si>
  <si>
    <t>Adultos</t>
  </si>
  <si>
    <t>Adultos Mayores</t>
  </si>
  <si>
    <t>%</t>
  </si>
  <si>
    <t>Figura N° 2: Participantes de las acciones del Servicio de Atención Rural por departamento. Periodo: enero - octubre, 2025</t>
  </si>
  <si>
    <r>
      <t>Participantes de las acciones por Año</t>
    </r>
    <r>
      <rPr>
        <b/>
        <vertAlign val="superscript"/>
        <sz val="14"/>
        <color theme="0"/>
        <rFont val="Arial Narrow"/>
        <family val="2"/>
      </rPr>
      <t>/3</t>
    </r>
  </si>
  <si>
    <r>
      <t xml:space="preserve">2025 </t>
    </r>
    <r>
      <rPr>
        <b/>
        <vertAlign val="superscript"/>
        <sz val="10"/>
        <color theme="0"/>
        <rFont val="Arial"/>
        <family val="2"/>
      </rPr>
      <t>a/</t>
    </r>
  </si>
  <si>
    <r>
      <rPr>
        <b/>
        <sz val="11"/>
        <color theme="1"/>
        <rFont val="Arial Narrow"/>
        <family val="2"/>
      </rPr>
      <t>Fuente</t>
    </r>
    <r>
      <rPr>
        <sz val="11"/>
        <color theme="1"/>
        <rFont val="Arial Narrow"/>
        <family val="2"/>
      </rPr>
      <t>: Registro de Acciones de la Estrategia Rural / SGIC / UPPM / Warmi Ñan</t>
    </r>
  </si>
  <si>
    <r>
      <rPr>
        <b/>
        <sz val="11"/>
        <color theme="0"/>
        <rFont val="Arial Narrow"/>
        <family val="2"/>
      </rPr>
      <t xml:space="preserve">                </t>
    </r>
    <r>
      <rPr>
        <sz val="11"/>
        <color theme="1"/>
        <rFont val="Arial Narrow"/>
        <family val="2"/>
      </rPr>
      <t>Registro de Acciones del Servicio de Atención Rural / SGIC / UPPM / Warmi 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</si>
</sst>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0"/>
      <name val="Arial Narrow"/>
      <family val="2"/>
    </font>
    <font>
      <b/>
      <sz val="26"/>
      <color theme="0"/>
      <name val="Arial Narrow"/>
      <family val="2"/>
    </font>
    <font>
      <b/>
      <vertAlign val="superscript"/>
      <sz val="26"/>
      <color theme="0"/>
      <name val="Arial Narrow"/>
      <family val="2"/>
    </font>
    <font>
      <b/>
      <sz val="22"/>
      <color theme="0"/>
      <name val="Arial Narrow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6"/>
      <color theme="1"/>
      <name val="Arial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4"/>
      <color indexed="8"/>
      <name val="Arial Narrow"/>
      <family val="2"/>
    </font>
    <font>
      <sz val="14"/>
      <color indexed="8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b/>
      <sz val="12"/>
      <color indexed="8"/>
      <name val="Arial Narrow"/>
      <family val="2"/>
    </font>
    <font>
      <sz val="11"/>
      <color rgb="FFFF0000"/>
      <name val="Arial Narrow"/>
      <family val="2"/>
    </font>
    <font>
      <sz val="11"/>
      <color theme="0"/>
      <name val="Arial Narrow"/>
      <family val="2"/>
    </font>
    <font>
      <sz val="14"/>
      <name val="Arial Narrow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Arial"/>
      <family val="2"/>
    </font>
    <font>
      <b/>
      <vertAlign val="superscript"/>
      <sz val="14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4"/>
      <color theme="0"/>
      <name val="Arial Narrow"/>
      <family val="2"/>
    </font>
    <font>
      <sz val="4"/>
      <name val="Arial Narrow"/>
      <family val="2"/>
    </font>
    <font>
      <sz val="11"/>
      <name val="Arial Narrow"/>
      <family val="2"/>
    </font>
    <font>
      <sz val="16"/>
      <name val="Arial Narrow"/>
      <family val="2"/>
    </font>
    <font>
      <sz val="16"/>
      <color theme="1"/>
      <name val="Arial Narrow"/>
      <family val="2"/>
    </font>
    <font>
      <b/>
      <sz val="16"/>
      <color indexed="8"/>
      <name val="Arial Narrow"/>
      <family val="2"/>
    </font>
    <font>
      <b/>
      <sz val="12"/>
      <name val="Arial"/>
      <family val="2"/>
    </font>
    <font>
      <b/>
      <sz val="12"/>
      <name val="Arial Narrow"/>
      <family val="2"/>
    </font>
    <font>
      <sz val="12"/>
      <color theme="0"/>
      <name val="Arial Narrow"/>
      <family val="2"/>
    </font>
    <font>
      <sz val="12"/>
      <color indexed="8"/>
      <name val="Arial Narrow"/>
      <family val="2"/>
    </font>
    <font>
      <b/>
      <vertAlign val="superscript"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1"/>
      <color theme="0"/>
      <name val="Arial Narrow"/>
      <family val="2"/>
    </font>
  </fonts>
  <fills count="24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2" tint="-0.749992370372631"/>
        <bgColor indexed="9"/>
      </patternFill>
    </fill>
    <fill>
      <patternFill patternType="solid">
        <fgColor rgb="FF434343"/>
        <bgColor indexed="64"/>
      </patternFill>
    </fill>
    <fill>
      <patternFill patternType="solid">
        <fgColor rgb="FF595959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D0CECE"/>
        <bgColor indexed="9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1" tint="0.34998626667073579"/>
        <bgColor indexed="9"/>
      </patternFill>
    </fill>
    <fill>
      <patternFill patternType="solid">
        <fgColor theme="2" tint="-0.499984740745262"/>
        <bgColor indexed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/>
      <top/>
      <bottom style="thin">
        <color rgb="FF969696"/>
      </bottom>
      <diagonal/>
    </border>
    <border>
      <left style="thin">
        <color rgb="FF969696"/>
      </left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/>
      <top style="thin">
        <color rgb="FF969696"/>
      </top>
      <bottom/>
      <diagonal/>
    </border>
    <border>
      <left/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/>
      <top/>
      <bottom/>
      <diagonal/>
    </border>
    <border>
      <left/>
      <right style="hair">
        <color rgb="FF002060"/>
      </right>
      <top/>
      <bottom/>
      <diagonal/>
    </border>
    <border>
      <left/>
      <right/>
      <top style="thin">
        <color rgb="FF969696"/>
      </top>
      <bottom/>
      <diagonal/>
    </border>
    <border>
      <left/>
      <right/>
      <top style="dashed">
        <color theme="2" tint="-9.9978637043366805E-2"/>
      </top>
      <bottom style="dashed">
        <color theme="2" tint="-9.9948118533890809E-2"/>
      </bottom>
      <diagonal/>
    </border>
    <border>
      <left/>
      <right/>
      <top/>
      <bottom style="dashed">
        <color theme="2" tint="-9.9948118533890809E-2"/>
      </bottom>
      <diagonal/>
    </border>
    <border>
      <left/>
      <right style="thin">
        <color theme="0"/>
      </right>
      <top/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 style="dashed">
        <color theme="2" tint="-9.9948118533890809E-2"/>
      </bottom>
      <diagonal/>
    </border>
    <border>
      <left/>
      <right style="thin">
        <color theme="0"/>
      </right>
      <top style="dashed">
        <color theme="2" tint="-9.9948118533890809E-2"/>
      </top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 style="dashed">
        <color theme="2" tint="-9.9978637043366805E-2"/>
      </bottom>
      <diagonal/>
    </border>
    <border>
      <left/>
      <right/>
      <top style="dashed">
        <color theme="2" tint="-9.9948118533890809E-2"/>
      </top>
      <bottom/>
      <diagonal/>
    </border>
    <border>
      <left/>
      <right style="thin">
        <color theme="0"/>
      </right>
      <top style="dashed">
        <color theme="2" tint="-9.9948118533890809E-2"/>
      </top>
      <bottom/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/>
      </bottom>
      <diagonal/>
    </border>
    <border>
      <left/>
      <right/>
      <top/>
      <bottom style="medium">
        <color auto="1"/>
      </bottom>
      <diagonal/>
    </border>
    <border>
      <left style="hair">
        <color rgb="FF002060"/>
      </left>
      <right style="hair">
        <color rgb="FF002060"/>
      </right>
      <top/>
      <bottom style="hair">
        <color rgb="FF002060"/>
      </bottom>
      <diagonal/>
    </border>
    <border>
      <left style="hair">
        <color rgb="FF002060"/>
      </left>
      <right style="hair">
        <color rgb="FF002060"/>
      </right>
      <top/>
      <bottom style="dashed">
        <color theme="2" tint="-9.9978637043366805E-2"/>
      </bottom>
      <diagonal/>
    </border>
    <border>
      <left style="hair">
        <color rgb="FF002060"/>
      </left>
      <right/>
      <top/>
      <bottom style="dashed">
        <color theme="2" tint="-9.9978637043366805E-2"/>
      </bottom>
      <diagonal/>
    </border>
    <border>
      <left/>
      <right/>
      <top/>
      <bottom style="dashed">
        <color theme="2" tint="-9.9978637043366805E-2"/>
      </bottom>
      <diagonal/>
    </border>
    <border>
      <left/>
      <right style="hair">
        <color rgb="FF002060"/>
      </right>
      <top/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medium">
        <color rgb="FFFF0000"/>
      </bottom>
      <diagonal/>
    </border>
    <border>
      <left/>
      <right/>
      <top style="dashed">
        <color theme="2" tint="-9.9978637043366805E-2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hair">
        <color rgb="FF002060"/>
      </right>
      <top style="dashed">
        <color theme="0"/>
      </top>
      <bottom style="dotted">
        <color theme="2" tint="-9.9978637043366805E-2"/>
      </bottom>
      <diagonal/>
    </border>
    <border>
      <left style="hair">
        <color rgb="FF002060"/>
      </left>
      <right/>
      <top style="dashed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hair">
        <color rgb="FF002060"/>
      </left>
      <right style="hair">
        <color rgb="FF002060"/>
      </right>
      <top/>
      <bottom/>
      <diagonal/>
    </border>
    <border>
      <left/>
      <right/>
      <top style="dashed">
        <color theme="2" tint="-9.9917600024414813E-2"/>
      </top>
      <bottom style="dashed">
        <color theme="2" tint="-9.9917600024414813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1" fillId="0" borderId="0"/>
    <xf numFmtId="0" fontId="21" fillId="0" borderId="0"/>
    <xf numFmtId="0" fontId="1" fillId="0" borderId="0"/>
    <xf numFmtId="9" fontId="21" fillId="0" borderId="0" applyFont="0" applyFill="0" applyBorder="0" applyAlignment="0" applyProtection="0"/>
  </cellStyleXfs>
  <cellXfs count="18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center" indent="1"/>
    </xf>
    <xf numFmtId="0" fontId="2" fillId="2" borderId="4" xfId="0" applyFont="1" applyFill="1" applyBorder="1"/>
    <xf numFmtId="0" fontId="10" fillId="5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horizontal="left" vertical="center" indent="1"/>
    </xf>
    <xf numFmtId="3" fontId="12" fillId="7" borderId="12" xfId="0" applyNumberFormat="1" applyFont="1" applyFill="1" applyBorder="1" applyAlignment="1">
      <alignment horizontal="center" vertical="center"/>
    </xf>
    <xf numFmtId="3" fontId="13" fillId="7" borderId="12" xfId="0" applyNumberFormat="1" applyFont="1" applyFill="1" applyBorder="1" applyAlignment="1">
      <alignment horizontal="right" vertical="center" wrapText="1"/>
    </xf>
    <xf numFmtId="3" fontId="13" fillId="7" borderId="13" xfId="0" applyNumberFormat="1" applyFont="1" applyFill="1" applyBorder="1" applyAlignment="1">
      <alignment vertical="center" wrapText="1"/>
    </xf>
    <xf numFmtId="3" fontId="13" fillId="7" borderId="13" xfId="0" applyNumberFormat="1" applyFont="1" applyFill="1" applyBorder="1" applyAlignment="1">
      <alignment horizontal="center" vertical="center" wrapText="1"/>
    </xf>
    <xf numFmtId="3" fontId="13" fillId="7" borderId="14" xfId="0" applyNumberFormat="1" applyFont="1" applyFill="1" applyBorder="1" applyAlignment="1">
      <alignment vertical="center" wrapText="1"/>
    </xf>
    <xf numFmtId="0" fontId="12" fillId="7" borderId="15" xfId="0" applyFont="1" applyFill="1" applyBorder="1" applyAlignment="1">
      <alignment horizontal="left" vertical="center" indent="1"/>
    </xf>
    <xf numFmtId="3" fontId="12" fillId="7" borderId="15" xfId="0" applyNumberFormat="1" applyFont="1" applyFill="1" applyBorder="1" applyAlignment="1">
      <alignment horizontal="center" vertical="center"/>
    </xf>
    <xf numFmtId="3" fontId="13" fillId="7" borderId="15" xfId="0" applyNumberFormat="1" applyFont="1" applyFill="1" applyBorder="1" applyAlignment="1">
      <alignment horizontal="right" vertical="center" wrapText="1"/>
    </xf>
    <xf numFmtId="3" fontId="13" fillId="7" borderId="15" xfId="0" applyNumberFormat="1" applyFont="1" applyFill="1" applyBorder="1" applyAlignment="1">
      <alignment vertical="center" wrapText="1"/>
    </xf>
    <xf numFmtId="3" fontId="13" fillId="7" borderId="15" xfId="0" applyNumberFormat="1" applyFont="1" applyFill="1" applyBorder="1" applyAlignment="1">
      <alignment horizontal="center" vertical="center" wrapText="1"/>
    </xf>
    <xf numFmtId="3" fontId="13" fillId="7" borderId="16" xfId="0" applyNumberFormat="1" applyFont="1" applyFill="1" applyBorder="1" applyAlignment="1">
      <alignment vertical="center" wrapText="1"/>
    </xf>
    <xf numFmtId="0" fontId="12" fillId="7" borderId="17" xfId="0" applyFont="1" applyFill="1" applyBorder="1" applyAlignment="1">
      <alignment horizontal="left" vertical="center" indent="1"/>
    </xf>
    <xf numFmtId="3" fontId="12" fillId="7" borderId="17" xfId="0" applyNumberFormat="1" applyFont="1" applyFill="1" applyBorder="1" applyAlignment="1">
      <alignment horizontal="center" vertical="center"/>
    </xf>
    <xf numFmtId="3" fontId="13" fillId="7" borderId="17" xfId="0" applyNumberFormat="1" applyFont="1" applyFill="1" applyBorder="1" applyAlignment="1">
      <alignment horizontal="right" vertical="center" wrapText="1"/>
    </xf>
    <xf numFmtId="3" fontId="13" fillId="7" borderId="18" xfId="0" applyNumberFormat="1" applyFont="1" applyFill="1" applyBorder="1" applyAlignment="1">
      <alignment vertical="center" wrapText="1"/>
    </xf>
    <xf numFmtId="0" fontId="14" fillId="2" borderId="18" xfId="0" applyFont="1" applyFill="1" applyBorder="1" applyAlignment="1">
      <alignment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vertical="center"/>
    </xf>
    <xf numFmtId="0" fontId="15" fillId="8" borderId="20" xfId="0" applyFont="1" applyFill="1" applyBorder="1" applyAlignment="1">
      <alignment horizontal="center" vertical="center"/>
    </xf>
    <xf numFmtId="3" fontId="15" fillId="9" borderId="20" xfId="0" applyNumberFormat="1" applyFont="1" applyFill="1" applyBorder="1" applyAlignment="1">
      <alignment horizontal="center" vertical="center"/>
    </xf>
    <xf numFmtId="3" fontId="15" fillId="8" borderId="20" xfId="0" applyNumberFormat="1" applyFont="1" applyFill="1" applyBorder="1" applyAlignment="1">
      <alignment vertical="center"/>
    </xf>
    <xf numFmtId="3" fontId="15" fillId="8" borderId="20" xfId="0" applyNumberFormat="1" applyFont="1" applyFill="1" applyBorder="1" applyAlignment="1">
      <alignment horizontal="center" vertical="center"/>
    </xf>
    <xf numFmtId="0" fontId="16" fillId="10" borderId="21" xfId="0" applyFont="1" applyFill="1" applyBorder="1" applyAlignment="1">
      <alignment horizontal="center" vertical="center"/>
    </xf>
    <xf numFmtId="164" fontId="16" fillId="11" borderId="21" xfId="1" applyNumberFormat="1" applyFont="1" applyFill="1" applyBorder="1" applyAlignment="1">
      <alignment horizontal="center" vertical="center"/>
    </xf>
    <xf numFmtId="164" fontId="16" fillId="11" borderId="21" xfId="1" applyNumberFormat="1" applyFont="1" applyFill="1" applyBorder="1" applyAlignment="1">
      <alignment horizontal="center" vertical="center"/>
    </xf>
    <xf numFmtId="164" fontId="16" fillId="11" borderId="22" xfId="1" applyNumberFormat="1" applyFont="1" applyFill="1" applyBorder="1" applyAlignment="1">
      <alignment horizontal="center" vertical="center"/>
    </xf>
    <xf numFmtId="0" fontId="16" fillId="12" borderId="0" xfId="0" applyFont="1" applyFill="1" applyAlignment="1">
      <alignment horizontal="center" vertical="center"/>
    </xf>
    <xf numFmtId="9" fontId="16" fillId="12" borderId="0" xfId="1" applyFont="1" applyFill="1" applyAlignment="1">
      <alignment horizontal="center" vertical="center"/>
    </xf>
    <xf numFmtId="0" fontId="17" fillId="2" borderId="0" xfId="0" applyFont="1" applyFill="1"/>
    <xf numFmtId="0" fontId="10" fillId="5" borderId="23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11" fillId="7" borderId="0" xfId="0" applyFont="1" applyFill="1" applyAlignment="1">
      <alignment vertical="center" wrapText="1"/>
    </xf>
    <xf numFmtId="0" fontId="12" fillId="7" borderId="13" xfId="0" applyFont="1" applyFill="1" applyBorder="1" applyAlignment="1">
      <alignment horizontal="left" vertical="center" indent="1"/>
    </xf>
    <xf numFmtId="3" fontId="13" fillId="7" borderId="12" xfId="0" applyNumberFormat="1" applyFont="1" applyFill="1" applyBorder="1" applyAlignment="1">
      <alignment horizontal="center" vertical="center" wrapText="1"/>
    </xf>
    <xf numFmtId="0" fontId="12" fillId="7" borderId="26" xfId="0" applyFont="1" applyFill="1" applyBorder="1" applyAlignment="1">
      <alignment horizontal="left" vertical="center" indent="1"/>
    </xf>
    <xf numFmtId="3" fontId="12" fillId="7" borderId="28" xfId="0" applyNumberFormat="1" applyFont="1" applyFill="1" applyBorder="1" applyAlignment="1">
      <alignment horizontal="center" vertical="center"/>
    </xf>
    <xf numFmtId="3" fontId="13" fillId="7" borderId="28" xfId="0" applyNumberFormat="1" applyFont="1" applyFill="1" applyBorder="1" applyAlignment="1">
      <alignment horizontal="right" vertical="center" wrapText="1"/>
    </xf>
    <xf numFmtId="3" fontId="13" fillId="7" borderId="28" xfId="0" applyNumberFormat="1" applyFont="1" applyFill="1" applyBorder="1" applyAlignment="1">
      <alignment horizontal="center" vertical="center" wrapText="1"/>
    </xf>
    <xf numFmtId="0" fontId="12" fillId="7" borderId="28" xfId="0" applyFont="1" applyFill="1" applyBorder="1" applyAlignment="1">
      <alignment horizontal="left" vertical="center" indent="1"/>
    </xf>
    <xf numFmtId="0" fontId="18" fillId="2" borderId="0" xfId="0" applyFont="1" applyFill="1"/>
    <xf numFmtId="0" fontId="15" fillId="7" borderId="29" xfId="0" applyFont="1" applyFill="1" applyBorder="1" applyAlignment="1">
      <alignment horizontal="left" vertical="center" indent="1"/>
    </xf>
    <xf numFmtId="3" fontId="15" fillId="7" borderId="29" xfId="0" applyNumberFormat="1" applyFont="1" applyFill="1" applyBorder="1" applyAlignment="1">
      <alignment horizontal="center" vertical="center"/>
    </xf>
    <xf numFmtId="3" fontId="19" fillId="7" borderId="29" xfId="0" applyNumberFormat="1" applyFont="1" applyFill="1" applyBorder="1" applyAlignment="1">
      <alignment vertical="center" wrapText="1"/>
    </xf>
    <xf numFmtId="3" fontId="19" fillId="7" borderId="29" xfId="0" applyNumberFormat="1" applyFont="1" applyFill="1" applyBorder="1" applyAlignment="1">
      <alignment horizontal="center" vertical="center" wrapText="1"/>
    </xf>
    <xf numFmtId="3" fontId="19" fillId="7" borderId="30" xfId="0" applyNumberFormat="1" applyFont="1" applyFill="1" applyBorder="1" applyAlignment="1">
      <alignment vertical="center" wrapText="1"/>
    </xf>
    <xf numFmtId="3" fontId="19" fillId="7" borderId="30" xfId="0" applyNumberFormat="1" applyFont="1" applyFill="1" applyBorder="1" applyAlignment="1">
      <alignment horizontal="center" vertical="center" wrapText="1"/>
    </xf>
    <xf numFmtId="3" fontId="15" fillId="8" borderId="20" xfId="0" applyNumberFormat="1" applyFont="1" applyFill="1" applyBorder="1" applyAlignment="1">
      <alignment horizontal="center" vertical="center"/>
    </xf>
    <xf numFmtId="0" fontId="16" fillId="10" borderId="31" xfId="0" applyFont="1" applyFill="1" applyBorder="1" applyAlignment="1">
      <alignment horizontal="center" vertical="center"/>
    </xf>
    <xf numFmtId="164" fontId="16" fillId="11" borderId="31" xfId="1" applyNumberFormat="1" applyFont="1" applyFill="1" applyBorder="1" applyAlignment="1">
      <alignment horizontal="center" vertical="center"/>
    </xf>
    <xf numFmtId="164" fontId="16" fillId="11" borderId="31" xfId="1" applyNumberFormat="1" applyFont="1" applyFill="1" applyBorder="1" applyAlignment="1">
      <alignment vertical="center"/>
    </xf>
    <xf numFmtId="164" fontId="16" fillId="13" borderId="0" xfId="1" applyNumberFormat="1" applyFont="1" applyFill="1" applyBorder="1" applyAlignment="1">
      <alignment vertical="center"/>
    </xf>
    <xf numFmtId="3" fontId="12" fillId="7" borderId="0" xfId="0" quotePrefix="1" applyNumberFormat="1" applyFont="1" applyFill="1" applyAlignment="1">
      <alignment horizontal="center" vertical="center"/>
    </xf>
    <xf numFmtId="3" fontId="15" fillId="7" borderId="0" xfId="0" applyNumberFormat="1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 wrapText="1"/>
    </xf>
    <xf numFmtId="0" fontId="22" fillId="14" borderId="32" xfId="2" applyFont="1" applyFill="1" applyBorder="1" applyAlignment="1">
      <alignment horizontal="center" vertical="center" wrapText="1"/>
    </xf>
    <xf numFmtId="0" fontId="10" fillId="5" borderId="3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22" fillId="14" borderId="34" xfId="2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3" fontId="24" fillId="0" borderId="37" xfId="2" applyNumberFormat="1" applyFont="1" applyBorder="1" applyAlignment="1">
      <alignment horizontal="left" vertical="center"/>
    </xf>
    <xf numFmtId="3" fontId="25" fillId="0" borderId="37" xfId="2" applyNumberFormat="1" applyFont="1" applyBorder="1" applyAlignment="1">
      <alignment horizontal="center" vertical="center"/>
    </xf>
    <xf numFmtId="3" fontId="26" fillId="15" borderId="37" xfId="2" applyNumberFormat="1" applyFont="1" applyFill="1" applyBorder="1" applyAlignment="1">
      <alignment horizontal="center" vertical="center"/>
    </xf>
    <xf numFmtId="3" fontId="24" fillId="0" borderId="38" xfId="2" applyNumberFormat="1" applyFont="1" applyBorder="1" applyAlignment="1">
      <alignment horizontal="left" vertical="center"/>
    </xf>
    <xf numFmtId="3" fontId="25" fillId="0" borderId="38" xfId="2" applyNumberFormat="1" applyFont="1" applyBorder="1" applyAlignment="1">
      <alignment horizontal="center" vertical="center"/>
    </xf>
    <xf numFmtId="0" fontId="25" fillId="16" borderId="0" xfId="2" applyFont="1" applyFill="1" applyAlignment="1">
      <alignment horizontal="center" vertical="center"/>
    </xf>
    <xf numFmtId="3" fontId="25" fillId="16" borderId="0" xfId="2" applyNumberFormat="1" applyFont="1" applyFill="1" applyAlignment="1">
      <alignment horizontal="center" vertical="center"/>
    </xf>
    <xf numFmtId="0" fontId="27" fillId="0" borderId="0" xfId="0" applyFont="1" applyAlignment="1">
      <alignment vertical="center" wrapText="1"/>
    </xf>
    <xf numFmtId="0" fontId="15" fillId="7" borderId="0" xfId="0" applyFont="1" applyFill="1" applyAlignment="1">
      <alignment horizontal="center" vertical="center"/>
    </xf>
    <xf numFmtId="0" fontId="10" fillId="14" borderId="0" xfId="2" applyFont="1" applyFill="1" applyAlignment="1">
      <alignment horizontal="center" vertical="center" wrapText="1"/>
    </xf>
    <xf numFmtId="0" fontId="10" fillId="14" borderId="32" xfId="2" applyFont="1" applyFill="1" applyBorder="1" applyAlignment="1">
      <alignment horizontal="center" vertical="center" wrapText="1"/>
    </xf>
    <xf numFmtId="0" fontId="10" fillId="17" borderId="39" xfId="2" applyFont="1" applyFill="1" applyBorder="1" applyAlignment="1">
      <alignment horizontal="center" vertical="center" wrapText="1"/>
    </xf>
    <xf numFmtId="0" fontId="10" fillId="14" borderId="33" xfId="2" applyFont="1" applyFill="1" applyBorder="1" applyAlignment="1">
      <alignment horizontal="center" vertical="center" wrapText="1"/>
    </xf>
    <xf numFmtId="3" fontId="28" fillId="13" borderId="40" xfId="2" applyNumberFormat="1" applyFont="1" applyFill="1" applyBorder="1" applyAlignment="1">
      <alignment horizontal="center" vertical="center"/>
    </xf>
    <xf numFmtId="3" fontId="28" fillId="13" borderId="41" xfId="2" applyNumberFormat="1" applyFont="1" applyFill="1" applyBorder="1" applyAlignment="1">
      <alignment horizontal="center" vertical="center"/>
    </xf>
    <xf numFmtId="3" fontId="19" fillId="13" borderId="42" xfId="2" applyNumberFormat="1" applyFont="1" applyFill="1" applyBorder="1" applyAlignment="1">
      <alignment horizontal="center" vertical="center"/>
    </xf>
    <xf numFmtId="164" fontId="15" fillId="13" borderId="43" xfId="1" applyNumberFormat="1" applyFont="1" applyFill="1" applyBorder="1" applyAlignment="1">
      <alignment horizontal="center" vertical="center"/>
    </xf>
    <xf numFmtId="164" fontId="15" fillId="13" borderId="44" xfId="1" applyNumberFormat="1" applyFont="1" applyFill="1" applyBorder="1" applyAlignment="1">
      <alignment horizontal="center" vertical="center"/>
    </xf>
    <xf numFmtId="164" fontId="15" fillId="13" borderId="40" xfId="1" applyNumberFormat="1" applyFont="1" applyFill="1" applyBorder="1" applyAlignment="1">
      <alignment horizontal="center" vertical="center"/>
    </xf>
    <xf numFmtId="164" fontId="15" fillId="13" borderId="45" xfId="1" applyNumberFormat="1" applyFont="1" applyFill="1" applyBorder="1" applyAlignment="1">
      <alignment horizontal="center" vertical="center"/>
    </xf>
    <xf numFmtId="0" fontId="29" fillId="18" borderId="0" xfId="3" applyFont="1" applyFill="1" applyAlignment="1">
      <alignment horizontal="left"/>
    </xf>
    <xf numFmtId="3" fontId="28" fillId="13" borderId="46" xfId="2" applyNumberFormat="1" applyFont="1" applyFill="1" applyBorder="1" applyAlignment="1">
      <alignment horizontal="center" vertical="center"/>
    </xf>
    <xf numFmtId="3" fontId="28" fillId="13" borderId="47" xfId="2" applyNumberFormat="1" applyFont="1" applyFill="1" applyBorder="1" applyAlignment="1">
      <alignment horizontal="center" vertical="center"/>
    </xf>
    <xf numFmtId="0" fontId="15" fillId="19" borderId="20" xfId="4" applyFont="1" applyFill="1" applyBorder="1" applyAlignment="1">
      <alignment horizontal="center" vertical="center"/>
    </xf>
    <xf numFmtId="3" fontId="15" fillId="10" borderId="20" xfId="4" applyNumberFormat="1" applyFont="1" applyFill="1" applyBorder="1" applyAlignment="1">
      <alignment horizontal="center" vertical="center"/>
    </xf>
    <xf numFmtId="164" fontId="15" fillId="10" borderId="20" xfId="4" applyNumberFormat="1" applyFont="1" applyFill="1" applyBorder="1" applyAlignment="1">
      <alignment horizontal="center" vertical="center"/>
    </xf>
    <xf numFmtId="0" fontId="30" fillId="13" borderId="0" xfId="4" applyFont="1" applyFill="1"/>
    <xf numFmtId="0" fontId="1" fillId="13" borderId="0" xfId="4" applyFill="1"/>
    <xf numFmtId="0" fontId="15" fillId="19" borderId="0" xfId="4" applyFont="1" applyFill="1" applyAlignment="1">
      <alignment horizontal="center" vertical="center"/>
    </xf>
    <xf numFmtId="3" fontId="15" fillId="10" borderId="0" xfId="4" applyNumberFormat="1" applyFont="1" applyFill="1" applyAlignment="1">
      <alignment horizontal="center" vertical="center"/>
    </xf>
    <xf numFmtId="164" fontId="15" fillId="10" borderId="0" xfId="4" applyNumberFormat="1" applyFont="1" applyFill="1" applyAlignment="1">
      <alignment horizontal="center" vertical="center"/>
    </xf>
    <xf numFmtId="0" fontId="15" fillId="13" borderId="0" xfId="4" applyFont="1" applyFill="1" applyAlignment="1">
      <alignment horizontal="center" vertical="center"/>
    </xf>
    <xf numFmtId="3" fontId="15" fillId="13" borderId="0" xfId="4" applyNumberFormat="1" applyFont="1" applyFill="1" applyAlignment="1">
      <alignment horizontal="center" vertical="center"/>
    </xf>
    <xf numFmtId="164" fontId="15" fillId="13" borderId="0" xfId="4" applyNumberFormat="1" applyFont="1" applyFill="1" applyAlignment="1">
      <alignment horizontal="center" vertical="center"/>
    </xf>
    <xf numFmtId="0" fontId="2" fillId="7" borderId="0" xfId="0" applyFont="1" applyFill="1"/>
    <xf numFmtId="0" fontId="31" fillId="7" borderId="0" xfId="0" applyFont="1" applyFill="1" applyAlignment="1">
      <alignment horizontal="left"/>
    </xf>
    <xf numFmtId="3" fontId="31" fillId="7" borderId="0" xfId="0" applyNumberFormat="1" applyFont="1" applyFill="1" applyAlignment="1">
      <alignment horizontal="left"/>
    </xf>
    <xf numFmtId="0" fontId="32" fillId="7" borderId="0" xfId="0" applyFont="1" applyFill="1" applyAlignment="1">
      <alignment horizontal="left"/>
    </xf>
    <xf numFmtId="3" fontId="32" fillId="7" borderId="0" xfId="0" applyNumberFormat="1" applyFont="1" applyFill="1" applyAlignment="1">
      <alignment horizontal="left"/>
    </xf>
    <xf numFmtId="0" fontId="9" fillId="7" borderId="0" xfId="0" applyFont="1" applyFill="1" applyAlignment="1">
      <alignment horizontal="left" indent="1"/>
    </xf>
    <xf numFmtId="3" fontId="12" fillId="7" borderId="0" xfId="1" applyNumberFormat="1" applyFont="1" applyFill="1" applyBorder="1" applyAlignment="1">
      <alignment horizontal="right" vertical="center"/>
    </xf>
    <xf numFmtId="0" fontId="12" fillId="7" borderId="0" xfId="1" applyNumberFormat="1" applyFont="1" applyFill="1" applyBorder="1" applyAlignment="1">
      <alignment horizontal="right" vertical="center"/>
    </xf>
    <xf numFmtId="3" fontId="16" fillId="2" borderId="0" xfId="0" quotePrefix="1" applyNumberFormat="1" applyFont="1" applyFill="1" applyAlignment="1">
      <alignment horizontal="center" vertical="center"/>
    </xf>
    <xf numFmtId="3" fontId="16" fillId="7" borderId="0" xfId="0" quotePrefix="1" applyNumberFormat="1" applyFont="1" applyFill="1" applyAlignment="1">
      <alignment horizontal="center" vertical="center"/>
    </xf>
    <xf numFmtId="0" fontId="33" fillId="2" borderId="0" xfId="0" applyFont="1" applyFill="1"/>
    <xf numFmtId="0" fontId="10" fillId="7" borderId="0" xfId="0" applyFont="1" applyFill="1" applyAlignment="1">
      <alignment horizontal="center" vertical="center" wrapText="1"/>
    </xf>
    <xf numFmtId="164" fontId="12" fillId="7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left" indent="1"/>
    </xf>
    <xf numFmtId="0" fontId="9" fillId="2" borderId="0" xfId="0" applyFont="1" applyFill="1"/>
    <xf numFmtId="0" fontId="34" fillId="7" borderId="0" xfId="0" applyFont="1" applyFill="1" applyAlignment="1">
      <alignment horizontal="left"/>
    </xf>
    <xf numFmtId="3" fontId="34" fillId="7" borderId="0" xfId="0" applyNumberFormat="1" applyFont="1" applyFill="1" applyAlignment="1">
      <alignment horizontal="left"/>
    </xf>
    <xf numFmtId="0" fontId="3" fillId="7" borderId="0" xfId="0" applyFont="1" applyFill="1" applyAlignment="1">
      <alignment horizontal="center" vertical="center" wrapText="1"/>
    </xf>
    <xf numFmtId="0" fontId="10" fillId="20" borderId="10" xfId="0" applyFont="1" applyFill="1" applyBorder="1" applyAlignment="1">
      <alignment horizontal="center" vertical="center" wrapText="1"/>
    </xf>
    <xf numFmtId="0" fontId="10" fillId="21" borderId="4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vertical="center" wrapText="1"/>
    </xf>
    <xf numFmtId="3" fontId="13" fillId="7" borderId="26" xfId="0" applyNumberFormat="1" applyFont="1" applyFill="1" applyBorder="1" applyAlignment="1">
      <alignment horizontal="center" vertical="center"/>
    </xf>
    <xf numFmtId="165" fontId="2" fillId="2" borderId="0" xfId="0" applyNumberFormat="1" applyFont="1" applyFill="1"/>
    <xf numFmtId="0" fontId="35" fillId="7" borderId="0" xfId="0" applyFont="1" applyFill="1"/>
    <xf numFmtId="0" fontId="35" fillId="2" borderId="0" xfId="0" applyFont="1" applyFill="1"/>
    <xf numFmtId="164" fontId="36" fillId="7" borderId="0" xfId="1" applyNumberFormat="1" applyFont="1" applyFill="1" applyBorder="1" applyAlignment="1">
      <alignment horizontal="right" vertical="center"/>
    </xf>
    <xf numFmtId="0" fontId="32" fillId="7" borderId="26" xfId="0" applyFont="1" applyFill="1" applyBorder="1" applyAlignment="1">
      <alignment horizontal="left"/>
    </xf>
    <xf numFmtId="3" fontId="32" fillId="7" borderId="26" xfId="0" applyNumberFormat="1" applyFont="1" applyFill="1" applyBorder="1" applyAlignment="1">
      <alignment horizontal="right"/>
    </xf>
    <xf numFmtId="3" fontId="32" fillId="7" borderId="0" xfId="0" applyNumberFormat="1" applyFont="1" applyFill="1" applyAlignment="1">
      <alignment horizontal="right"/>
    </xf>
    <xf numFmtId="0" fontId="25" fillId="16" borderId="20" xfId="2" applyFont="1" applyFill="1" applyBorder="1" applyAlignment="1">
      <alignment horizontal="center" vertical="center"/>
    </xf>
    <xf numFmtId="3" fontId="37" fillId="22" borderId="20" xfId="2" applyNumberFormat="1" applyFont="1" applyFill="1" applyBorder="1" applyAlignment="1">
      <alignment horizontal="center" vertical="center"/>
    </xf>
    <xf numFmtId="3" fontId="37" fillId="16" borderId="20" xfId="2" applyNumberFormat="1" applyFont="1" applyFill="1" applyBorder="1" applyAlignment="1">
      <alignment horizontal="center" vertical="center"/>
    </xf>
    <xf numFmtId="0" fontId="32" fillId="2" borderId="0" xfId="0" applyFont="1" applyFill="1"/>
    <xf numFmtId="0" fontId="25" fillId="22" borderId="31" xfId="2" applyFont="1" applyFill="1" applyBorder="1" applyAlignment="1">
      <alignment horizontal="center" vertical="center"/>
    </xf>
    <xf numFmtId="164" fontId="38" fillId="23" borderId="31" xfId="5" applyNumberFormat="1" applyFont="1" applyFill="1" applyBorder="1" applyAlignment="1">
      <alignment horizontal="center" vertical="center"/>
    </xf>
    <xf numFmtId="0" fontId="18" fillId="13" borderId="0" xfId="0" applyFont="1" applyFill="1" applyAlignment="1">
      <alignment horizontal="left"/>
    </xf>
    <xf numFmtId="0" fontId="2" fillId="13" borderId="0" xfId="0" applyFont="1" applyFill="1"/>
    <xf numFmtId="3" fontId="13" fillId="7" borderId="18" xfId="0" applyNumberFormat="1" applyFont="1" applyFill="1" applyBorder="1" applyAlignment="1">
      <alignment horizontal="right" vertical="center" wrapText="1"/>
    </xf>
    <xf numFmtId="3" fontId="13" fillId="7" borderId="18" xfId="0" applyNumberFormat="1" applyFont="1" applyFill="1" applyBorder="1" applyAlignment="1">
      <alignment horizontal="center" vertical="center" wrapText="1"/>
    </xf>
    <xf numFmtId="3" fontId="13" fillId="7" borderId="19" xfId="0" applyNumberFormat="1" applyFont="1" applyFill="1" applyBorder="1" applyAlignment="1">
      <alignment vertical="center" wrapText="1"/>
    </xf>
    <xf numFmtId="0" fontId="9" fillId="2" borderId="0" xfId="0" applyFont="1" applyFill="1" applyAlignment="1">
      <alignment vertical="center"/>
    </xf>
    <xf numFmtId="0" fontId="39" fillId="7" borderId="0" xfId="0" applyFont="1" applyFill="1" applyAlignment="1">
      <alignment vertical="center" wrapText="1"/>
    </xf>
    <xf numFmtId="3" fontId="13" fillId="7" borderId="0" xfId="0" applyNumberFormat="1" applyFont="1" applyFill="1" applyAlignment="1">
      <alignment horizontal="right" vertical="center" wrapText="1"/>
    </xf>
    <xf numFmtId="3" fontId="13" fillId="7" borderId="0" xfId="0" applyNumberFormat="1" applyFont="1" applyFill="1" applyAlignment="1">
      <alignment vertical="center" wrapText="1"/>
    </xf>
    <xf numFmtId="3" fontId="13" fillId="7" borderId="0" xfId="0" applyNumberFormat="1" applyFont="1" applyFill="1" applyAlignment="1">
      <alignment horizontal="center" vertical="center" wrapText="1"/>
    </xf>
    <xf numFmtId="3" fontId="13" fillId="7" borderId="49" xfId="0" applyNumberFormat="1" applyFont="1" applyFill="1" applyBorder="1" applyAlignment="1">
      <alignment vertical="center" wrapText="1"/>
    </xf>
    <xf numFmtId="3" fontId="13" fillId="7" borderId="49" xfId="0" applyNumberFormat="1" applyFont="1" applyFill="1" applyBorder="1" applyAlignment="1">
      <alignment horizontal="center" vertical="center" wrapText="1"/>
    </xf>
    <xf numFmtId="3" fontId="13" fillId="7" borderId="17" xfId="0" applyNumberFormat="1" applyFont="1" applyFill="1" applyBorder="1" applyAlignment="1">
      <alignment horizontal="center" vertical="center" wrapText="1"/>
    </xf>
    <xf numFmtId="0" fontId="14" fillId="7" borderId="0" xfId="0" applyFont="1" applyFill="1" applyAlignment="1">
      <alignment vertical="center"/>
    </xf>
    <xf numFmtId="0" fontId="14" fillId="7" borderId="0" xfId="0" applyFont="1" applyFill="1" applyAlignment="1">
      <alignment horizontal="center" vertical="center"/>
    </xf>
    <xf numFmtId="3" fontId="13" fillId="7" borderId="49" xfId="0" applyNumberFormat="1" applyFont="1" applyFill="1" applyBorder="1" applyAlignment="1">
      <alignment horizontal="right" vertical="center" wrapText="1"/>
    </xf>
    <xf numFmtId="0" fontId="17" fillId="13" borderId="0" xfId="0" applyFont="1" applyFill="1" applyAlignment="1">
      <alignment horizontal="left"/>
    </xf>
    <xf numFmtId="0" fontId="12" fillId="7" borderId="0" xfId="0" applyFont="1" applyFill="1" applyAlignment="1">
      <alignment horizontal="left" vertical="center" indent="1"/>
    </xf>
    <xf numFmtId="3" fontId="12" fillId="7" borderId="0" xfId="0" applyNumberFormat="1" applyFont="1" applyFill="1" applyAlignment="1">
      <alignment horizontal="center" vertical="center"/>
    </xf>
    <xf numFmtId="3" fontId="19" fillId="7" borderId="0" xfId="0" applyNumberFormat="1" applyFont="1" applyFill="1" applyAlignment="1">
      <alignment vertical="center"/>
    </xf>
    <xf numFmtId="3" fontId="15" fillId="7" borderId="0" xfId="0" applyNumberFormat="1" applyFont="1" applyFill="1" applyAlignment="1">
      <alignment vertical="center"/>
    </xf>
    <xf numFmtId="164" fontId="40" fillId="13" borderId="0" xfId="1" applyNumberFormat="1" applyFont="1" applyFill="1" applyBorder="1" applyAlignment="1">
      <alignment vertical="center"/>
    </xf>
    <xf numFmtId="9" fontId="40" fillId="12" borderId="0" xfId="1" applyFont="1" applyFill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10" fillId="5" borderId="9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22" fillId="14" borderId="0" xfId="2" applyFont="1" applyFill="1" applyAlignment="1">
      <alignment horizontal="center" vertical="center" wrapText="1"/>
    </xf>
    <xf numFmtId="0" fontId="22" fillId="17" borderId="39" xfId="2" applyFont="1" applyFill="1" applyBorder="1" applyAlignment="1">
      <alignment horizontal="center" vertical="center" wrapText="1"/>
    </xf>
    <xf numFmtId="0" fontId="22" fillId="14" borderId="33" xfId="2" applyFont="1" applyFill="1" applyBorder="1" applyAlignment="1">
      <alignment horizontal="center" vertical="center" wrapText="1"/>
    </xf>
    <xf numFmtId="3" fontId="19" fillId="13" borderId="50" xfId="2" applyNumberFormat="1" applyFont="1" applyFill="1" applyBorder="1" applyAlignment="1">
      <alignment horizontal="center" vertical="center"/>
    </xf>
    <xf numFmtId="3" fontId="19" fillId="13" borderId="51" xfId="2" applyNumberFormat="1" applyFont="1" applyFill="1" applyBorder="1" applyAlignment="1">
      <alignment horizontal="center" vertical="center"/>
    </xf>
  </cellXfs>
  <cellStyles count="6">
    <cellStyle name="Normal" xfId="0" builtinId="0"/>
    <cellStyle name="Normal 2 2 2" xfId="3" xr:uid="{5E910DDC-23E8-492E-8B3D-18F4570B0D50}"/>
    <cellStyle name="Normal 2 2 3" xfId="4" xr:uid="{275BDBF1-183A-4D6D-8416-8056EF3AEC10}"/>
    <cellStyle name="Normal 2 3" xfId="2" xr:uid="{5AA7B202-2218-4F7A-A861-9AFF663CA7B3}"/>
    <cellStyle name="Porcentaje" xfId="1" builtinId="5"/>
    <cellStyle name="Porcentaje 2 2" xfId="5" xr:uid="{559337D2-A20E-44D4-BB07-8A21C3C344C5}"/>
  </cellStyles>
  <dxfs count="7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 sz="1400" b="1">
                <a:solidFill>
                  <a:schemeClr val="tx1"/>
                </a:solidFill>
                <a:effectLst/>
              </a:rPr>
              <a:t>Gráfico</a:t>
            </a:r>
            <a:r>
              <a:rPr lang="es-PE" sz="1400" b="1" baseline="0">
                <a:solidFill>
                  <a:schemeClr val="tx1"/>
                </a:solidFill>
                <a:effectLst/>
              </a:rPr>
              <a:t> N° 1</a:t>
            </a:r>
            <a:r>
              <a:rPr lang="es-PE" sz="1800" b="1" baseline="0">
                <a:solidFill>
                  <a:schemeClr val="tx1"/>
                </a:solidFill>
                <a:effectLst/>
              </a:rPr>
              <a:t>: </a:t>
            </a:r>
            <a:r>
              <a:rPr lang="es-PE" sz="1400" b="1" i="0" u="none" strike="noStrike" baseline="0">
                <a:solidFill>
                  <a:schemeClr val="tx1"/>
                </a:solidFill>
                <a:effectLst/>
              </a:rPr>
              <a:t>Acciones del Servicio de Atención Rural, por año</a:t>
            </a:r>
            <a:endParaRPr lang="es-PE" b="1">
              <a:solidFill>
                <a:schemeClr val="tx1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Acciones'!$B$66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solidFill>
                <a:schemeClr val="accent2">
                  <a:lumMod val="60000"/>
                  <a:lumOff val="4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6641981007793301"/>
                  <c:y val="4.655027631437637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CDD-46A8-8ACB-72100D3A39AC}"/>
                </c:ext>
              </c:extLst>
            </c:dLbl>
            <c:dLbl>
              <c:idx val="1"/>
              <c:layout>
                <c:manualLayout>
                  <c:x val="-0.39407413536683361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CDD-46A8-8ACB-72100D3A39AC}"/>
                </c:ext>
              </c:extLst>
            </c:dLbl>
            <c:dLbl>
              <c:idx val="2"/>
              <c:layout>
                <c:manualLayout>
                  <c:x val="-0.40444450735017123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CDD-46A8-8ACB-72100D3A39AC}"/>
                </c:ext>
              </c:extLst>
            </c:dLbl>
            <c:dLbl>
              <c:idx val="3"/>
              <c:layout>
                <c:manualLayout>
                  <c:x val="-0.342222275450145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CDD-46A8-8ACB-72100D3A39AC}"/>
                </c:ext>
              </c:extLst>
            </c:dLbl>
            <c:dLbl>
              <c:idx val="4"/>
              <c:layout>
                <c:manualLayout>
                  <c:x val="-0.21777781165009227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CDD-46A8-8ACB-72100D3A39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Acciones'!$C$40:$G$40</c:f>
              <c:strCach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 a/</c:v>
                </c:pt>
              </c:strCache>
            </c:strRef>
          </c:cat>
          <c:val>
            <c:numRef>
              <c:f>'SAR - Acciones'!$C$66:$G$66</c:f>
              <c:numCache>
                <c:formatCode>#,##0</c:formatCode>
                <c:ptCount val="5"/>
                <c:pt idx="0">
                  <c:v>5860</c:v>
                </c:pt>
                <c:pt idx="1">
                  <c:v>6074</c:v>
                </c:pt>
                <c:pt idx="2">
                  <c:v>6176</c:v>
                </c:pt>
                <c:pt idx="3">
                  <c:v>5564</c:v>
                </c:pt>
                <c:pt idx="4">
                  <c:v>5168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CDD-46A8-8ACB-72100D3A3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9"/>
        <c:overlap val="8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MX" sz="1400">
                <a:solidFill>
                  <a:sysClr val="windowText" lastClr="000000"/>
                </a:solidFill>
                <a:latin typeface="+mn-lt"/>
              </a:rPr>
              <a:t>Gráfico N° 3: Participantes de las acciones por grupo de edad</a:t>
            </a:r>
          </a:p>
        </c:rich>
      </c:tx>
      <c:layout>
        <c:manualLayout>
          <c:xMode val="edge"/>
          <c:yMode val="edge"/>
          <c:x val="0.1703524684327018"/>
          <c:y val="0.107755162269092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57416676126705E-2"/>
          <c:y val="0.25098947717903553"/>
          <c:w val="0.96638437512615771"/>
          <c:h val="0.548649002591509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'SAR - Acciones'!$O$99:$O$105</c:f>
              <c:strCache>
                <c:ptCount val="7"/>
                <c:pt idx="0">
                  <c:v>Infancia</c:v>
                </c:pt>
                <c:pt idx="1">
                  <c:v>Niñez</c:v>
                </c:pt>
                <c:pt idx="2">
                  <c:v>Adolescentes</c:v>
                </c:pt>
                <c:pt idx="3">
                  <c:v>Adolescentes Tardios</c:v>
                </c:pt>
                <c:pt idx="4">
                  <c:v>Jóvenes</c:v>
                </c:pt>
                <c:pt idx="5">
                  <c:v>Adultos</c:v>
                </c:pt>
                <c:pt idx="6">
                  <c:v>Adultos Mayores</c:v>
                </c:pt>
              </c:strCache>
            </c:strRef>
          </c:cat>
          <c:val>
            <c:numRef>
              <c:f>'SAR - Acciones'!$P$99:$P$105</c:f>
              <c:numCache>
                <c:formatCode>#,##0</c:formatCode>
                <c:ptCount val="7"/>
                <c:pt idx="0">
                  <c:v>1184</c:v>
                </c:pt>
                <c:pt idx="1">
                  <c:v>18346</c:v>
                </c:pt>
                <c:pt idx="2">
                  <c:v>16783</c:v>
                </c:pt>
                <c:pt idx="3">
                  <c:v>14839</c:v>
                </c:pt>
                <c:pt idx="4">
                  <c:v>17097</c:v>
                </c:pt>
                <c:pt idx="5">
                  <c:v>51960</c:v>
                </c:pt>
                <c:pt idx="6">
                  <c:v>11976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A5-4CE2-8FE4-E80F8B781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448773120"/>
        <c:axId val="448758432"/>
      </c:barChart>
      <c:catAx>
        <c:axId val="44877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48758432"/>
        <c:crosses val="autoZero"/>
        <c:auto val="1"/>
        <c:lblAlgn val="ctr"/>
        <c:lblOffset val="100"/>
        <c:noMultiLvlLbl val="0"/>
      </c:catAx>
      <c:valAx>
        <c:axId val="44875843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48773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+mn-lt"/>
              </a:rPr>
              <a:t>Gráfico N° 2: Participantes de las acciones según sexo (Porcentaje)</a:t>
            </a:r>
            <a:endParaRPr lang="es-PE" sz="1400">
              <a:solidFill>
                <a:sysClr val="windowText" lastClr="000000"/>
              </a:solidFill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087671185618268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3656772134323"/>
          <c:y val="0.24184253432971173"/>
          <c:w val="0.49417280443878997"/>
          <c:h val="0.62533212533711269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FEA1-42C5-A874-FBF29CFE88F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FEA1-42C5-A874-FBF29CFE88F2}"/>
              </c:ext>
            </c:extLst>
          </c:dPt>
          <c:dLbls>
            <c:dLbl>
              <c:idx val="0"/>
              <c:layout>
                <c:manualLayout>
                  <c:x val="-0.15481768240216437"/>
                  <c:y val="-1.84174756415007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A1-42C5-A874-FBF29CFE88F2}"/>
                </c:ext>
              </c:extLst>
            </c:dLbl>
            <c:dLbl>
              <c:idx val="1"/>
              <c:layout>
                <c:manualLayout>
                  <c:x val="0.16314619749678594"/>
                  <c:y val="7.66979258170293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685893921985082"/>
                      <c:h val="9.135894815852595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EA1-42C5-A874-FBF29CFE88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Acciones'!$D$101:$E$101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Acciones'!$D$115:$E$115</c:f>
              <c:numCache>
                <c:formatCode>0.0%</c:formatCode>
                <c:ptCount val="2"/>
                <c:pt idx="0">
                  <c:v>0.59031660173242051</c:v>
                </c:pt>
                <c:pt idx="1">
                  <c:v>0.40968339826757955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EA1-42C5-A874-FBF29CFE88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400">
                <a:solidFill>
                  <a:schemeClr val="tx1"/>
                </a:solidFill>
                <a:latin typeface="+mn-lt"/>
                <a:cs typeface="Arial" panose="020B0604020202020204" pitchFamily="34" charset="0"/>
              </a:rPr>
              <a:t>Grafico N° 4: Participantes en las acciones por año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Acciones'!$B$173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0168345902652649"/>
                  <c:y val="4.91012727281865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27-4ED0-B824-0E8238219EEC}"/>
                </c:ext>
              </c:extLst>
            </c:dLbl>
            <c:dLbl>
              <c:idx val="1"/>
              <c:layout>
                <c:manualLayout>
                  <c:x val="-0.4588102606028423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527-4ED0-B824-0E8238219EEC}"/>
                </c:ext>
              </c:extLst>
            </c:dLbl>
            <c:dLbl>
              <c:idx val="2"/>
              <c:layout>
                <c:manualLayout>
                  <c:x val="-0.4053871480668949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27-4ED0-B824-0E8238219EEC}"/>
                </c:ext>
              </c:extLst>
            </c:dLbl>
            <c:dLbl>
              <c:idx val="3"/>
              <c:layout>
                <c:manualLayout>
                  <c:x val="-0.38338939584621068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527-4ED0-B824-0E8238219EEC}"/>
                </c:ext>
              </c:extLst>
            </c:dLbl>
            <c:dLbl>
              <c:idx val="4"/>
              <c:layout>
                <c:manualLayout>
                  <c:x val="-0.20426484204921069"/>
                  <c:y val="-7.365190909227985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527-4ED0-B824-0E8238219E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accent2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Acciones'!$C$147:$G$147</c:f>
              <c:strCach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 a/</c:v>
                </c:pt>
              </c:strCache>
            </c:strRef>
          </c:cat>
          <c:val>
            <c:numRef>
              <c:f>'SAR - Acciones'!$C$173:$G$173</c:f>
              <c:numCache>
                <c:formatCode>#,##0</c:formatCode>
                <c:ptCount val="5"/>
                <c:pt idx="0">
                  <c:v>97327</c:v>
                </c:pt>
                <c:pt idx="1">
                  <c:v>146306.00000000003</c:v>
                </c:pt>
                <c:pt idx="2">
                  <c:v>130247</c:v>
                </c:pt>
                <c:pt idx="3">
                  <c:v>127752</c:v>
                </c:pt>
                <c:pt idx="4">
                  <c:v>132185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527-4ED0-B824-0E8238219E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chart" Target="../charts/chart2.xml"/><Relationship Id="rId7" Type="http://schemas.openxmlformats.org/officeDocument/2006/relationships/chart" Target="../charts/chart4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11" Type="http://schemas.openxmlformats.org/officeDocument/2006/relationships/image" Target="../media/image7.png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chart" Target="../charts/chart3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277813</xdr:colOff>
      <xdr:row>0</xdr:row>
      <xdr:rowOff>130969</xdr:rowOff>
    </xdr:from>
    <xdr:to>
      <xdr:col>18</xdr:col>
      <xdr:colOff>691693</xdr:colOff>
      <xdr:row>4</xdr:row>
      <xdr:rowOff>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25238E9D-87E1-45D6-B4B7-D65C2408381F}"/>
            </a:ext>
          </a:extLst>
        </xdr:cNvPr>
        <xdr:cNvSpPr/>
      </xdr:nvSpPr>
      <xdr:spPr>
        <a:xfrm>
          <a:off x="4089718" y="134779"/>
          <a:ext cx="11243805" cy="46529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6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6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6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9</xdr:row>
      <xdr:rowOff>0</xdr:rowOff>
    </xdr:from>
    <xdr:to>
      <xdr:col>2</xdr:col>
      <xdr:colOff>359048</xdr:colOff>
      <xdr:row>10</xdr:row>
      <xdr:rowOff>151072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4CAB99BA-EAF4-4197-A351-166CAFAB50FD}"/>
            </a:ext>
          </a:extLst>
        </xdr:cNvPr>
        <xdr:cNvSpPr/>
      </xdr:nvSpPr>
      <xdr:spPr>
        <a:xfrm>
          <a:off x="133350" y="1828800"/>
          <a:ext cx="1810658" cy="3225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285749</xdr:colOff>
      <xdr:row>9</xdr:row>
      <xdr:rowOff>0</xdr:rowOff>
    </xdr:from>
    <xdr:to>
      <xdr:col>19</xdr:col>
      <xdr:colOff>15874</xdr:colOff>
      <xdr:row>10</xdr:row>
      <xdr:rowOff>158750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68B964FA-9FFD-4780-85A2-DEB68E85ABC8}"/>
            </a:ext>
          </a:extLst>
        </xdr:cNvPr>
        <xdr:cNvSpPr/>
      </xdr:nvSpPr>
      <xdr:spPr>
        <a:xfrm>
          <a:off x="1870709" y="1828800"/>
          <a:ext cx="13484225" cy="332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7916</xdr:colOff>
      <xdr:row>36</xdr:row>
      <xdr:rowOff>15874</xdr:rowOff>
    </xdr:from>
    <xdr:to>
      <xdr:col>7</xdr:col>
      <xdr:colOff>10584</xdr:colOff>
      <xdr:row>37</xdr:row>
      <xdr:rowOff>232833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F06FE2B5-B092-41E1-9E32-EFE147C20335}"/>
            </a:ext>
          </a:extLst>
        </xdr:cNvPr>
        <xdr:cNvSpPr/>
      </xdr:nvSpPr>
      <xdr:spPr>
        <a:xfrm>
          <a:off x="1590971" y="9849484"/>
          <a:ext cx="3660268" cy="57700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 los últimos 5 años, según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4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13608</xdr:colOff>
      <xdr:row>36</xdr:row>
      <xdr:rowOff>19585</xdr:rowOff>
    </xdr:from>
    <xdr:to>
      <xdr:col>2</xdr:col>
      <xdr:colOff>190500</xdr:colOff>
      <xdr:row>37</xdr:row>
      <xdr:rowOff>95250</xdr:rowOff>
    </xdr:to>
    <xdr:sp macro="" textlink="">
      <xdr:nvSpPr>
        <xdr:cNvPr id="6" name="Rectángulo 51">
          <a:extLst>
            <a:ext uri="{FF2B5EF4-FFF2-40B4-BE49-F238E27FC236}">
              <a16:creationId xmlns:a16="http://schemas.microsoft.com/office/drawing/2014/main" id="{DB950E81-F489-4524-96B6-6EC18880571B}"/>
            </a:ext>
          </a:extLst>
        </xdr:cNvPr>
        <xdr:cNvSpPr/>
      </xdr:nvSpPr>
      <xdr:spPr>
        <a:xfrm>
          <a:off x="150768" y="9845575"/>
          <a:ext cx="1620882" cy="4376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3</a:t>
          </a:r>
        </a:p>
      </xdr:txBody>
    </xdr:sp>
    <xdr:clientData/>
  </xdr:twoCellAnchor>
  <xdr:twoCellAnchor>
    <xdr:from>
      <xdr:col>7</xdr:col>
      <xdr:colOff>367393</xdr:colOff>
      <xdr:row>35</xdr:row>
      <xdr:rowOff>108855</xdr:rowOff>
    </xdr:from>
    <xdr:to>
      <xdr:col>12</xdr:col>
      <xdr:colOff>353785</xdr:colOff>
      <xdr:row>59</xdr:row>
      <xdr:rowOff>40820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4788A171-46B2-4957-8123-51734B49FB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1016001</xdr:colOff>
      <xdr:row>69</xdr:row>
      <xdr:rowOff>95250</xdr:rowOff>
    </xdr:from>
    <xdr:to>
      <xdr:col>7</xdr:col>
      <xdr:colOff>0</xdr:colOff>
      <xdr:row>71</xdr:row>
      <xdr:rowOff>176893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20B0D7D6-4FDB-4C81-AAEE-FEA0E24AF63A}"/>
            </a:ext>
          </a:extLst>
        </xdr:cNvPr>
        <xdr:cNvSpPr/>
      </xdr:nvSpPr>
      <xdr:spPr>
        <a:xfrm>
          <a:off x="1145541" y="18207990"/>
          <a:ext cx="4093209" cy="4245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la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del año 2025 en relación al año 2024</a:t>
          </a:r>
        </a:p>
      </xdr:txBody>
    </xdr:sp>
    <xdr:clientData/>
  </xdr:twoCellAnchor>
  <xdr:twoCellAnchor>
    <xdr:from>
      <xdr:col>1</xdr:col>
      <xdr:colOff>0</xdr:colOff>
      <xdr:row>69</xdr:row>
      <xdr:rowOff>95249</xdr:rowOff>
    </xdr:from>
    <xdr:to>
      <xdr:col>1</xdr:col>
      <xdr:colOff>1197429</xdr:colOff>
      <xdr:row>71</xdr:row>
      <xdr:rowOff>13608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03BB80D8-D371-4BF4-9D80-C59ECA8BBEC2}"/>
            </a:ext>
          </a:extLst>
        </xdr:cNvPr>
        <xdr:cNvSpPr/>
      </xdr:nvSpPr>
      <xdr:spPr>
        <a:xfrm>
          <a:off x="133350" y="18215609"/>
          <a:ext cx="1201239" cy="2612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4</a:t>
          </a:r>
        </a:p>
      </xdr:txBody>
    </xdr:sp>
    <xdr:clientData/>
  </xdr:twoCellAnchor>
  <xdr:twoCellAnchor>
    <xdr:from>
      <xdr:col>7</xdr:col>
      <xdr:colOff>202451</xdr:colOff>
      <xdr:row>82</xdr:row>
      <xdr:rowOff>32657</xdr:rowOff>
    </xdr:from>
    <xdr:to>
      <xdr:col>9</xdr:col>
      <xdr:colOff>499541</xdr:colOff>
      <xdr:row>86</xdr:row>
      <xdr:rowOff>73316</xdr:rowOff>
    </xdr:to>
    <xdr:sp macro="" textlink="">
      <xdr:nvSpPr>
        <xdr:cNvPr id="10" name="Flecha a la derecha con bandas 9">
          <a:extLst>
            <a:ext uri="{FF2B5EF4-FFF2-40B4-BE49-F238E27FC236}">
              <a16:creationId xmlns:a16="http://schemas.microsoft.com/office/drawing/2014/main" id="{54087E16-2A71-4C56-8509-878276E1DB57}"/>
            </a:ext>
          </a:extLst>
        </xdr:cNvPr>
        <xdr:cNvSpPr/>
      </xdr:nvSpPr>
      <xdr:spPr bwMode="auto">
        <a:xfrm>
          <a:off x="5445011" y="21938252"/>
          <a:ext cx="1723935" cy="53786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76307</xdr:colOff>
      <xdr:row>81</xdr:row>
      <xdr:rowOff>43542</xdr:rowOff>
    </xdr:from>
    <xdr:to>
      <xdr:col>16</xdr:col>
      <xdr:colOff>730646</xdr:colOff>
      <xdr:row>87</xdr:row>
      <xdr:rowOff>16382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4E049D1-88D9-4F52-9797-F7132B5B10AA}"/>
            </a:ext>
          </a:extLst>
        </xdr:cNvPr>
        <xdr:cNvSpPr txBox="1"/>
      </xdr:nvSpPr>
      <xdr:spPr>
        <a:xfrm>
          <a:off x="7458182" y="21705297"/>
          <a:ext cx="6580794" cy="851045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b="0" i="1">
              <a:solidFill>
                <a:sysClr val="windowText" lastClr="000000"/>
              </a:solidFill>
            </a:rPr>
            <a:t>Respecto a las acciones del Servicio de Atención Rural, se observa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incremento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7,1 </a:t>
          </a:r>
          <a:r>
            <a:rPr lang="es-PE" sz="1100" b="0" i="1">
              <a:solidFill>
                <a:sysClr val="windowText" lastClr="000000"/>
              </a:solidFill>
            </a:rPr>
            <a:t>puntos porcentuales en el periodo de enero a octubre del 2025 frente a lo registrado en el mismo periodo del año anterior.</a:t>
          </a:r>
        </a:p>
      </xdr:txBody>
    </xdr:sp>
    <xdr:clientData/>
  </xdr:twoCellAnchor>
  <xdr:twoCellAnchor>
    <xdr:from>
      <xdr:col>8</xdr:col>
      <xdr:colOff>38420</xdr:colOff>
      <xdr:row>58</xdr:row>
      <xdr:rowOff>227321</xdr:rowOff>
    </xdr:from>
    <xdr:to>
      <xdr:col>11</xdr:col>
      <xdr:colOff>885825</xdr:colOff>
      <xdr:row>60</xdr:row>
      <xdr:rowOff>13607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FC811500-151C-4189-83A7-EEC66CFE200B}"/>
            </a:ext>
          </a:extLst>
        </xdr:cNvPr>
        <xdr:cNvSpPr txBox="1"/>
      </xdr:nvSpPr>
      <xdr:spPr>
        <a:xfrm>
          <a:off x="5991545" y="15734021"/>
          <a:ext cx="3011485" cy="28539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/>
            <a:t>a/ Número de</a:t>
          </a:r>
          <a:r>
            <a:rPr lang="es-PE" sz="1100" baseline="0"/>
            <a:t>  </a:t>
          </a:r>
          <a:r>
            <a:rPr lang="es-PE" sz="1100"/>
            <a:t>acciones de </a:t>
          </a:r>
          <a:r>
            <a:rPr lang="es-PE" sz="1100">
              <a:solidFill>
                <a:sysClr val="windowText" lastClr="000000"/>
              </a:solidFill>
            </a:rPr>
            <a:t>enero a octubre</a:t>
          </a:r>
        </a:p>
      </xdr:txBody>
    </xdr:sp>
    <xdr:clientData/>
  </xdr:twoCellAnchor>
  <xdr:twoCellAnchor>
    <xdr:from>
      <xdr:col>1</xdr:col>
      <xdr:colOff>1045481</xdr:colOff>
      <xdr:row>12</xdr:row>
      <xdr:rowOff>1546</xdr:rowOff>
    </xdr:from>
    <xdr:to>
      <xdr:col>16</xdr:col>
      <xdr:colOff>925668</xdr:colOff>
      <xdr:row>13</xdr:row>
      <xdr:rowOff>13416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67BA3398-D17F-463B-A150-39A2463F6068}"/>
            </a:ext>
          </a:extLst>
        </xdr:cNvPr>
        <xdr:cNvSpPr/>
      </xdr:nvSpPr>
      <xdr:spPr>
        <a:xfrm>
          <a:off x="1182641" y="2287546"/>
          <a:ext cx="13051357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 la Estrategia Rural según mes</a:t>
          </a:r>
        </a:p>
      </xdr:txBody>
    </xdr:sp>
    <xdr:clientData/>
  </xdr:twoCellAnchor>
  <xdr:twoCellAnchor>
    <xdr:from>
      <xdr:col>1</xdr:col>
      <xdr:colOff>1</xdr:colOff>
      <xdr:row>11</xdr:row>
      <xdr:rowOff>271317</xdr:rowOff>
    </xdr:from>
    <xdr:to>
      <xdr:col>1</xdr:col>
      <xdr:colOff>1183823</xdr:colOff>
      <xdr:row>12</xdr:row>
      <xdr:rowOff>244929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5A469C48-AF27-4EB8-A015-8BCC13A0A56C}"/>
            </a:ext>
          </a:extLst>
        </xdr:cNvPr>
        <xdr:cNvSpPr/>
      </xdr:nvSpPr>
      <xdr:spPr>
        <a:xfrm>
          <a:off x="133351" y="2282997"/>
          <a:ext cx="1183822" cy="2517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1</a:t>
          </a:r>
        </a:p>
      </xdr:txBody>
    </xdr:sp>
    <xdr:clientData/>
  </xdr:twoCellAnchor>
  <xdr:twoCellAnchor editAs="oneCell">
    <xdr:from>
      <xdr:col>1</xdr:col>
      <xdr:colOff>79374</xdr:colOff>
      <xdr:row>0</xdr:row>
      <xdr:rowOff>69452</xdr:rowOff>
    </xdr:from>
    <xdr:to>
      <xdr:col>5</xdr:col>
      <xdr:colOff>244236</xdr:colOff>
      <xdr:row>3</xdr:row>
      <xdr:rowOff>18324</xdr:rowOff>
    </xdr:to>
    <xdr:pic>
      <xdr:nvPicPr>
        <xdr:cNvPr id="15" name="Imagen 14" descr="C:\Users\WCHIPAYO\Downloads\Programa Nacional warmi ñan-01.png">
          <a:extLst>
            <a:ext uri="{FF2B5EF4-FFF2-40B4-BE49-F238E27FC236}">
              <a16:creationId xmlns:a16="http://schemas.microsoft.com/office/drawing/2014/main" id="{FA5E55D9-FB2B-483B-A26D-09CA1513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24" y="67547"/>
          <a:ext cx="3841512" cy="47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1045482</xdr:colOff>
      <xdr:row>22</xdr:row>
      <xdr:rowOff>1546</xdr:rowOff>
    </xdr:from>
    <xdr:to>
      <xdr:col>12</xdr:col>
      <xdr:colOff>11906</xdr:colOff>
      <xdr:row>23</xdr:row>
      <xdr:rowOff>13416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43ACE223-F743-48E3-AF07-F3B299D7656A}"/>
            </a:ext>
          </a:extLst>
        </xdr:cNvPr>
        <xdr:cNvSpPr/>
      </xdr:nvSpPr>
      <xdr:spPr>
        <a:xfrm>
          <a:off x="1182642" y="5630821"/>
          <a:ext cx="7986599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del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</xdr:colOff>
      <xdr:row>22</xdr:row>
      <xdr:rowOff>0</xdr:rowOff>
    </xdr:from>
    <xdr:to>
      <xdr:col>1</xdr:col>
      <xdr:colOff>1183823</xdr:colOff>
      <xdr:row>22</xdr:row>
      <xdr:rowOff>244929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CB80346D-8416-4361-81CE-A590CA95FA7A}"/>
            </a:ext>
          </a:extLst>
        </xdr:cNvPr>
        <xdr:cNvSpPr/>
      </xdr:nvSpPr>
      <xdr:spPr>
        <a:xfrm>
          <a:off x="133351" y="5629275"/>
          <a:ext cx="1183822" cy="248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2</a:t>
          </a:r>
        </a:p>
      </xdr:txBody>
    </xdr:sp>
    <xdr:clientData/>
  </xdr:twoCellAnchor>
  <xdr:twoCellAnchor>
    <xdr:from>
      <xdr:col>11</xdr:col>
      <xdr:colOff>732103</xdr:colOff>
      <xdr:row>94</xdr:row>
      <xdr:rowOff>196687</xdr:rowOff>
    </xdr:from>
    <xdr:to>
      <xdr:col>18</xdr:col>
      <xdr:colOff>216290</xdr:colOff>
      <xdr:row>115</xdr:row>
      <xdr:rowOff>104002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7E83549E-A17A-458F-B441-DBC40F178A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1006475</xdr:colOff>
      <xdr:row>97</xdr:row>
      <xdr:rowOff>68036</xdr:rowOff>
    </xdr:from>
    <xdr:to>
      <xdr:col>5</xdr:col>
      <xdr:colOff>6803</xdr:colOff>
      <xdr:row>99</xdr:row>
      <xdr:rowOff>68036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1D1AC466-6074-4E1E-9958-EE89F4AA2CBC}"/>
            </a:ext>
          </a:extLst>
        </xdr:cNvPr>
        <xdr:cNvSpPr/>
      </xdr:nvSpPr>
      <xdr:spPr>
        <a:xfrm>
          <a:off x="1143635" y="24583481"/>
          <a:ext cx="2675073" cy="5334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 acciones por sexo según mes</a:t>
          </a:r>
        </a:p>
      </xdr:txBody>
    </xdr:sp>
    <xdr:clientData/>
  </xdr:twoCellAnchor>
  <xdr:twoCellAnchor>
    <xdr:from>
      <xdr:col>0</xdr:col>
      <xdr:colOff>81643</xdr:colOff>
      <xdr:row>97</xdr:row>
      <xdr:rowOff>71868</xdr:rowOff>
    </xdr:from>
    <xdr:to>
      <xdr:col>1</xdr:col>
      <xdr:colOff>1170214</xdr:colOff>
      <xdr:row>98</xdr:row>
      <xdr:rowOff>136071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527E0CD7-48CC-4CB9-97DF-4EB3C4BBC18B}"/>
            </a:ext>
          </a:extLst>
        </xdr:cNvPr>
        <xdr:cNvSpPr/>
      </xdr:nvSpPr>
      <xdr:spPr>
        <a:xfrm>
          <a:off x="83548" y="24587313"/>
          <a:ext cx="1218111" cy="3289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5</a:t>
          </a:r>
        </a:p>
      </xdr:txBody>
    </xdr:sp>
    <xdr:clientData/>
  </xdr:twoCellAnchor>
  <xdr:twoCellAnchor>
    <xdr:from>
      <xdr:col>1</xdr:col>
      <xdr:colOff>1045481</xdr:colOff>
      <xdr:row>117</xdr:row>
      <xdr:rowOff>1546</xdr:rowOff>
    </xdr:from>
    <xdr:to>
      <xdr:col>16</xdr:col>
      <xdr:colOff>925668</xdr:colOff>
      <xdr:row>118</xdr:row>
      <xdr:rowOff>13416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CEE6B211-C07C-4907-8428-B3A49BCF9E37}"/>
            </a:ext>
          </a:extLst>
        </xdr:cNvPr>
        <xdr:cNvSpPr/>
      </xdr:nvSpPr>
      <xdr:spPr>
        <a:xfrm>
          <a:off x="1182641" y="28928971"/>
          <a:ext cx="13051357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 la Estrategia Rural según mes</a:t>
          </a:r>
        </a:p>
      </xdr:txBody>
    </xdr:sp>
    <xdr:clientData/>
  </xdr:twoCellAnchor>
  <xdr:twoCellAnchor>
    <xdr:from>
      <xdr:col>1</xdr:col>
      <xdr:colOff>1</xdr:colOff>
      <xdr:row>116</xdr:row>
      <xdr:rowOff>271317</xdr:rowOff>
    </xdr:from>
    <xdr:to>
      <xdr:col>1</xdr:col>
      <xdr:colOff>1183823</xdr:colOff>
      <xdr:row>117</xdr:row>
      <xdr:rowOff>244929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CA26D58-EA0E-4922-882B-EA588F6170CA}"/>
            </a:ext>
          </a:extLst>
        </xdr:cNvPr>
        <xdr:cNvSpPr/>
      </xdr:nvSpPr>
      <xdr:spPr>
        <a:xfrm>
          <a:off x="133351" y="28924422"/>
          <a:ext cx="1183822" cy="2517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6</a:t>
          </a:r>
        </a:p>
      </xdr:txBody>
    </xdr:sp>
    <xdr:clientData/>
  </xdr:twoCellAnchor>
  <xdr:twoCellAnchor>
    <xdr:from>
      <xdr:col>1</xdr:col>
      <xdr:colOff>15875</xdr:colOff>
      <xdr:row>90</xdr:row>
      <xdr:rowOff>111125</xdr:rowOff>
    </xdr:from>
    <xdr:to>
      <xdr:col>2</xdr:col>
      <xdr:colOff>374923</xdr:colOff>
      <xdr:row>92</xdr:row>
      <xdr:rowOff>68036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8F70FC39-9D3C-4321-9A68-99F1D5BC91F4}"/>
            </a:ext>
          </a:extLst>
        </xdr:cNvPr>
        <xdr:cNvSpPr/>
      </xdr:nvSpPr>
      <xdr:spPr>
        <a:xfrm>
          <a:off x="153035" y="23123525"/>
          <a:ext cx="1801133" cy="29790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301624</xdr:colOff>
      <xdr:row>90</xdr:row>
      <xdr:rowOff>113393</xdr:rowOff>
    </xdr:from>
    <xdr:to>
      <xdr:col>19</xdr:col>
      <xdr:colOff>31749</xdr:colOff>
      <xdr:row>92</xdr:row>
      <xdr:rowOff>69968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C1FB3BCA-1618-4669-98CF-95EA219973C1}"/>
            </a:ext>
          </a:extLst>
        </xdr:cNvPr>
        <xdr:cNvSpPr/>
      </xdr:nvSpPr>
      <xdr:spPr>
        <a:xfrm>
          <a:off x="1882774" y="23125793"/>
          <a:ext cx="13482320" cy="2975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PARTICIPANTES EN LAS 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303662</xdr:colOff>
      <xdr:row>96</xdr:row>
      <xdr:rowOff>241391</xdr:rowOff>
    </xdr:from>
    <xdr:to>
      <xdr:col>11</xdr:col>
      <xdr:colOff>578508</xdr:colOff>
      <xdr:row>117</xdr:row>
      <xdr:rowOff>30753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2879EBA2-52A6-42C2-B282-2E7192286612}"/>
            </a:ext>
          </a:extLst>
        </xdr:cNvPr>
        <xdr:cNvGrpSpPr/>
      </xdr:nvGrpSpPr>
      <xdr:grpSpPr>
        <a:xfrm>
          <a:off x="4113662" y="24301118"/>
          <a:ext cx="4605334" cy="4397980"/>
          <a:chOff x="4376429" y="3067940"/>
          <a:chExt cx="4859451" cy="3027608"/>
        </a:xfrm>
      </xdr:grpSpPr>
      <xdr:graphicFrame macro="">
        <xdr:nvGraphicFramePr>
          <xdr:cNvPr id="26" name="Gráfico 25">
            <a:extLst>
              <a:ext uri="{FF2B5EF4-FFF2-40B4-BE49-F238E27FC236}">
                <a16:creationId xmlns:a16="http://schemas.microsoft.com/office/drawing/2014/main" id="{9F4EF469-2EBE-616C-D241-B263A204E400}"/>
              </a:ext>
            </a:extLst>
          </xdr:cNvPr>
          <xdr:cNvGraphicFramePr/>
        </xdr:nvGraphicFramePr>
        <xdr:xfrm>
          <a:off x="4376429" y="3067940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pic>
        <xdr:nvPicPr>
          <xdr:cNvPr id="27" name="Imagen 26">
            <a:extLst>
              <a:ext uri="{FF2B5EF4-FFF2-40B4-BE49-F238E27FC236}">
                <a16:creationId xmlns:a16="http://schemas.microsoft.com/office/drawing/2014/main" id="{59923FDD-C6B8-63C3-B33B-5412885A9247}"/>
              </a:ext>
            </a:extLst>
          </xdr:cNvPr>
          <xdr:cNvPicPr/>
        </xdr:nvPicPr>
        <xdr:blipFill>
          <a:blip xmlns:r="http://schemas.openxmlformats.org/officeDocument/2006/relationships" r:embed="rId5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35270" y="393870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8" name="Imagen 27">
            <a:extLst>
              <a:ext uri="{FF2B5EF4-FFF2-40B4-BE49-F238E27FC236}">
                <a16:creationId xmlns:a16="http://schemas.microsoft.com/office/drawing/2014/main" id="{32D1577E-E2E7-8638-25C6-0101849E0EA6}"/>
              </a:ext>
            </a:extLst>
          </xdr:cNvPr>
          <xdr:cNvPicPr/>
        </xdr:nvPicPr>
        <xdr:blipFill>
          <a:blip xmlns:r="http://schemas.openxmlformats.org/officeDocument/2006/relationships" r:embed="rId6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47711" y="4209259"/>
            <a:ext cx="360046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181655</xdr:colOff>
      <xdr:row>190</xdr:row>
      <xdr:rowOff>76200</xdr:rowOff>
    </xdr:from>
    <xdr:to>
      <xdr:col>10</xdr:col>
      <xdr:colOff>130912</xdr:colOff>
      <xdr:row>194</xdr:row>
      <xdr:rowOff>27268</xdr:rowOff>
    </xdr:to>
    <xdr:sp macro="" textlink="">
      <xdr:nvSpPr>
        <xdr:cNvPr id="29" name="Flecha a la derecha con bandas 9">
          <a:extLst>
            <a:ext uri="{FF2B5EF4-FFF2-40B4-BE49-F238E27FC236}">
              <a16:creationId xmlns:a16="http://schemas.microsoft.com/office/drawing/2014/main" id="{ABC28183-AC0B-47E2-8AAB-AF1F566C0B69}"/>
            </a:ext>
          </a:extLst>
        </xdr:cNvPr>
        <xdr:cNvSpPr/>
      </xdr:nvSpPr>
      <xdr:spPr bwMode="auto">
        <a:xfrm>
          <a:off x="5418500" y="47329725"/>
          <a:ext cx="2098097" cy="44446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355931</xdr:colOff>
      <xdr:row>189</xdr:row>
      <xdr:rowOff>43543</xdr:rowOff>
    </xdr:from>
    <xdr:to>
      <xdr:col>17</xdr:col>
      <xdr:colOff>649228</xdr:colOff>
      <xdr:row>194</xdr:row>
      <xdr:rowOff>133971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B195A577-4EC6-4F45-A685-28A35655341A}"/>
            </a:ext>
          </a:extLst>
        </xdr:cNvPr>
        <xdr:cNvSpPr txBox="1"/>
      </xdr:nvSpPr>
      <xdr:spPr>
        <a:xfrm>
          <a:off x="7741616" y="47051323"/>
          <a:ext cx="7195112" cy="82766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200" b="0" i="1"/>
            <a:t>Respecto a los/as participantes de las acciones del Servicio de Atención Rural, se observa </a:t>
          </a:r>
          <a:r>
            <a:rPr lang="es-PE" sz="12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incremento de</a:t>
          </a:r>
          <a:r>
            <a:rPr lang="es-PE" sz="1200" b="0" i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24</a:t>
          </a:r>
          <a:r>
            <a:rPr lang="es-PE" sz="1200" b="0" i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,4</a:t>
          </a:r>
          <a:r>
            <a:rPr lang="es-PE" sz="1200" b="0" i="1">
              <a:solidFill>
                <a:sysClr val="windowText" lastClr="000000"/>
              </a:solidFill>
            </a:rPr>
            <a:t> puntos </a:t>
          </a:r>
          <a:r>
            <a:rPr lang="es-PE" sz="1200" b="0" i="1"/>
            <a:t>porcentuales en</a:t>
          </a:r>
          <a:r>
            <a:rPr lang="es-PE" sz="1200" b="0" i="1" baseline="0"/>
            <a:t> el periodo de enero a octubre </a:t>
          </a:r>
          <a:r>
            <a:rPr lang="es-PE" sz="1200" b="0" i="1"/>
            <a:t>del 2025 frente a lo registrado en el mismo periodo del año anterior.</a:t>
          </a:r>
        </a:p>
      </xdr:txBody>
    </xdr:sp>
    <xdr:clientData/>
  </xdr:twoCellAnchor>
  <xdr:twoCellAnchor>
    <xdr:from>
      <xdr:col>1</xdr:col>
      <xdr:colOff>936170</xdr:colOff>
      <xdr:row>176</xdr:row>
      <xdr:rowOff>27214</xdr:rowOff>
    </xdr:from>
    <xdr:to>
      <xdr:col>6</xdr:col>
      <xdr:colOff>666750</xdr:colOff>
      <xdr:row>179</xdr:row>
      <xdr:rowOff>108858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EFB742D9-DECF-4F0B-8D13-CC69F0346E7E}"/>
            </a:ext>
          </a:extLst>
        </xdr:cNvPr>
        <xdr:cNvSpPr/>
      </xdr:nvSpPr>
      <xdr:spPr>
        <a:xfrm>
          <a:off x="1065710" y="44021284"/>
          <a:ext cx="4121605" cy="5578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del año 2025 en relación al año 2024</a:t>
          </a:r>
        </a:p>
      </xdr:txBody>
    </xdr:sp>
    <xdr:clientData/>
  </xdr:twoCellAnchor>
  <xdr:twoCellAnchor>
    <xdr:from>
      <xdr:col>1</xdr:col>
      <xdr:colOff>1</xdr:colOff>
      <xdr:row>176</xdr:row>
      <xdr:rowOff>30899</xdr:rowOff>
    </xdr:from>
    <xdr:to>
      <xdr:col>1</xdr:col>
      <xdr:colOff>1061359</xdr:colOff>
      <xdr:row>177</xdr:row>
      <xdr:rowOff>112543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56A5B814-BACC-471B-B436-D5536A80AA3D}"/>
            </a:ext>
          </a:extLst>
        </xdr:cNvPr>
        <xdr:cNvSpPr/>
      </xdr:nvSpPr>
      <xdr:spPr>
        <a:xfrm>
          <a:off x="133351" y="44024969"/>
          <a:ext cx="1059453" cy="2549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9</a:t>
          </a:r>
        </a:p>
      </xdr:txBody>
    </xdr:sp>
    <xdr:clientData/>
  </xdr:twoCellAnchor>
  <xdr:twoCellAnchor>
    <xdr:from>
      <xdr:col>0</xdr:col>
      <xdr:colOff>111126</xdr:colOff>
      <xdr:row>92</xdr:row>
      <xdr:rowOff>142875</xdr:rowOff>
    </xdr:from>
    <xdr:to>
      <xdr:col>18</xdr:col>
      <xdr:colOff>664482</xdr:colOff>
      <xdr:row>95</xdr:row>
      <xdr:rowOff>156482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5C526190-A52B-4BBB-B13D-127440537E14}"/>
            </a:ext>
          </a:extLst>
        </xdr:cNvPr>
        <xdr:cNvSpPr txBox="1"/>
      </xdr:nvSpPr>
      <xdr:spPr>
        <a:xfrm>
          <a:off x="111126" y="23496270"/>
          <a:ext cx="15225666" cy="684167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denomina como participantes de las acciones del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Servicio de Atención Rural, a la población que ha tenido una participación directa y voluntaria en los temas desarrollados para prevenir la violencia contra la mujer, los integrantes del grupo familiar y violencia sexual, así como en los temas desarrollados para promover el acceso a la justicia, protección y recuperación de las personas afectadas por hechos de violencia familiar y sexual con enfoque de derechos humanos, equidad de género, interculturalidad, integralidad y territorialidad. Asimismo,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indicar que Incluye a la persona que participó una o más veces en las acciones del Servicio de Atención Rural</a:t>
          </a:r>
          <a:endParaRPr lang="es-PE" i="1">
            <a:effectLst/>
          </a:endParaRPr>
        </a:p>
      </xdr:txBody>
    </xdr:sp>
    <xdr:clientData/>
  </xdr:twoCellAnchor>
  <xdr:twoCellAnchor>
    <xdr:from>
      <xdr:col>2</xdr:col>
      <xdr:colOff>36943</xdr:colOff>
      <xdr:row>142</xdr:row>
      <xdr:rowOff>13607</xdr:rowOff>
    </xdr:from>
    <xdr:to>
      <xdr:col>7</xdr:col>
      <xdr:colOff>10582</xdr:colOff>
      <xdr:row>143</xdr:row>
      <xdr:rowOff>285750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5F68FD64-92A8-46BC-AFCC-1964851AA1F1}"/>
            </a:ext>
          </a:extLst>
        </xdr:cNvPr>
        <xdr:cNvSpPr/>
      </xdr:nvSpPr>
      <xdr:spPr>
        <a:xfrm>
          <a:off x="1618093" y="36507692"/>
          <a:ext cx="3633144" cy="6645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las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los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últimos 5 años, según región</a:t>
          </a:r>
          <a:endParaRPr lang="es-PE" sz="1400" baseline="30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52572</xdr:colOff>
      <xdr:row>142</xdr:row>
      <xdr:rowOff>19585</xdr:rowOff>
    </xdr:from>
    <xdr:to>
      <xdr:col>2</xdr:col>
      <xdr:colOff>222250</xdr:colOff>
      <xdr:row>143</xdr:row>
      <xdr:rowOff>111125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309B5CD8-EC39-47E7-AAEE-34193EA06BDC}"/>
            </a:ext>
          </a:extLst>
        </xdr:cNvPr>
        <xdr:cNvSpPr/>
      </xdr:nvSpPr>
      <xdr:spPr>
        <a:xfrm>
          <a:off x="189732" y="36506050"/>
          <a:ext cx="1611763" cy="4954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N°8</a:t>
          </a:r>
        </a:p>
      </xdr:txBody>
    </xdr:sp>
    <xdr:clientData/>
  </xdr:twoCellAnchor>
  <xdr:twoCellAnchor>
    <xdr:from>
      <xdr:col>7</xdr:col>
      <xdr:colOff>598714</xdr:colOff>
      <xdr:row>142</xdr:row>
      <xdr:rowOff>0</xdr:rowOff>
    </xdr:from>
    <xdr:to>
      <xdr:col>12</xdr:col>
      <xdr:colOff>830036</xdr:colOff>
      <xdr:row>167</xdr:row>
      <xdr:rowOff>83911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68159A18-57FB-4CEB-909B-5E3376BDE0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1045482</xdr:colOff>
      <xdr:row>128</xdr:row>
      <xdr:rowOff>1546</xdr:rowOff>
    </xdr:from>
    <xdr:to>
      <xdr:col>12</xdr:col>
      <xdr:colOff>11907</xdr:colOff>
      <xdr:row>129</xdr:row>
      <xdr:rowOff>13416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F8ADC776-9E63-4B21-8A89-666366D95BC8}"/>
            </a:ext>
          </a:extLst>
        </xdr:cNvPr>
        <xdr:cNvSpPr/>
      </xdr:nvSpPr>
      <xdr:spPr>
        <a:xfrm>
          <a:off x="1182642" y="32472271"/>
          <a:ext cx="7986600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del Servicio de Atención Rural según mes</a:t>
          </a:r>
        </a:p>
      </xdr:txBody>
    </xdr:sp>
    <xdr:clientData/>
  </xdr:twoCellAnchor>
  <xdr:twoCellAnchor>
    <xdr:from>
      <xdr:col>1</xdr:col>
      <xdr:colOff>1</xdr:colOff>
      <xdr:row>127</xdr:row>
      <xdr:rowOff>271317</xdr:rowOff>
    </xdr:from>
    <xdr:to>
      <xdr:col>1</xdr:col>
      <xdr:colOff>1183823</xdr:colOff>
      <xdr:row>128</xdr:row>
      <xdr:rowOff>244929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19CF4EA0-0412-431C-ACE0-73B9CF5933D3}"/>
            </a:ext>
          </a:extLst>
        </xdr:cNvPr>
        <xdr:cNvSpPr/>
      </xdr:nvSpPr>
      <xdr:spPr>
        <a:xfrm>
          <a:off x="133351" y="32467722"/>
          <a:ext cx="1183822" cy="2517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7</a:t>
          </a:r>
        </a:p>
      </xdr:txBody>
    </xdr:sp>
    <xdr:clientData/>
  </xdr:twoCellAnchor>
  <xdr:twoCellAnchor>
    <xdr:from>
      <xdr:col>0</xdr:col>
      <xdr:colOff>54428</xdr:colOff>
      <xdr:row>66</xdr:row>
      <xdr:rowOff>108858</xdr:rowOff>
    </xdr:from>
    <xdr:to>
      <xdr:col>7</xdr:col>
      <xdr:colOff>136071</xdr:colOff>
      <xdr:row>69</xdr:row>
      <xdr:rowOff>81643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CA8D2D0C-B598-4AE2-8D61-ABE76FC1C76B}"/>
            </a:ext>
          </a:extLst>
        </xdr:cNvPr>
        <xdr:cNvSpPr txBox="1"/>
      </xdr:nvSpPr>
      <xdr:spPr>
        <a:xfrm>
          <a:off x="58238" y="17594853"/>
          <a:ext cx="5312773" cy="6052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2/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acciones de enero a octubre</a:t>
          </a:r>
        </a:p>
      </xdr:txBody>
    </xdr:sp>
    <xdr:clientData/>
  </xdr:twoCellAnchor>
  <xdr:twoCellAnchor>
    <xdr:from>
      <xdr:col>0</xdr:col>
      <xdr:colOff>136070</xdr:colOff>
      <xdr:row>173</xdr:row>
      <xdr:rowOff>40822</xdr:rowOff>
    </xdr:from>
    <xdr:to>
      <xdr:col>7</xdr:col>
      <xdr:colOff>0</xdr:colOff>
      <xdr:row>175</xdr:row>
      <xdr:rowOff>231321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F3E68F6A-A5A5-4177-B870-52A8F381A98B}"/>
            </a:ext>
          </a:extLst>
        </xdr:cNvPr>
        <xdr:cNvSpPr txBox="1"/>
      </xdr:nvSpPr>
      <xdr:spPr>
        <a:xfrm>
          <a:off x="132260" y="43293847"/>
          <a:ext cx="5106490" cy="6857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3/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octubre</a:t>
          </a:r>
        </a:p>
      </xdr:txBody>
    </xdr:sp>
    <xdr:clientData/>
  </xdr:twoCellAnchor>
  <xdr:twoCellAnchor>
    <xdr:from>
      <xdr:col>8</xdr:col>
      <xdr:colOff>598713</xdr:colOff>
      <xdr:row>168</xdr:row>
      <xdr:rowOff>68035</xdr:rowOff>
    </xdr:from>
    <xdr:to>
      <xdr:col>12</xdr:col>
      <xdr:colOff>176892</xdr:colOff>
      <xdr:row>170</xdr:row>
      <xdr:rowOff>204107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B4F624BB-5123-466E-9658-69A899D9EFCF}"/>
            </a:ext>
          </a:extLst>
        </xdr:cNvPr>
        <xdr:cNvSpPr txBox="1"/>
      </xdr:nvSpPr>
      <xdr:spPr>
        <a:xfrm>
          <a:off x="6549933" y="42080905"/>
          <a:ext cx="2776674" cy="63708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octubre</a:t>
          </a:r>
        </a:p>
      </xdr:txBody>
    </xdr:sp>
    <xdr:clientData/>
  </xdr:twoCellAnchor>
  <xdr:twoCellAnchor editAs="oneCell">
    <xdr:from>
      <xdr:col>13</xdr:col>
      <xdr:colOff>631371</xdr:colOff>
      <xdr:row>143</xdr:row>
      <xdr:rowOff>293914</xdr:rowOff>
    </xdr:from>
    <xdr:to>
      <xdr:col>18</xdr:col>
      <xdr:colOff>117559</xdr:colOff>
      <xdr:row>172</xdr:row>
      <xdr:rowOff>1784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060CF69-A8C6-45F0-A915-3C5D5E8EF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819311" y="37182334"/>
          <a:ext cx="4319173" cy="5816782"/>
        </a:xfrm>
        <a:prstGeom prst="rect">
          <a:avLst/>
        </a:prstGeom>
      </xdr:spPr>
    </xdr:pic>
    <xdr:clientData/>
  </xdr:twoCellAnchor>
  <xdr:twoCellAnchor editAs="oneCell">
    <xdr:from>
      <xdr:col>12</xdr:col>
      <xdr:colOff>947056</xdr:colOff>
      <xdr:row>167</xdr:row>
      <xdr:rowOff>87087</xdr:rowOff>
    </xdr:from>
    <xdr:to>
      <xdr:col>15</xdr:col>
      <xdr:colOff>302534</xdr:colOff>
      <xdr:row>171</xdr:row>
      <xdr:rowOff>152401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14F493E-BF6B-42B6-864D-DAE87ECE4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098676" y="41856117"/>
          <a:ext cx="2472058" cy="1054009"/>
        </a:xfrm>
        <a:prstGeom prst="rect">
          <a:avLst/>
        </a:prstGeom>
      </xdr:spPr>
    </xdr:pic>
    <xdr:clientData/>
  </xdr:twoCellAnchor>
  <xdr:twoCellAnchor editAs="oneCell">
    <xdr:from>
      <xdr:col>13</xdr:col>
      <xdr:colOff>642257</xdr:colOff>
      <xdr:row>37</xdr:row>
      <xdr:rowOff>326572</xdr:rowOff>
    </xdr:from>
    <xdr:to>
      <xdr:col>18</xdr:col>
      <xdr:colOff>206916</xdr:colOff>
      <xdr:row>61</xdr:row>
      <xdr:rowOff>210639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786C236-59BB-45F9-9D2F-1EA214757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832102" y="10514512"/>
          <a:ext cx="4390024" cy="5945777"/>
        </a:xfrm>
        <a:prstGeom prst="rect">
          <a:avLst/>
        </a:prstGeom>
      </xdr:spPr>
    </xdr:pic>
    <xdr:clientData/>
  </xdr:twoCellAnchor>
  <xdr:twoCellAnchor editAs="oneCell">
    <xdr:from>
      <xdr:col>13</xdr:col>
      <xdr:colOff>32659</xdr:colOff>
      <xdr:row>57</xdr:row>
      <xdr:rowOff>163286</xdr:rowOff>
    </xdr:from>
    <xdr:to>
      <xdr:col>15</xdr:col>
      <xdr:colOff>326027</xdr:colOff>
      <xdr:row>61</xdr:row>
      <xdr:rowOff>208100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1FDE44D9-D9ED-4E8E-B926-1FA4EF90D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222504" y="15424241"/>
          <a:ext cx="2381248" cy="1033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0">
          <cell r="C40">
            <v>2021</v>
          </cell>
          <cell r="D40">
            <v>2022</v>
          </cell>
          <cell r="E40">
            <v>2023</v>
          </cell>
          <cell r="F40">
            <v>2024</v>
          </cell>
          <cell r="G40" t="str">
            <v>2025 a/</v>
          </cell>
        </row>
        <row r="66">
          <cell r="B66" t="str">
            <v>Total</v>
          </cell>
          <cell r="C66">
            <v>5860</v>
          </cell>
          <cell r="D66">
            <v>6074</v>
          </cell>
          <cell r="E66">
            <v>6176</v>
          </cell>
          <cell r="F66">
            <v>5564</v>
          </cell>
          <cell r="G66">
            <v>5168</v>
          </cell>
        </row>
        <row r="99">
          <cell r="O99" t="str">
            <v>Infancia</v>
          </cell>
          <cell r="P99">
            <v>1184</v>
          </cell>
        </row>
        <row r="100">
          <cell r="O100" t="str">
            <v>Niñez</v>
          </cell>
          <cell r="P100">
            <v>18346</v>
          </cell>
        </row>
        <row r="101">
          <cell r="D101" t="str">
            <v>Mujer</v>
          </cell>
          <cell r="E101" t="str">
            <v>Hombre</v>
          </cell>
          <cell r="O101" t="str">
            <v>Adolescentes</v>
          </cell>
          <cell r="P101">
            <v>16783</v>
          </cell>
        </row>
        <row r="102">
          <cell r="O102" t="str">
            <v>Adolescentes Tardios</v>
          </cell>
          <cell r="P102">
            <v>14839</v>
          </cell>
        </row>
        <row r="103">
          <cell r="O103" t="str">
            <v>Jóvenes</v>
          </cell>
          <cell r="P103">
            <v>17097</v>
          </cell>
        </row>
        <row r="104">
          <cell r="O104" t="str">
            <v>Adultos</v>
          </cell>
          <cell r="P104">
            <v>51960</v>
          </cell>
        </row>
        <row r="105">
          <cell r="O105" t="str">
            <v>Adultos Mayores</v>
          </cell>
          <cell r="P105">
            <v>11976</v>
          </cell>
        </row>
        <row r="115">
          <cell r="D115">
            <v>0.59031660173242051</v>
          </cell>
          <cell r="E115">
            <v>0.40968339826757955</v>
          </cell>
        </row>
        <row r="147">
          <cell r="C147">
            <v>2021</v>
          </cell>
          <cell r="D147">
            <v>2022</v>
          </cell>
          <cell r="E147">
            <v>2023</v>
          </cell>
          <cell r="F147">
            <v>2024</v>
          </cell>
          <cell r="G147" t="str">
            <v>2025 a/</v>
          </cell>
        </row>
        <row r="173">
          <cell r="B173" t="str">
            <v>Total</v>
          </cell>
          <cell r="C173">
            <v>97327</v>
          </cell>
          <cell r="D173">
            <v>146306.00000000003</v>
          </cell>
          <cell r="E173">
            <v>130247</v>
          </cell>
          <cell r="F173">
            <v>127752</v>
          </cell>
          <cell r="G173">
            <v>132185</v>
          </cell>
        </row>
      </sheetData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137B7-F80C-4085-9019-0FFE4E1E36CD}">
  <sheetPr>
    <tabColor theme="1" tint="0.14999847407452621"/>
  </sheetPr>
  <dimension ref="B4:AG197"/>
  <sheetViews>
    <sheetView showGridLines="0" tabSelected="1" view="pageBreakPreview" zoomScale="90" zoomScaleNormal="70" zoomScaleSheetLayoutView="90" workbookViewId="0">
      <pane ySplit="8" topLeftCell="A9" activePane="bottomLeft" state="frozen"/>
      <selection activeCell="A380" sqref="A380"/>
      <selection pane="bottomLeft" activeCell="A380" sqref="A380"/>
    </sheetView>
  </sheetViews>
  <sheetFormatPr baseColWidth="10" defaultColWidth="11.44140625" defaultRowHeight="13.8" x14ac:dyDescent="0.25"/>
  <cols>
    <col min="1" max="1" width="2" style="1" customWidth="1"/>
    <col min="2" max="2" width="21.109375" style="1" customWidth="1"/>
    <col min="3" max="5" width="10.88671875" style="1" customWidth="1"/>
    <col min="6" max="10" width="10.44140625" style="1" customWidth="1"/>
    <col min="11" max="11" width="10.6640625" style="1" customWidth="1"/>
    <col min="12" max="16" width="15.109375" style="1" customWidth="1"/>
    <col min="17" max="17" width="14.33203125" style="1" customWidth="1"/>
    <col min="18" max="18" width="10.6640625" style="1" customWidth="1"/>
    <col min="19" max="19" width="4.5546875" style="1" customWidth="1"/>
    <col min="20" max="20" width="12.5546875" style="1" customWidth="1"/>
    <col min="21" max="22" width="12.109375" style="1" customWidth="1"/>
    <col min="23" max="34" width="12.44140625" style="1" customWidth="1"/>
    <col min="35" max="35" width="10" style="1" customWidth="1"/>
    <col min="36" max="36" width="11.33203125" style="1" customWidth="1"/>
    <col min="37" max="37" width="14.33203125" style="1" customWidth="1"/>
    <col min="38" max="46" width="7.109375" style="1" customWidth="1"/>
    <col min="47" max="16384" width="11.44140625" style="1"/>
  </cols>
  <sheetData>
    <row r="4" spans="2:22" ht="6.75" customHeight="1" x14ac:dyDescent="0.25"/>
    <row r="5" spans="2:22" ht="8.25" customHeight="1" x14ac:dyDescent="0.25"/>
    <row r="6" spans="2:22" ht="15" customHeight="1" x14ac:dyDescent="0.25"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2:22" ht="33" customHeight="1" x14ac:dyDescent="0.25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2:22" ht="27.75" customHeight="1" x14ac:dyDescent="0.25">
      <c r="B8" s="6" t="s">
        <v>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</row>
    <row r="9" spans="2:22" ht="13.5" customHeight="1" x14ac:dyDescent="0.25"/>
    <row r="12" spans="2:22" ht="9" customHeight="1" x14ac:dyDescent="0.3">
      <c r="B12" s="9"/>
    </row>
    <row r="13" spans="2:22" ht="23.25" customHeight="1" x14ac:dyDescent="0.25"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2:22" ht="9" customHeight="1" x14ac:dyDescent="0.3">
      <c r="B14" s="9"/>
      <c r="O14" s="11"/>
    </row>
    <row r="15" spans="2:22" ht="99" customHeight="1" x14ac:dyDescent="0.25">
      <c r="B15" s="12" t="s">
        <v>2</v>
      </c>
      <c r="C15" s="13" t="s">
        <v>3</v>
      </c>
      <c r="D15" s="14" t="s">
        <v>4</v>
      </c>
      <c r="E15" s="15"/>
      <c r="F15" s="16" t="s">
        <v>5</v>
      </c>
      <c r="G15" s="16"/>
      <c r="H15" s="16" t="s">
        <v>6</v>
      </c>
      <c r="I15" s="16"/>
      <c r="J15" s="17" t="s">
        <v>7</v>
      </c>
      <c r="K15" s="18"/>
      <c r="L15" s="19"/>
      <c r="M15" s="16" t="s">
        <v>8</v>
      </c>
      <c r="N15" s="16"/>
      <c r="O15" s="14" t="s">
        <v>9</v>
      </c>
      <c r="P15" s="20"/>
      <c r="Q15" s="15"/>
    </row>
    <row r="16" spans="2:22" ht="20.100000000000001" customHeight="1" x14ac:dyDescent="0.25">
      <c r="B16" s="21" t="s">
        <v>10</v>
      </c>
      <c r="C16" s="22">
        <f>SUM(D16:Q16)</f>
        <v>251</v>
      </c>
      <c r="D16" s="23">
        <v>112</v>
      </c>
      <c r="E16" s="23"/>
      <c r="F16" s="23">
        <v>30</v>
      </c>
      <c r="G16" s="23"/>
      <c r="H16" s="23">
        <v>38</v>
      </c>
      <c r="I16" s="23"/>
      <c r="J16" s="24"/>
      <c r="K16" s="24">
        <v>3</v>
      </c>
      <c r="L16" s="24"/>
      <c r="M16" s="23">
        <v>46</v>
      </c>
      <c r="N16" s="23"/>
      <c r="O16" s="24"/>
      <c r="P16" s="25">
        <v>22</v>
      </c>
      <c r="Q16" s="26"/>
    </row>
    <row r="17" spans="2:33" ht="20.100000000000001" customHeight="1" x14ac:dyDescent="0.25">
      <c r="B17" s="27" t="s">
        <v>11</v>
      </c>
      <c r="C17" s="28">
        <f t="shared" ref="C17:C19" si="0">SUM(D17:Q17)</f>
        <v>281</v>
      </c>
      <c r="D17" s="29">
        <v>108</v>
      </c>
      <c r="E17" s="29"/>
      <c r="F17" s="29">
        <v>53</v>
      </c>
      <c r="G17" s="29"/>
      <c r="H17" s="29">
        <v>49</v>
      </c>
      <c r="I17" s="29"/>
      <c r="J17" s="30"/>
      <c r="K17" s="30">
        <v>6</v>
      </c>
      <c r="L17" s="30"/>
      <c r="M17" s="29">
        <v>35</v>
      </c>
      <c r="N17" s="29"/>
      <c r="O17" s="30"/>
      <c r="P17" s="31">
        <v>30</v>
      </c>
      <c r="Q17" s="32"/>
    </row>
    <row r="18" spans="2:33" ht="20.100000000000001" customHeight="1" x14ac:dyDescent="0.25">
      <c r="B18" s="27" t="s">
        <v>12</v>
      </c>
      <c r="C18" s="28">
        <f t="shared" si="0"/>
        <v>853</v>
      </c>
      <c r="D18" s="29">
        <v>226</v>
      </c>
      <c r="E18" s="29"/>
      <c r="F18" s="29">
        <v>218</v>
      </c>
      <c r="G18" s="29"/>
      <c r="H18" s="29">
        <v>251</v>
      </c>
      <c r="I18" s="29"/>
      <c r="J18" s="30"/>
      <c r="K18" s="30">
        <v>5</v>
      </c>
      <c r="L18" s="30"/>
      <c r="M18" s="29">
        <v>118</v>
      </c>
      <c r="N18" s="29"/>
      <c r="O18" s="30"/>
      <c r="P18" s="31">
        <v>35</v>
      </c>
      <c r="Q18" s="32"/>
    </row>
    <row r="19" spans="2:33" ht="20.100000000000001" customHeight="1" thickBot="1" x14ac:dyDescent="0.3">
      <c r="B19" s="33" t="s">
        <v>13</v>
      </c>
      <c r="C19" s="34">
        <f t="shared" si="0"/>
        <v>760</v>
      </c>
      <c r="D19" s="35">
        <v>159</v>
      </c>
      <c r="E19" s="35"/>
      <c r="F19" s="35">
        <v>145</v>
      </c>
      <c r="G19" s="35"/>
      <c r="H19" s="35">
        <v>302</v>
      </c>
      <c r="I19" s="35"/>
      <c r="J19" s="36"/>
      <c r="K19" s="36">
        <v>9</v>
      </c>
      <c r="L19" s="36"/>
      <c r="M19" s="35">
        <v>114</v>
      </c>
      <c r="N19" s="35"/>
      <c r="O19" s="37"/>
      <c r="P19" s="38">
        <v>31</v>
      </c>
      <c r="Q19" s="39"/>
    </row>
    <row r="20" spans="2:33" ht="20.100000000000001" customHeight="1" x14ac:dyDescent="0.25">
      <c r="B20" s="40" t="s">
        <v>3</v>
      </c>
      <c r="C20" s="41">
        <f>SUM(C16:C19)</f>
        <v>2145</v>
      </c>
      <c r="D20" s="42">
        <f>SUM(D16:D19)</f>
        <v>605</v>
      </c>
      <c r="E20" s="42"/>
      <c r="F20" s="42">
        <f>SUM(F16:F19)</f>
        <v>446</v>
      </c>
      <c r="G20" s="42"/>
      <c r="H20" s="42">
        <f>SUM(H16:H19)</f>
        <v>640</v>
      </c>
      <c r="I20" s="42"/>
      <c r="J20" s="42"/>
      <c r="K20" s="42">
        <f>SUM(K16:K19)</f>
        <v>23</v>
      </c>
      <c r="L20" s="42"/>
      <c r="M20" s="42">
        <f>SUM(M16:M19)</f>
        <v>313</v>
      </c>
      <c r="N20" s="42"/>
      <c r="O20" s="43">
        <f>SUM(P16:P19)</f>
        <v>118</v>
      </c>
      <c r="P20" s="43"/>
      <c r="Q20" s="43"/>
    </row>
    <row r="21" spans="2:33" ht="20.100000000000001" customHeight="1" thickBot="1" x14ac:dyDescent="0.3">
      <c r="B21" s="44" t="s">
        <v>14</v>
      </c>
      <c r="C21" s="45">
        <v>1</v>
      </c>
      <c r="D21" s="46">
        <f>+D20/$C$20</f>
        <v>0.28205128205128205</v>
      </c>
      <c r="E21" s="46"/>
      <c r="F21" s="46">
        <f>+F20/$C$20</f>
        <v>0.20792540792540792</v>
      </c>
      <c r="G21" s="46"/>
      <c r="H21" s="47">
        <f>+H20/$C$20</f>
        <v>0.29836829836829837</v>
      </c>
      <c r="I21" s="47"/>
      <c r="J21" s="47">
        <f>+K20/$C$20</f>
        <v>1.0722610722610723E-2</v>
      </c>
      <c r="K21" s="47"/>
      <c r="L21" s="47"/>
      <c r="M21" s="47">
        <f>+M20/$C$20</f>
        <v>0.14592074592074591</v>
      </c>
      <c r="N21" s="47"/>
      <c r="O21" s="47">
        <f>+O20/$C$20</f>
        <v>5.501165501165501E-2</v>
      </c>
      <c r="P21" s="47"/>
      <c r="Q21" s="47"/>
    </row>
    <row r="22" spans="2:33" ht="15.6" x14ac:dyDescent="0.25">
      <c r="B22" s="48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Z22" s="50"/>
    </row>
    <row r="23" spans="2:33" ht="23.25" customHeight="1" x14ac:dyDescent="0.25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spans="2:33" ht="14.4" x14ac:dyDescent="0.3">
      <c r="B24" s="9"/>
    </row>
    <row r="25" spans="2:33" ht="96" customHeight="1" x14ac:dyDescent="0.25">
      <c r="B25" s="51" t="s">
        <v>2</v>
      </c>
      <c r="C25" s="52" t="s">
        <v>3</v>
      </c>
      <c r="D25" s="53" t="s">
        <v>15</v>
      </c>
      <c r="E25" s="54"/>
      <c r="F25" s="55"/>
      <c r="G25" s="53" t="s">
        <v>16</v>
      </c>
      <c r="H25" s="54"/>
      <c r="I25" s="55"/>
      <c r="J25" s="53" t="s">
        <v>17</v>
      </c>
      <c r="K25" s="54"/>
      <c r="L25" s="55"/>
      <c r="M25" s="56"/>
      <c r="N25" s="56"/>
      <c r="O25" s="56"/>
      <c r="P25" s="56"/>
      <c r="Q25" s="56"/>
      <c r="R25" s="56"/>
      <c r="S25" s="56"/>
    </row>
    <row r="26" spans="2:33" ht="20.100000000000001" customHeight="1" x14ac:dyDescent="0.25">
      <c r="B26" s="57" t="s">
        <v>18</v>
      </c>
      <c r="C26" s="22">
        <f t="shared" ref="C26:C33" si="1">SUM(D26:L26)</f>
        <v>623</v>
      </c>
      <c r="D26" s="23"/>
      <c r="E26" s="58">
        <v>205</v>
      </c>
      <c r="F26" s="23"/>
      <c r="G26" s="23"/>
      <c r="H26" s="58">
        <v>367</v>
      </c>
      <c r="I26" s="23"/>
      <c r="J26" s="23"/>
      <c r="K26" s="58">
        <v>51</v>
      </c>
      <c r="L26" s="23"/>
      <c r="M26" s="56"/>
      <c r="N26" s="56"/>
      <c r="O26" s="56"/>
      <c r="P26" s="56"/>
      <c r="Q26" s="56"/>
      <c r="R26" s="56"/>
      <c r="S26" s="56"/>
    </row>
    <row r="27" spans="2:33" ht="20.100000000000001" customHeight="1" x14ac:dyDescent="0.25">
      <c r="B27" s="59" t="s">
        <v>19</v>
      </c>
      <c r="C27" s="60">
        <f t="shared" si="1"/>
        <v>631</v>
      </c>
      <c r="D27" s="61"/>
      <c r="E27" s="62">
        <v>182</v>
      </c>
      <c r="F27" s="61"/>
      <c r="G27" s="61"/>
      <c r="H27" s="62">
        <v>403</v>
      </c>
      <c r="I27" s="61"/>
      <c r="J27" s="61"/>
      <c r="K27" s="58">
        <v>46</v>
      </c>
      <c r="L27" s="61"/>
      <c r="M27" s="56"/>
      <c r="N27" s="56"/>
      <c r="O27" s="56"/>
      <c r="P27" s="56"/>
      <c r="Q27" s="56"/>
      <c r="R27" s="56"/>
      <c r="S27" s="56"/>
    </row>
    <row r="28" spans="2:33" ht="25.5" customHeight="1" x14ac:dyDescent="0.25">
      <c r="B28" s="63" t="s">
        <v>20</v>
      </c>
      <c r="C28" s="60">
        <f t="shared" si="1"/>
        <v>452</v>
      </c>
      <c r="D28" s="61"/>
      <c r="E28" s="62">
        <v>172</v>
      </c>
      <c r="F28" s="61"/>
      <c r="G28" s="61"/>
      <c r="H28" s="62">
        <v>253</v>
      </c>
      <c r="I28" s="61"/>
      <c r="J28" s="61"/>
      <c r="K28" s="58">
        <v>27</v>
      </c>
      <c r="L28" s="61"/>
      <c r="M28" s="56"/>
      <c r="N28" s="56"/>
      <c r="O28" s="56"/>
      <c r="P28" s="56"/>
      <c r="Q28" s="56"/>
      <c r="R28" s="56"/>
      <c r="S28" s="56"/>
    </row>
    <row r="29" spans="2:33" ht="25.5" customHeight="1" x14ac:dyDescent="0.25">
      <c r="B29" s="63" t="s">
        <v>21</v>
      </c>
      <c r="C29" s="60">
        <f t="shared" si="1"/>
        <v>480</v>
      </c>
      <c r="D29" s="61"/>
      <c r="E29" s="62">
        <v>194</v>
      </c>
      <c r="F29" s="61"/>
      <c r="G29" s="61"/>
      <c r="H29" s="62">
        <v>263</v>
      </c>
      <c r="I29" s="61"/>
      <c r="J29" s="61"/>
      <c r="K29" s="58">
        <v>23</v>
      </c>
      <c r="L29" s="61"/>
      <c r="M29" s="56"/>
      <c r="N29" s="56"/>
      <c r="O29" s="56"/>
      <c r="P29" s="56"/>
      <c r="Q29" s="56"/>
      <c r="R29" s="56"/>
      <c r="S29" s="56"/>
      <c r="AD29" s="64"/>
      <c r="AE29" s="64"/>
      <c r="AF29" s="64"/>
      <c r="AG29" s="64"/>
    </row>
    <row r="30" spans="2:33" ht="25.5" customHeight="1" x14ac:dyDescent="0.25">
      <c r="B30" s="59" t="s">
        <v>22</v>
      </c>
      <c r="C30" s="60">
        <f t="shared" si="1"/>
        <v>429</v>
      </c>
      <c r="D30" s="61"/>
      <c r="E30" s="62">
        <v>164</v>
      </c>
      <c r="F30" s="61"/>
      <c r="G30" s="61"/>
      <c r="H30" s="62">
        <v>234</v>
      </c>
      <c r="I30" s="61"/>
      <c r="J30" s="61"/>
      <c r="K30" s="58">
        <v>31</v>
      </c>
      <c r="L30" s="61"/>
      <c r="M30" s="56"/>
      <c r="N30" s="56"/>
      <c r="O30" s="56"/>
      <c r="P30" s="56"/>
      <c r="Q30" s="56"/>
      <c r="R30" s="56"/>
      <c r="S30" s="56"/>
    </row>
    <row r="31" spans="2:33" ht="25.5" customHeight="1" thickBot="1" x14ac:dyDescent="0.3">
      <c r="B31" s="63" t="s">
        <v>23</v>
      </c>
      <c r="C31" s="60">
        <f t="shared" si="1"/>
        <v>408</v>
      </c>
      <c r="D31" s="61"/>
      <c r="E31" s="62">
        <v>129</v>
      </c>
      <c r="F31" s="61"/>
      <c r="G31" s="61"/>
      <c r="H31" s="62">
        <v>260</v>
      </c>
      <c r="I31" s="61"/>
      <c r="J31" s="61"/>
      <c r="K31" s="58">
        <v>19</v>
      </c>
      <c r="L31" s="61"/>
      <c r="M31" s="56"/>
      <c r="N31" s="56"/>
      <c r="O31" s="56"/>
      <c r="P31" s="56"/>
      <c r="Q31" s="56"/>
      <c r="R31" s="56"/>
      <c r="S31" s="56"/>
    </row>
    <row r="32" spans="2:33" ht="25.5" hidden="1" customHeight="1" x14ac:dyDescent="0.25">
      <c r="B32" s="63" t="s">
        <v>24</v>
      </c>
      <c r="C32" s="60">
        <f t="shared" si="1"/>
        <v>0</v>
      </c>
      <c r="D32" s="61"/>
      <c r="E32" s="62"/>
      <c r="F32" s="61"/>
      <c r="G32" s="61"/>
      <c r="H32" s="62"/>
      <c r="I32" s="61"/>
      <c r="J32" s="61"/>
      <c r="K32" s="58"/>
      <c r="L32" s="61"/>
      <c r="M32" s="56"/>
      <c r="N32" s="56"/>
      <c r="O32" s="56"/>
      <c r="P32" s="56"/>
      <c r="Q32" s="56"/>
      <c r="R32" s="56"/>
      <c r="S32" s="56"/>
    </row>
    <row r="33" spans="2:29" s="64" customFormat="1" ht="25.5" hidden="1" customHeight="1" thickBot="1" x14ac:dyDescent="0.3">
      <c r="B33" s="65" t="s">
        <v>25</v>
      </c>
      <c r="C33" s="66">
        <f t="shared" si="1"/>
        <v>0</v>
      </c>
      <c r="D33" s="67"/>
      <c r="E33" s="68"/>
      <c r="F33" s="69"/>
      <c r="G33" s="69"/>
      <c r="H33" s="70"/>
      <c r="I33" s="69"/>
      <c r="J33" s="56"/>
      <c r="K33" s="58"/>
      <c r="L33" s="56"/>
      <c r="M33" s="56"/>
      <c r="N33" s="56"/>
      <c r="O33" s="56"/>
      <c r="P33" s="56"/>
      <c r="Q33" s="56"/>
      <c r="R33" s="56"/>
      <c r="S33" s="56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2:29" ht="23.25" customHeight="1" x14ac:dyDescent="0.25">
      <c r="B34" s="40" t="s">
        <v>3</v>
      </c>
      <c r="C34" s="41">
        <f>SUM(C26:C33)</f>
        <v>3023</v>
      </c>
      <c r="D34" s="42"/>
      <c r="E34" s="71">
        <f>SUM(E26:E33)</f>
        <v>1046</v>
      </c>
      <c r="F34" s="42"/>
      <c r="G34" s="42"/>
      <c r="H34" s="71">
        <f>SUM(H26:H33)</f>
        <v>1780</v>
      </c>
      <c r="I34" s="42"/>
      <c r="J34" s="42"/>
      <c r="K34" s="71">
        <f>SUM(K26:K33)</f>
        <v>197</v>
      </c>
      <c r="L34" s="42"/>
      <c r="M34" s="56"/>
      <c r="N34" s="56"/>
      <c r="O34" s="56"/>
      <c r="P34" s="56"/>
      <c r="Q34" s="56"/>
      <c r="R34" s="56"/>
      <c r="S34" s="56"/>
    </row>
    <row r="35" spans="2:29" ht="23.25" customHeight="1" thickBot="1" x14ac:dyDescent="0.3">
      <c r="B35" s="72" t="s">
        <v>14</v>
      </c>
      <c r="C35" s="73">
        <v>1</v>
      </c>
      <c r="D35" s="74"/>
      <c r="E35" s="73">
        <f>+E34/$C$34</f>
        <v>0.34601389348329475</v>
      </c>
      <c r="F35" s="74"/>
      <c r="G35" s="74"/>
      <c r="H35" s="73">
        <f>+H34/$C$34</f>
        <v>0.58881905391994704</v>
      </c>
      <c r="I35" s="74"/>
      <c r="J35" s="74"/>
      <c r="K35" s="73">
        <f>+K34/$C$34</f>
        <v>6.5167052596758188E-2</v>
      </c>
      <c r="L35" s="74"/>
      <c r="M35" s="75"/>
      <c r="N35" s="75"/>
      <c r="O35" s="75"/>
      <c r="P35" s="75"/>
      <c r="Q35" s="75"/>
    </row>
    <row r="36" spans="2:29" ht="12" customHeight="1" x14ac:dyDescent="0.25">
      <c r="F36" s="76"/>
      <c r="G36" s="76"/>
      <c r="H36" s="76"/>
      <c r="I36" s="76"/>
      <c r="J36" s="77"/>
      <c r="L36" s="76"/>
      <c r="N36" s="76"/>
      <c r="O36" s="76"/>
      <c r="P36" s="76"/>
      <c r="Q36" s="76"/>
    </row>
    <row r="37" spans="2:29" ht="29.25" customHeight="1" x14ac:dyDescent="0.25">
      <c r="E37" s="76"/>
      <c r="F37" s="76"/>
      <c r="G37" s="76"/>
      <c r="H37" s="76"/>
      <c r="I37" s="76"/>
      <c r="J37" s="77"/>
      <c r="L37" s="76"/>
      <c r="N37" s="78" t="s">
        <v>26</v>
      </c>
      <c r="O37" s="78"/>
      <c r="P37" s="78"/>
      <c r="Q37" s="78"/>
      <c r="R37" s="78"/>
    </row>
    <row r="38" spans="2:29" ht="29.25" customHeight="1" x14ac:dyDescent="0.25">
      <c r="E38" s="76"/>
      <c r="F38" s="76"/>
      <c r="G38" s="76"/>
      <c r="H38" s="76"/>
      <c r="I38" s="76"/>
      <c r="J38" s="77"/>
      <c r="L38" s="76"/>
      <c r="N38" s="78"/>
      <c r="O38" s="78"/>
      <c r="P38" s="78"/>
      <c r="Q38" s="78"/>
      <c r="R38" s="78"/>
    </row>
    <row r="39" spans="2:29" ht="20.100000000000001" customHeight="1" x14ac:dyDescent="0.3">
      <c r="B39" s="79" t="s">
        <v>27</v>
      </c>
      <c r="C39" s="80" t="s">
        <v>28</v>
      </c>
      <c r="D39" s="81"/>
      <c r="E39" s="81"/>
      <c r="F39" s="81"/>
      <c r="G39" s="81"/>
      <c r="H39"/>
      <c r="I39"/>
      <c r="K39" s="76"/>
      <c r="M39" s="76"/>
      <c r="N39" s="76"/>
      <c r="O39" s="76"/>
      <c r="P39" s="76"/>
    </row>
    <row r="40" spans="2:29" ht="20.100000000000001" customHeight="1" x14ac:dyDescent="0.3">
      <c r="B40" s="82"/>
      <c r="C40" s="83">
        <v>2021</v>
      </c>
      <c r="D40" s="84">
        <v>2022</v>
      </c>
      <c r="E40" s="84">
        <v>2023</v>
      </c>
      <c r="F40" s="84">
        <v>2024</v>
      </c>
      <c r="G40" s="84" t="s">
        <v>29</v>
      </c>
      <c r="H40"/>
      <c r="I40"/>
      <c r="K40" s="76"/>
      <c r="M40" s="76"/>
      <c r="N40" s="76"/>
      <c r="O40" s="76"/>
      <c r="P40" s="76"/>
    </row>
    <row r="41" spans="2:29" ht="20.100000000000001" customHeight="1" x14ac:dyDescent="0.3">
      <c r="B41" s="85" t="s">
        <v>30</v>
      </c>
      <c r="C41" s="86">
        <v>543</v>
      </c>
      <c r="D41" s="86">
        <v>462</v>
      </c>
      <c r="E41" s="86">
        <v>461</v>
      </c>
      <c r="F41" s="86">
        <v>423</v>
      </c>
      <c r="G41" s="86">
        <v>311</v>
      </c>
      <c r="H41"/>
      <c r="I41"/>
      <c r="K41" s="76"/>
      <c r="M41" s="76"/>
      <c r="N41" s="76"/>
      <c r="O41" s="76"/>
      <c r="P41" s="76"/>
    </row>
    <row r="42" spans="2:29" ht="20.100000000000001" customHeight="1" x14ac:dyDescent="0.3">
      <c r="B42" s="85" t="s">
        <v>31</v>
      </c>
      <c r="C42" s="86">
        <v>54</v>
      </c>
      <c r="D42" s="86">
        <v>39</v>
      </c>
      <c r="E42" s="86">
        <v>42</v>
      </c>
      <c r="F42" s="86">
        <v>37</v>
      </c>
      <c r="G42" s="86">
        <v>33</v>
      </c>
      <c r="H42"/>
      <c r="I42"/>
      <c r="K42" s="76"/>
      <c r="M42" s="76"/>
      <c r="N42" s="76"/>
      <c r="O42" s="76"/>
      <c r="P42" s="76"/>
    </row>
    <row r="43" spans="2:29" ht="20.100000000000001" customHeight="1" x14ac:dyDescent="0.3">
      <c r="B43" s="85" t="s">
        <v>32</v>
      </c>
      <c r="C43" s="86">
        <v>200</v>
      </c>
      <c r="D43" s="86">
        <v>194</v>
      </c>
      <c r="E43" s="86">
        <v>107</v>
      </c>
      <c r="F43" s="86">
        <v>133</v>
      </c>
      <c r="G43" s="86">
        <v>172</v>
      </c>
      <c r="H43"/>
      <c r="I43"/>
      <c r="K43" s="76"/>
      <c r="M43" s="76"/>
      <c r="N43" s="76"/>
      <c r="O43" s="76"/>
      <c r="P43" s="76"/>
    </row>
    <row r="44" spans="2:29" ht="20.100000000000001" customHeight="1" x14ac:dyDescent="0.3">
      <c r="B44" s="85" t="s">
        <v>33</v>
      </c>
      <c r="C44" s="86">
        <v>51</v>
      </c>
      <c r="D44" s="86">
        <v>53</v>
      </c>
      <c r="E44" s="86">
        <v>43</v>
      </c>
      <c r="F44" s="86">
        <v>65</v>
      </c>
      <c r="G44" s="86">
        <v>55</v>
      </c>
      <c r="H44"/>
      <c r="I44"/>
      <c r="K44" s="76"/>
      <c r="M44" s="76"/>
      <c r="N44" s="76"/>
      <c r="O44" s="76"/>
      <c r="P44" s="76"/>
    </row>
    <row r="45" spans="2:29" ht="20.100000000000001" customHeight="1" x14ac:dyDescent="0.3">
      <c r="B45" s="85" t="s">
        <v>34</v>
      </c>
      <c r="C45" s="86">
        <v>139</v>
      </c>
      <c r="D45" s="86">
        <v>161</v>
      </c>
      <c r="E45" s="86">
        <v>209</v>
      </c>
      <c r="F45" s="86">
        <v>208</v>
      </c>
      <c r="G45" s="86">
        <v>275</v>
      </c>
      <c r="H45"/>
      <c r="I45"/>
      <c r="K45" s="76"/>
      <c r="M45" s="76"/>
      <c r="N45" s="76"/>
      <c r="O45" s="76"/>
      <c r="P45" s="76"/>
    </row>
    <row r="46" spans="2:29" ht="20.100000000000001" customHeight="1" x14ac:dyDescent="0.3">
      <c r="B46" s="85" t="s">
        <v>35</v>
      </c>
      <c r="C46" s="86">
        <v>179</v>
      </c>
      <c r="D46" s="86">
        <v>268</v>
      </c>
      <c r="E46" s="86">
        <v>246</v>
      </c>
      <c r="F46" s="86">
        <v>209</v>
      </c>
      <c r="G46" s="86">
        <v>169</v>
      </c>
      <c r="H46"/>
      <c r="I46"/>
      <c r="K46" s="76"/>
      <c r="M46" s="76"/>
      <c r="N46" s="76"/>
      <c r="O46" s="76"/>
      <c r="P46" s="76"/>
    </row>
    <row r="47" spans="2:29" ht="20.100000000000001" customHeight="1" x14ac:dyDescent="0.3">
      <c r="B47" s="85" t="s">
        <v>36</v>
      </c>
      <c r="C47" s="87"/>
      <c r="D47" s="87"/>
      <c r="E47" s="87"/>
      <c r="F47" s="87"/>
      <c r="G47" s="87"/>
      <c r="H47"/>
      <c r="I47"/>
      <c r="K47" s="76"/>
      <c r="M47" s="76"/>
      <c r="N47" s="76"/>
      <c r="O47" s="76"/>
      <c r="P47" s="76"/>
    </row>
    <row r="48" spans="2:29" ht="20.100000000000001" customHeight="1" x14ac:dyDescent="0.3">
      <c r="B48" s="85" t="s">
        <v>37</v>
      </c>
      <c r="C48" s="86">
        <v>236</v>
      </c>
      <c r="D48" s="86">
        <v>316</v>
      </c>
      <c r="E48" s="86">
        <v>279</v>
      </c>
      <c r="F48" s="86">
        <v>272</v>
      </c>
      <c r="G48" s="86">
        <v>336</v>
      </c>
      <c r="H48"/>
      <c r="I48"/>
      <c r="K48" s="76"/>
      <c r="M48" s="76"/>
      <c r="N48" s="76"/>
      <c r="O48" s="76"/>
      <c r="P48" s="76"/>
    </row>
    <row r="49" spans="2:16" ht="20.100000000000001" customHeight="1" x14ac:dyDescent="0.3">
      <c r="B49" s="85" t="s">
        <v>38</v>
      </c>
      <c r="C49" s="86">
        <v>636</v>
      </c>
      <c r="D49" s="86">
        <v>485</v>
      </c>
      <c r="E49" s="86">
        <v>602</v>
      </c>
      <c r="F49" s="86">
        <v>518</v>
      </c>
      <c r="G49" s="86">
        <v>400</v>
      </c>
      <c r="H49"/>
      <c r="I49"/>
      <c r="K49" s="76"/>
      <c r="M49" s="76"/>
      <c r="N49" s="76"/>
      <c r="O49" s="76"/>
      <c r="P49" s="76"/>
    </row>
    <row r="50" spans="2:16" ht="20.100000000000001" customHeight="1" x14ac:dyDescent="0.3">
      <c r="B50" s="85" t="s">
        <v>39</v>
      </c>
      <c r="C50" s="86">
        <v>142</v>
      </c>
      <c r="D50" s="86">
        <v>160</v>
      </c>
      <c r="E50" s="86">
        <v>151</v>
      </c>
      <c r="F50" s="86">
        <v>93</v>
      </c>
      <c r="G50" s="86">
        <v>76</v>
      </c>
      <c r="H50"/>
      <c r="I50"/>
      <c r="K50" s="76"/>
      <c r="M50" s="76"/>
      <c r="N50" s="76"/>
      <c r="O50" s="76"/>
      <c r="P50" s="76"/>
    </row>
    <row r="51" spans="2:16" ht="20.100000000000001" customHeight="1" x14ac:dyDescent="0.3">
      <c r="B51" s="85" t="s">
        <v>40</v>
      </c>
      <c r="C51" s="86">
        <v>165</v>
      </c>
      <c r="D51" s="86">
        <v>193</v>
      </c>
      <c r="E51" s="86">
        <v>225</v>
      </c>
      <c r="F51" s="86">
        <v>135</v>
      </c>
      <c r="G51" s="86">
        <v>121</v>
      </c>
      <c r="H51"/>
      <c r="I51"/>
      <c r="K51" s="76"/>
      <c r="M51" s="76"/>
      <c r="N51" s="76"/>
      <c r="O51" s="76"/>
      <c r="P51" s="76"/>
    </row>
    <row r="52" spans="2:16" ht="20.100000000000001" customHeight="1" x14ac:dyDescent="0.3">
      <c r="B52" s="85" t="s">
        <v>41</v>
      </c>
      <c r="C52" s="86">
        <v>355</v>
      </c>
      <c r="D52" s="86">
        <v>343</v>
      </c>
      <c r="E52" s="86">
        <v>281</v>
      </c>
      <c r="F52" s="86">
        <v>193</v>
      </c>
      <c r="G52" s="86">
        <v>177</v>
      </c>
      <c r="H52"/>
      <c r="I52"/>
      <c r="K52" s="76"/>
      <c r="M52" s="76"/>
      <c r="N52" s="76"/>
      <c r="O52" s="76"/>
      <c r="P52" s="76"/>
    </row>
    <row r="53" spans="2:16" ht="20.100000000000001" customHeight="1" x14ac:dyDescent="0.3">
      <c r="B53" s="85" t="s">
        <v>42</v>
      </c>
      <c r="C53" s="86">
        <v>74</v>
      </c>
      <c r="D53" s="86">
        <v>77</v>
      </c>
      <c r="E53" s="86">
        <v>95</v>
      </c>
      <c r="F53" s="86">
        <v>54</v>
      </c>
      <c r="G53" s="86">
        <v>41</v>
      </c>
      <c r="H53"/>
      <c r="I53"/>
      <c r="K53" s="76"/>
      <c r="M53" s="76"/>
      <c r="N53" s="76"/>
      <c r="O53" s="76"/>
      <c r="P53" s="76"/>
    </row>
    <row r="54" spans="2:16" ht="20.100000000000001" customHeight="1" x14ac:dyDescent="0.3">
      <c r="B54" s="85" t="s">
        <v>43</v>
      </c>
      <c r="C54" s="86">
        <v>339</v>
      </c>
      <c r="D54" s="86">
        <v>270</v>
      </c>
      <c r="E54" s="86">
        <v>405</v>
      </c>
      <c r="F54" s="86">
        <v>417</v>
      </c>
      <c r="G54" s="86">
        <v>299</v>
      </c>
      <c r="H54"/>
      <c r="I54"/>
      <c r="K54" s="76"/>
      <c r="M54" s="76"/>
      <c r="N54" s="76"/>
      <c r="O54" s="76"/>
      <c r="P54" s="76"/>
    </row>
    <row r="55" spans="2:16" ht="20.100000000000001" customHeight="1" x14ac:dyDescent="0.3">
      <c r="B55" s="85" t="s">
        <v>44</v>
      </c>
      <c r="C55" s="87"/>
      <c r="D55" s="87"/>
      <c r="E55" s="87"/>
      <c r="F55" s="87"/>
      <c r="G55" s="87"/>
      <c r="H55"/>
      <c r="I55"/>
      <c r="K55" s="76"/>
      <c r="M55" s="76"/>
      <c r="N55" s="76"/>
      <c r="O55" s="76"/>
      <c r="P55" s="76"/>
    </row>
    <row r="56" spans="2:16" ht="20.100000000000001" customHeight="1" x14ac:dyDescent="0.3">
      <c r="B56" s="85" t="s">
        <v>45</v>
      </c>
      <c r="C56" s="86">
        <v>955</v>
      </c>
      <c r="D56" s="86">
        <v>1268</v>
      </c>
      <c r="E56" s="86">
        <v>1362</v>
      </c>
      <c r="F56" s="86">
        <v>1314</v>
      </c>
      <c r="G56" s="86">
        <v>1394</v>
      </c>
      <c r="H56"/>
      <c r="I56"/>
      <c r="K56" s="76"/>
      <c r="M56" s="76"/>
      <c r="N56" s="76"/>
      <c r="O56" s="76"/>
      <c r="P56" s="76"/>
    </row>
    <row r="57" spans="2:16" ht="20.100000000000001" customHeight="1" x14ac:dyDescent="0.3">
      <c r="B57" s="85" t="s">
        <v>46</v>
      </c>
      <c r="C57" s="86">
        <v>93</v>
      </c>
      <c r="D57" s="86">
        <v>172</v>
      </c>
      <c r="E57" s="86">
        <v>179</v>
      </c>
      <c r="F57" s="86">
        <v>188</v>
      </c>
      <c r="G57" s="86">
        <v>91</v>
      </c>
      <c r="H57"/>
      <c r="I57"/>
      <c r="K57" s="76"/>
      <c r="M57" s="76"/>
      <c r="N57" s="76"/>
      <c r="O57" s="76"/>
      <c r="P57" s="76"/>
    </row>
    <row r="58" spans="2:16" ht="20.100000000000001" customHeight="1" x14ac:dyDescent="0.3">
      <c r="B58" s="85" t="s">
        <v>47</v>
      </c>
      <c r="C58" s="86">
        <v>91</v>
      </c>
      <c r="D58" s="86">
        <v>110</v>
      </c>
      <c r="E58" s="86">
        <v>91</v>
      </c>
      <c r="F58" s="86">
        <v>54</v>
      </c>
      <c r="G58" s="86">
        <v>32</v>
      </c>
      <c r="H58"/>
      <c r="I58"/>
      <c r="K58" s="76"/>
      <c r="M58" s="76"/>
      <c r="N58" s="76"/>
      <c r="O58" s="76"/>
      <c r="P58" s="76"/>
    </row>
    <row r="59" spans="2:16" ht="20.100000000000001" customHeight="1" x14ac:dyDescent="0.3">
      <c r="B59" s="85" t="s">
        <v>48</v>
      </c>
      <c r="C59" s="86">
        <v>54</v>
      </c>
      <c r="D59" s="86">
        <v>26</v>
      </c>
      <c r="E59" s="86">
        <v>36</v>
      </c>
      <c r="F59" s="86">
        <v>29</v>
      </c>
      <c r="G59" s="86">
        <v>71</v>
      </c>
      <c r="H59"/>
      <c r="I59"/>
      <c r="K59" s="76"/>
      <c r="M59" s="76"/>
      <c r="N59" s="76"/>
      <c r="O59" s="76"/>
      <c r="P59" s="76"/>
    </row>
    <row r="60" spans="2:16" ht="20.100000000000001" customHeight="1" x14ac:dyDescent="0.3">
      <c r="B60" s="85" t="s">
        <v>49</v>
      </c>
      <c r="C60" s="86">
        <v>459</v>
      </c>
      <c r="D60" s="86">
        <v>418</v>
      </c>
      <c r="E60" s="86">
        <v>348</v>
      </c>
      <c r="F60" s="86">
        <v>321</v>
      </c>
      <c r="G60" s="86">
        <v>272</v>
      </c>
      <c r="H60"/>
      <c r="I60"/>
      <c r="K60" s="76"/>
      <c r="M60" s="76"/>
      <c r="N60" s="76"/>
      <c r="O60" s="76"/>
      <c r="P60" s="76"/>
    </row>
    <row r="61" spans="2:16" ht="20.100000000000001" customHeight="1" x14ac:dyDescent="0.3">
      <c r="B61" s="85" t="s">
        <v>50</v>
      </c>
      <c r="C61" s="86">
        <v>308</v>
      </c>
      <c r="D61" s="86">
        <v>371</v>
      </c>
      <c r="E61" s="86">
        <v>327</v>
      </c>
      <c r="F61" s="86">
        <v>328</v>
      </c>
      <c r="G61" s="86">
        <v>341</v>
      </c>
      <c r="H61"/>
      <c r="I61"/>
      <c r="K61" s="76"/>
      <c r="M61" s="76"/>
      <c r="N61" s="76"/>
      <c r="O61" s="76"/>
      <c r="P61" s="76"/>
    </row>
    <row r="62" spans="2:16" ht="20.100000000000001" customHeight="1" x14ac:dyDescent="0.3">
      <c r="B62" s="85" t="s">
        <v>51</v>
      </c>
      <c r="C62" s="86">
        <v>397</v>
      </c>
      <c r="D62" s="86">
        <v>342</v>
      </c>
      <c r="E62" s="86">
        <v>339</v>
      </c>
      <c r="F62" s="86">
        <v>298</v>
      </c>
      <c r="G62" s="86">
        <v>144</v>
      </c>
      <c r="H62"/>
      <c r="I62"/>
      <c r="K62" s="76"/>
      <c r="M62" s="76"/>
      <c r="N62" s="76"/>
      <c r="O62" s="76"/>
      <c r="P62" s="76"/>
    </row>
    <row r="63" spans="2:16" ht="20.100000000000001" customHeight="1" x14ac:dyDescent="0.3">
      <c r="B63" s="85" t="s">
        <v>52</v>
      </c>
      <c r="C63" s="86">
        <v>168</v>
      </c>
      <c r="D63" s="86">
        <v>179</v>
      </c>
      <c r="E63" s="86">
        <v>169</v>
      </c>
      <c r="F63" s="86">
        <v>122</v>
      </c>
      <c r="G63" s="86">
        <v>86</v>
      </c>
      <c r="H63"/>
      <c r="I63"/>
      <c r="K63" s="76"/>
      <c r="M63" s="76"/>
      <c r="N63" s="76"/>
      <c r="O63" s="76"/>
      <c r="P63" s="76"/>
    </row>
    <row r="64" spans="2:16" ht="20.100000000000001" customHeight="1" x14ac:dyDescent="0.25">
      <c r="B64" s="85" t="s">
        <v>53</v>
      </c>
      <c r="C64" s="86">
        <v>129</v>
      </c>
      <c r="D64" s="86">
        <v>90</v>
      </c>
      <c r="E64" s="86">
        <v>59</v>
      </c>
      <c r="F64" s="86">
        <v>50</v>
      </c>
      <c r="G64" s="86">
        <v>46</v>
      </c>
      <c r="H64" s="76"/>
      <c r="I64" s="77"/>
      <c r="K64" s="76"/>
      <c r="M64" s="76"/>
      <c r="N64" s="76"/>
      <c r="O64" s="76"/>
      <c r="P64" s="76"/>
    </row>
    <row r="65" spans="2:17" ht="20.100000000000001" customHeight="1" thickBot="1" x14ac:dyDescent="0.3">
      <c r="B65" s="88" t="s">
        <v>54</v>
      </c>
      <c r="C65" s="89">
        <v>93</v>
      </c>
      <c r="D65" s="89">
        <v>77</v>
      </c>
      <c r="E65" s="89">
        <v>120</v>
      </c>
      <c r="F65" s="89">
        <v>103</v>
      </c>
      <c r="G65" s="89">
        <v>226</v>
      </c>
      <c r="I65" s="77"/>
      <c r="K65" s="76"/>
      <c r="M65" s="76"/>
      <c r="N65" s="76"/>
      <c r="O65" s="76"/>
      <c r="P65" s="76"/>
    </row>
    <row r="66" spans="2:17" ht="20.100000000000001" customHeight="1" x14ac:dyDescent="0.25">
      <c r="B66" s="90" t="s">
        <v>3</v>
      </c>
      <c r="C66" s="91">
        <f>SUM(C41:C65)</f>
        <v>5860</v>
      </c>
      <c r="D66" s="91">
        <f t="shared" ref="D66:G66" si="2">SUM(D41:D65)</f>
        <v>6074</v>
      </c>
      <c r="E66" s="91">
        <f t="shared" si="2"/>
        <v>6176</v>
      </c>
      <c r="F66" s="91">
        <f t="shared" si="2"/>
        <v>5564</v>
      </c>
      <c r="G66" s="91">
        <f t="shared" si="2"/>
        <v>5168</v>
      </c>
      <c r="I66" s="77"/>
      <c r="K66" s="76"/>
      <c r="M66" s="76"/>
      <c r="N66" s="76"/>
      <c r="O66" s="76"/>
      <c r="P66" s="76"/>
    </row>
    <row r="67" spans="2:17" ht="17.25" customHeight="1" x14ac:dyDescent="0.25">
      <c r="B67" s="92"/>
      <c r="C67" s="92"/>
      <c r="D67" s="92"/>
      <c r="E67" s="92"/>
      <c r="F67" s="92"/>
      <c r="G67" s="92"/>
      <c r="J67" s="77"/>
      <c r="L67" s="76"/>
      <c r="N67" s="76"/>
      <c r="O67" s="76"/>
      <c r="P67" s="76"/>
      <c r="Q67" s="76"/>
    </row>
    <row r="68" spans="2:17" ht="17.25" customHeight="1" x14ac:dyDescent="0.25">
      <c r="B68" s="92"/>
      <c r="C68" s="92"/>
      <c r="D68" s="92"/>
      <c r="E68" s="92"/>
      <c r="F68" s="92"/>
      <c r="G68" s="92"/>
      <c r="J68" s="77"/>
      <c r="L68" s="76"/>
      <c r="N68" s="76"/>
      <c r="O68" s="76"/>
      <c r="P68" s="76"/>
      <c r="Q68" s="76"/>
    </row>
    <row r="69" spans="2:17" ht="17.25" customHeight="1" x14ac:dyDescent="0.25">
      <c r="B69" s="93"/>
      <c r="C69" s="93"/>
      <c r="D69" s="93"/>
      <c r="E69" s="77"/>
      <c r="F69" s="77"/>
      <c r="G69" s="77"/>
      <c r="H69" s="77"/>
      <c r="I69" s="77"/>
      <c r="J69" s="77"/>
      <c r="L69" s="76"/>
      <c r="N69" s="76"/>
      <c r="O69" s="76"/>
      <c r="P69" s="76"/>
      <c r="Q69" s="76"/>
    </row>
    <row r="72" spans="2:17" ht="24" customHeight="1" x14ac:dyDescent="0.25"/>
    <row r="73" spans="2:17" ht="72" customHeight="1" x14ac:dyDescent="0.25">
      <c r="B73" s="94" t="s">
        <v>55</v>
      </c>
      <c r="C73" s="95"/>
      <c r="D73" s="96">
        <v>2024</v>
      </c>
      <c r="E73" s="96">
        <v>2025</v>
      </c>
      <c r="F73" s="97" t="s">
        <v>56</v>
      </c>
      <c r="G73" s="94"/>
    </row>
    <row r="74" spans="2:17" ht="20.100000000000001" customHeight="1" x14ac:dyDescent="0.25">
      <c r="B74" s="98" t="s">
        <v>10</v>
      </c>
      <c r="C74" s="99"/>
      <c r="D74" s="100">
        <v>239</v>
      </c>
      <c r="E74" s="100">
        <v>251</v>
      </c>
      <c r="F74" s="101">
        <f>E74/D74-1</f>
        <v>5.0209205020920411E-2</v>
      </c>
      <c r="G74" s="102"/>
    </row>
    <row r="75" spans="2:17" s="105" customFormat="1" ht="20.100000000000001" customHeight="1" x14ac:dyDescent="0.3">
      <c r="B75" s="98" t="s">
        <v>11</v>
      </c>
      <c r="C75" s="99"/>
      <c r="D75" s="100">
        <v>328</v>
      </c>
      <c r="E75" s="100">
        <v>281</v>
      </c>
      <c r="F75" s="103">
        <f>E75/D75-1</f>
        <v>-0.14329268292682928</v>
      </c>
      <c r="G75" s="104"/>
      <c r="J75"/>
      <c r="K75"/>
      <c r="L75"/>
      <c r="M75"/>
      <c r="N75"/>
      <c r="O75"/>
      <c r="P75"/>
    </row>
    <row r="76" spans="2:17" s="105" customFormat="1" ht="20.100000000000001" customHeight="1" x14ac:dyDescent="0.3">
      <c r="B76" s="98" t="s">
        <v>12</v>
      </c>
      <c r="C76" s="99"/>
      <c r="D76" s="100">
        <v>801</v>
      </c>
      <c r="E76" s="100">
        <v>853</v>
      </c>
      <c r="F76" s="103">
        <f>E76/D76-1</f>
        <v>6.4918851435705305E-2</v>
      </c>
      <c r="G76" s="104"/>
      <c r="J76"/>
      <c r="K76"/>
      <c r="L76"/>
      <c r="M76"/>
      <c r="N76"/>
      <c r="O76"/>
      <c r="P76"/>
    </row>
    <row r="77" spans="2:17" s="105" customFormat="1" ht="20.100000000000001" customHeight="1" x14ac:dyDescent="0.3">
      <c r="B77" s="98" t="s">
        <v>13</v>
      </c>
      <c r="C77" s="99"/>
      <c r="D77" s="100">
        <v>521</v>
      </c>
      <c r="E77" s="100">
        <v>760</v>
      </c>
      <c r="F77" s="103">
        <f t="shared" ref="F77:F85" si="3">E77/D77-1</f>
        <v>0.45873320537428031</v>
      </c>
      <c r="G77" s="104"/>
      <c r="J77"/>
      <c r="K77"/>
      <c r="L77"/>
      <c r="M77"/>
      <c r="N77"/>
      <c r="O77"/>
      <c r="P77"/>
    </row>
    <row r="78" spans="2:17" s="105" customFormat="1" ht="20.100000000000001" customHeight="1" x14ac:dyDescent="0.3">
      <c r="B78" s="98" t="s">
        <v>18</v>
      </c>
      <c r="C78" s="99"/>
      <c r="D78" s="100">
        <v>531</v>
      </c>
      <c r="E78" s="100">
        <v>623</v>
      </c>
      <c r="F78" s="103">
        <f t="shared" si="3"/>
        <v>0.17325800376647837</v>
      </c>
      <c r="G78" s="104"/>
      <c r="J78"/>
      <c r="K78"/>
      <c r="L78"/>
      <c r="M78"/>
      <c r="N78"/>
      <c r="O78"/>
      <c r="P78"/>
    </row>
    <row r="79" spans="2:17" s="105" customFormat="1" ht="20.100000000000001" customHeight="1" x14ac:dyDescent="0.3">
      <c r="B79" s="98" t="s">
        <v>19</v>
      </c>
      <c r="C79" s="99"/>
      <c r="D79" s="100">
        <v>399</v>
      </c>
      <c r="E79" s="100">
        <v>631</v>
      </c>
      <c r="F79" s="103">
        <f t="shared" si="3"/>
        <v>0.581453634085213</v>
      </c>
      <c r="G79" s="104"/>
      <c r="J79"/>
      <c r="K79"/>
      <c r="L79"/>
      <c r="M79"/>
      <c r="N79"/>
      <c r="O79"/>
      <c r="P79"/>
    </row>
    <row r="80" spans="2:17" s="105" customFormat="1" ht="20.100000000000001" customHeight="1" x14ac:dyDescent="0.3">
      <c r="B80" s="98" t="s">
        <v>20</v>
      </c>
      <c r="C80" s="99"/>
      <c r="D80" s="100">
        <v>490</v>
      </c>
      <c r="E80" s="100">
        <v>452</v>
      </c>
      <c r="F80" s="103">
        <f t="shared" si="3"/>
        <v>-7.7551020408163307E-2</v>
      </c>
      <c r="G80" s="104"/>
      <c r="J80"/>
      <c r="K80"/>
      <c r="L80"/>
      <c r="M80"/>
      <c r="N80"/>
      <c r="O80"/>
      <c r="P80"/>
    </row>
    <row r="81" spans="2:25" s="105" customFormat="1" ht="20.100000000000001" customHeight="1" x14ac:dyDescent="0.3">
      <c r="B81" s="98" t="s">
        <v>21</v>
      </c>
      <c r="C81" s="99"/>
      <c r="D81" s="100">
        <v>587</v>
      </c>
      <c r="E81" s="100">
        <v>480</v>
      </c>
      <c r="F81" s="103">
        <f t="shared" si="3"/>
        <v>-0.18228279386712098</v>
      </c>
      <c r="G81" s="104"/>
      <c r="J81"/>
      <c r="K81"/>
      <c r="L81"/>
      <c r="M81"/>
      <c r="N81"/>
      <c r="O81"/>
      <c r="P81"/>
    </row>
    <row r="82" spans="2:25" s="105" customFormat="1" ht="20.100000000000001" customHeight="1" x14ac:dyDescent="0.3">
      <c r="B82" s="98" t="s">
        <v>22</v>
      </c>
      <c r="C82" s="99"/>
      <c r="D82" s="100">
        <v>441</v>
      </c>
      <c r="E82" s="100">
        <v>429</v>
      </c>
      <c r="F82" s="103">
        <f t="shared" si="3"/>
        <v>-2.7210884353741527E-2</v>
      </c>
      <c r="G82" s="104"/>
      <c r="J82"/>
      <c r="K82"/>
      <c r="L82"/>
      <c r="M82"/>
      <c r="N82"/>
      <c r="O82"/>
      <c r="P82"/>
    </row>
    <row r="83" spans="2:25" s="105" customFormat="1" ht="20.100000000000001" customHeight="1" thickBot="1" x14ac:dyDescent="0.35">
      <c r="B83" s="98" t="s">
        <v>23</v>
      </c>
      <c r="C83" s="99"/>
      <c r="D83" s="100">
        <v>489</v>
      </c>
      <c r="E83" s="100">
        <v>408</v>
      </c>
      <c r="F83" s="103">
        <f t="shared" si="3"/>
        <v>-0.16564417177914115</v>
      </c>
      <c r="G83" s="104"/>
      <c r="J83"/>
      <c r="K83"/>
      <c r="L83"/>
      <c r="M83"/>
      <c r="N83"/>
      <c r="O83"/>
      <c r="P83"/>
    </row>
    <row r="84" spans="2:25" s="105" customFormat="1" ht="20.100000000000001" hidden="1" customHeight="1" x14ac:dyDescent="0.3">
      <c r="B84" s="98" t="s">
        <v>24</v>
      </c>
      <c r="C84" s="99"/>
      <c r="D84" s="100">
        <v>470</v>
      </c>
      <c r="E84" s="100"/>
      <c r="F84" s="103">
        <f t="shared" si="3"/>
        <v>-1</v>
      </c>
      <c r="G84" s="104"/>
      <c r="J84"/>
      <c r="K84"/>
      <c r="L84"/>
      <c r="M84"/>
      <c r="N84"/>
      <c r="O84"/>
      <c r="P84"/>
    </row>
    <row r="85" spans="2:25" s="105" customFormat="1" ht="20.100000000000001" hidden="1" customHeight="1" thickBot="1" x14ac:dyDescent="0.35">
      <c r="B85" s="106" t="s">
        <v>25</v>
      </c>
      <c r="C85" s="107"/>
      <c r="D85" s="100">
        <v>268</v>
      </c>
      <c r="E85" s="100"/>
      <c r="F85" s="103">
        <f t="shared" si="3"/>
        <v>-1</v>
      </c>
      <c r="G85" s="104"/>
      <c r="J85"/>
      <c r="K85"/>
      <c r="L85"/>
      <c r="M85"/>
      <c r="N85"/>
      <c r="O85"/>
      <c r="P85"/>
    </row>
    <row r="86" spans="2:25" s="111" customFormat="1" ht="20.100000000000001" customHeight="1" x14ac:dyDescent="0.3">
      <c r="B86" s="108" t="s">
        <v>3</v>
      </c>
      <c r="C86" s="108"/>
      <c r="D86" s="109">
        <f>SUM(D74:D83)</f>
        <v>4826</v>
      </c>
      <c r="E86" s="109">
        <f>+SUM(E74:E85)</f>
        <v>5168</v>
      </c>
      <c r="F86" s="110">
        <f>E86/D86-1</f>
        <v>7.0866141732283561E-2</v>
      </c>
      <c r="G86" s="110"/>
      <c r="W86" s="112"/>
      <c r="X86" s="112"/>
      <c r="Y86" s="112"/>
    </row>
    <row r="87" spans="2:25" s="111" customFormat="1" ht="11.25" customHeight="1" x14ac:dyDescent="0.3">
      <c r="B87" s="113"/>
      <c r="C87" s="113"/>
      <c r="D87" s="114"/>
      <c r="E87" s="114"/>
      <c r="F87" s="115"/>
      <c r="G87" s="115"/>
      <c r="W87" s="112"/>
      <c r="X87" s="112"/>
      <c r="Y87" s="112"/>
    </row>
    <row r="88" spans="2:25" s="111" customFormat="1" ht="11.25" customHeight="1" x14ac:dyDescent="0.3">
      <c r="B88" s="116"/>
      <c r="C88" s="116"/>
      <c r="D88" s="117"/>
      <c r="E88" s="117"/>
      <c r="F88" s="118"/>
      <c r="G88" s="118"/>
      <c r="W88" s="112"/>
      <c r="X88" s="112"/>
      <c r="Y88" s="112"/>
    </row>
    <row r="89" spans="2:25" x14ac:dyDescent="0.25">
      <c r="B89" s="1" t="s">
        <v>57</v>
      </c>
    </row>
    <row r="90" spans="2:25" x14ac:dyDescent="0.25">
      <c r="B90" s="1" t="s">
        <v>58</v>
      </c>
    </row>
    <row r="91" spans="2:25" x14ac:dyDescent="0.25">
      <c r="K91" s="119"/>
      <c r="L91" s="119"/>
      <c r="M91" s="119"/>
      <c r="N91" s="119"/>
      <c r="O91" s="119"/>
      <c r="P91" s="119"/>
      <c r="Q91" s="119"/>
      <c r="R91" s="119"/>
    </row>
    <row r="92" spans="2:25" x14ac:dyDescent="0.25">
      <c r="K92" s="119"/>
      <c r="L92" s="119"/>
      <c r="M92" s="119"/>
      <c r="N92" s="119"/>
      <c r="O92" s="119"/>
      <c r="P92" s="119"/>
      <c r="Q92" s="119"/>
      <c r="R92" s="119"/>
    </row>
    <row r="93" spans="2:25" x14ac:dyDescent="0.25">
      <c r="K93" s="119"/>
      <c r="L93" s="119"/>
      <c r="M93" s="119"/>
      <c r="N93" s="119"/>
      <c r="O93" s="120"/>
      <c r="P93" s="121"/>
      <c r="Q93" s="119"/>
      <c r="R93" s="119"/>
    </row>
    <row r="94" spans="2:25" ht="21" x14ac:dyDescent="0.4">
      <c r="K94" s="119"/>
      <c r="L94" s="119"/>
      <c r="M94" s="119"/>
      <c r="N94" s="119"/>
      <c r="O94" s="122"/>
      <c r="P94" s="123"/>
      <c r="Q94" s="124"/>
      <c r="R94" s="119"/>
    </row>
    <row r="95" spans="2:25" ht="18" x14ac:dyDescent="0.25">
      <c r="K95" s="119"/>
      <c r="L95" s="119"/>
      <c r="M95" s="119"/>
      <c r="N95" s="119"/>
      <c r="O95" s="122"/>
      <c r="P95" s="123"/>
      <c r="Q95" s="125"/>
      <c r="R95" s="119"/>
    </row>
    <row r="96" spans="2:25" ht="18" x14ac:dyDescent="0.25">
      <c r="K96" s="119"/>
      <c r="L96" s="119"/>
      <c r="M96" s="119"/>
      <c r="N96" s="119"/>
      <c r="O96" s="122"/>
      <c r="P96" s="123"/>
      <c r="Q96" s="126"/>
      <c r="R96" s="119"/>
    </row>
    <row r="97" spans="2:27" ht="21" x14ac:dyDescent="0.4">
      <c r="B97" s="127"/>
      <c r="C97" s="127"/>
      <c r="D97" s="127"/>
      <c r="E97" s="127"/>
      <c r="F97" s="127"/>
      <c r="G97" s="127"/>
      <c r="H97" s="127"/>
      <c r="I97" s="127"/>
      <c r="K97" s="128"/>
      <c r="L97" s="124"/>
      <c r="M97" s="124"/>
      <c r="N97" s="124"/>
      <c r="O97" s="122"/>
      <c r="P97" s="123"/>
      <c r="Q97" s="126"/>
      <c r="R97" s="124"/>
    </row>
    <row r="98" spans="2:27" ht="21" customHeight="1" x14ac:dyDescent="0.25">
      <c r="H98" s="129"/>
      <c r="I98" s="129"/>
      <c r="J98" s="129"/>
      <c r="K98" s="128"/>
      <c r="L98" s="130"/>
      <c r="M98" s="130"/>
      <c r="N98" s="130"/>
      <c r="Q98" s="126"/>
      <c r="R98" s="131"/>
    </row>
    <row r="99" spans="2:27" ht="21" customHeight="1" x14ac:dyDescent="0.4">
      <c r="B99" s="132"/>
      <c r="C99" s="133"/>
      <c r="D99" s="133"/>
      <c r="E99" s="133"/>
      <c r="F99" s="133"/>
      <c r="G99" s="133"/>
      <c r="H99" s="129"/>
      <c r="I99" s="129"/>
      <c r="J99" s="129"/>
      <c r="K99" s="128"/>
      <c r="L99" s="130"/>
      <c r="M99" s="130"/>
      <c r="N99" s="130"/>
      <c r="O99" s="134" t="s">
        <v>59</v>
      </c>
      <c r="P99" s="135">
        <v>1184</v>
      </c>
      <c r="Q99" s="126"/>
      <c r="R99" s="131"/>
    </row>
    <row r="100" spans="2:27" ht="20.399999999999999" x14ac:dyDescent="0.35">
      <c r="H100" s="129"/>
      <c r="I100" s="129"/>
      <c r="J100" s="129"/>
      <c r="K100" s="128"/>
      <c r="L100" s="136"/>
      <c r="M100" s="136"/>
      <c r="N100" s="136"/>
      <c r="O100" s="134" t="s">
        <v>60</v>
      </c>
      <c r="P100" s="135">
        <v>18346</v>
      </c>
      <c r="Q100" s="126"/>
      <c r="R100" s="131"/>
    </row>
    <row r="101" spans="2:27" ht="21" customHeight="1" x14ac:dyDescent="0.35">
      <c r="B101" s="137" t="s">
        <v>2</v>
      </c>
      <c r="C101" s="138" t="s">
        <v>3</v>
      </c>
      <c r="D101" s="139" t="s">
        <v>61</v>
      </c>
      <c r="E101" s="139" t="s">
        <v>62</v>
      </c>
      <c r="H101" s="129"/>
      <c r="I101" s="140"/>
      <c r="J101" s="129"/>
      <c r="K101" s="128"/>
      <c r="L101" s="136"/>
      <c r="M101" s="136"/>
      <c r="N101" s="136"/>
      <c r="O101" s="134" t="s">
        <v>63</v>
      </c>
      <c r="P101" s="135">
        <v>16783</v>
      </c>
      <c r="Q101" s="119"/>
      <c r="R101" s="131"/>
    </row>
    <row r="102" spans="2:27" ht="20.100000000000001" customHeight="1" x14ac:dyDescent="0.35">
      <c r="B102" s="59" t="s">
        <v>10</v>
      </c>
      <c r="C102" s="60">
        <f>SUM(D102:E102)</f>
        <v>2980</v>
      </c>
      <c r="D102" s="141">
        <v>1651</v>
      </c>
      <c r="E102" s="141">
        <v>1329</v>
      </c>
      <c r="H102" s="129"/>
      <c r="I102" s="140"/>
      <c r="J102" s="129"/>
      <c r="K102" s="128"/>
      <c r="L102" s="136"/>
      <c r="M102" s="136"/>
      <c r="N102" s="136"/>
      <c r="O102" s="134" t="s">
        <v>64</v>
      </c>
      <c r="P102" s="135">
        <v>14839</v>
      </c>
      <c r="Q102" s="119"/>
      <c r="R102" s="131"/>
      <c r="Z102" s="142"/>
      <c r="AA102" s="142"/>
    </row>
    <row r="103" spans="2:27" ht="20.100000000000001" customHeight="1" x14ac:dyDescent="0.35">
      <c r="B103" s="59" t="s">
        <v>11</v>
      </c>
      <c r="C103" s="60">
        <f>SUM(D103:E103)</f>
        <v>4145</v>
      </c>
      <c r="D103" s="141">
        <v>2309</v>
      </c>
      <c r="E103" s="141">
        <v>1836</v>
      </c>
      <c r="H103" s="129"/>
      <c r="I103" s="129"/>
      <c r="J103" s="129"/>
      <c r="K103" s="119"/>
      <c r="L103" s="143"/>
      <c r="M103" s="143"/>
      <c r="N103" s="143"/>
      <c r="O103" s="134" t="s">
        <v>65</v>
      </c>
      <c r="P103" s="135">
        <v>17097</v>
      </c>
      <c r="Q103" s="119"/>
      <c r="R103" s="131"/>
      <c r="Z103" s="142"/>
      <c r="AA103" s="142"/>
    </row>
    <row r="104" spans="2:27" ht="20.100000000000001" customHeight="1" x14ac:dyDescent="0.35">
      <c r="B104" s="59" t="s">
        <v>12</v>
      </c>
      <c r="C104" s="60">
        <f t="shared" ref="C104:C113" si="4">SUM(D104:E104)</f>
        <v>18747</v>
      </c>
      <c r="D104" s="141">
        <v>12001</v>
      </c>
      <c r="E104" s="141">
        <v>6746</v>
      </c>
      <c r="H104" s="129"/>
      <c r="I104" s="129"/>
      <c r="J104" s="129"/>
      <c r="L104" s="144"/>
      <c r="M104" s="144"/>
      <c r="N104" s="145"/>
      <c r="O104" s="134" t="s">
        <v>66</v>
      </c>
      <c r="P104" s="135">
        <v>51960</v>
      </c>
      <c r="Q104" s="131"/>
      <c r="R104" s="131"/>
      <c r="Z104" s="142"/>
      <c r="AA104" s="142"/>
    </row>
    <row r="105" spans="2:27" ht="20.100000000000001" customHeight="1" x14ac:dyDescent="0.35">
      <c r="B105" s="59" t="s">
        <v>13</v>
      </c>
      <c r="C105" s="60">
        <f t="shared" si="4"/>
        <v>16360</v>
      </c>
      <c r="D105" s="141">
        <v>9200</v>
      </c>
      <c r="E105" s="141">
        <v>7160</v>
      </c>
      <c r="H105" s="129"/>
      <c r="I105" s="129"/>
      <c r="J105" s="129"/>
      <c r="L105" s="144"/>
      <c r="M105" s="144"/>
      <c r="N105" s="145"/>
      <c r="O105" s="134" t="s">
        <v>67</v>
      </c>
      <c r="P105" s="135">
        <v>11976</v>
      </c>
      <c r="Q105" s="131"/>
      <c r="R105" s="131"/>
      <c r="Z105" s="142"/>
      <c r="AA105" s="142"/>
    </row>
    <row r="106" spans="2:27" ht="20.100000000000001" customHeight="1" x14ac:dyDescent="0.25">
      <c r="B106" s="59" t="s">
        <v>18</v>
      </c>
      <c r="C106" s="60">
        <f t="shared" si="4"/>
        <v>16341</v>
      </c>
      <c r="D106" s="141">
        <v>9478</v>
      </c>
      <c r="E106" s="141">
        <v>6863</v>
      </c>
      <c r="H106" s="129"/>
      <c r="I106" s="129"/>
      <c r="J106" s="129"/>
      <c r="N106" s="131"/>
      <c r="O106" s="146"/>
      <c r="P106" s="147">
        <v>0</v>
      </c>
      <c r="Q106" s="131"/>
      <c r="R106" s="131"/>
      <c r="Z106" s="142"/>
      <c r="AA106" s="142"/>
    </row>
    <row r="107" spans="2:27" ht="20.100000000000001" customHeight="1" x14ac:dyDescent="0.25">
      <c r="B107" s="59" t="s">
        <v>19</v>
      </c>
      <c r="C107" s="60">
        <f t="shared" si="4"/>
        <v>18254</v>
      </c>
      <c r="D107" s="141">
        <v>10311</v>
      </c>
      <c r="E107" s="141">
        <v>7943</v>
      </c>
      <c r="H107" s="129"/>
      <c r="I107" s="129"/>
      <c r="J107" s="129"/>
      <c r="N107" s="131"/>
      <c r="O107" s="122"/>
      <c r="P107" s="148"/>
      <c r="Q107" s="131"/>
      <c r="R107" s="131"/>
      <c r="Z107" s="142"/>
      <c r="AA107" s="142"/>
    </row>
    <row r="108" spans="2:27" ht="20.100000000000001" customHeight="1" x14ac:dyDescent="0.25">
      <c r="B108" s="59" t="s">
        <v>20</v>
      </c>
      <c r="C108" s="60">
        <f t="shared" si="4"/>
        <v>13836</v>
      </c>
      <c r="D108" s="141">
        <v>8360</v>
      </c>
      <c r="E108" s="141">
        <v>5476</v>
      </c>
      <c r="H108" s="129"/>
      <c r="I108" s="129"/>
      <c r="J108" s="129"/>
      <c r="N108" s="131"/>
      <c r="O108" s="122"/>
      <c r="P108" s="148"/>
      <c r="Q108" s="131"/>
      <c r="R108" s="131"/>
      <c r="Z108" s="142"/>
      <c r="AA108" s="142"/>
    </row>
    <row r="109" spans="2:27" ht="20.100000000000001" customHeight="1" x14ac:dyDescent="0.25">
      <c r="B109" s="59" t="s">
        <v>21</v>
      </c>
      <c r="C109" s="60">
        <f t="shared" si="4"/>
        <v>14700</v>
      </c>
      <c r="D109" s="141">
        <v>8808</v>
      </c>
      <c r="E109" s="141">
        <v>5892</v>
      </c>
      <c r="H109" s="129"/>
      <c r="I109" s="129"/>
      <c r="J109" s="129"/>
      <c r="N109" s="131"/>
      <c r="O109" s="122"/>
      <c r="P109" s="148"/>
      <c r="Q109" s="131"/>
      <c r="R109" s="131"/>
      <c r="Z109" s="142"/>
      <c r="AA109" s="142"/>
    </row>
    <row r="110" spans="2:27" ht="20.100000000000001" customHeight="1" x14ac:dyDescent="0.25">
      <c r="B110" s="59" t="s">
        <v>22</v>
      </c>
      <c r="C110" s="60">
        <f t="shared" si="4"/>
        <v>12035</v>
      </c>
      <c r="D110" s="141">
        <v>6834</v>
      </c>
      <c r="E110" s="141">
        <v>5201</v>
      </c>
      <c r="H110" s="129"/>
      <c r="I110" s="129"/>
      <c r="J110" s="129"/>
      <c r="N110" s="131"/>
      <c r="O110" s="122"/>
      <c r="P110" s="148"/>
      <c r="Q110" s="131"/>
      <c r="R110" s="131"/>
      <c r="Z110" s="142"/>
      <c r="AA110" s="142"/>
    </row>
    <row r="111" spans="2:27" ht="20.100000000000001" customHeight="1" thickBot="1" x14ac:dyDescent="0.3">
      <c r="B111" s="59" t="s">
        <v>23</v>
      </c>
      <c r="C111" s="60">
        <f t="shared" si="4"/>
        <v>14787</v>
      </c>
      <c r="D111" s="141">
        <v>9079</v>
      </c>
      <c r="E111" s="141">
        <v>5708</v>
      </c>
      <c r="H111" s="129"/>
      <c r="I111" s="129"/>
      <c r="J111" s="129"/>
      <c r="N111" s="131"/>
      <c r="O111" s="122"/>
      <c r="P111" s="148"/>
      <c r="Q111" s="131"/>
      <c r="R111" s="131"/>
      <c r="Z111" s="142"/>
      <c r="AA111" s="142"/>
    </row>
    <row r="112" spans="2:27" ht="20.100000000000001" hidden="1" customHeight="1" x14ac:dyDescent="0.25">
      <c r="B112" s="59" t="s">
        <v>24</v>
      </c>
      <c r="C112" s="60">
        <f t="shared" si="4"/>
        <v>0</v>
      </c>
      <c r="D112" s="141"/>
      <c r="E112" s="141"/>
      <c r="H112" s="129"/>
      <c r="I112" s="129"/>
      <c r="J112" s="129"/>
      <c r="N112" s="131"/>
      <c r="O112" s="122"/>
      <c r="P112" s="148"/>
      <c r="Q112" s="131"/>
      <c r="R112" s="131"/>
      <c r="Z112" s="142"/>
      <c r="AA112" s="142"/>
    </row>
    <row r="113" spans="2:27" ht="20.100000000000001" hidden="1" customHeight="1" thickBot="1" x14ac:dyDescent="0.3">
      <c r="B113" s="59" t="s">
        <v>25</v>
      </c>
      <c r="C113" s="60">
        <f t="shared" si="4"/>
        <v>0</v>
      </c>
      <c r="D113" s="141"/>
      <c r="E113" s="141"/>
      <c r="H113" s="129"/>
      <c r="I113" s="129"/>
      <c r="J113" s="129"/>
      <c r="N113" s="131"/>
      <c r="Q113" s="131"/>
      <c r="R113" s="131"/>
      <c r="Z113" s="142"/>
      <c r="AA113" s="142"/>
    </row>
    <row r="114" spans="2:27" ht="20.100000000000001" customHeight="1" x14ac:dyDescent="0.25">
      <c r="B114" s="149" t="s">
        <v>3</v>
      </c>
      <c r="C114" s="150">
        <f>SUM(C102:C113)</f>
        <v>132185</v>
      </c>
      <c r="D114" s="151">
        <f>SUM(D102:D113)</f>
        <v>78031</v>
      </c>
      <c r="E114" s="151">
        <f>SUM(E102:E113)</f>
        <v>54154</v>
      </c>
      <c r="O114" s="152"/>
      <c r="P114" s="152"/>
    </row>
    <row r="115" spans="2:27" ht="20.100000000000001" customHeight="1" thickBot="1" x14ac:dyDescent="0.3">
      <c r="B115" s="153" t="s">
        <v>68</v>
      </c>
      <c r="C115" s="154">
        <v>1</v>
      </c>
      <c r="D115" s="154">
        <f>D114/C114</f>
        <v>0.59031660173242051</v>
      </c>
      <c r="E115" s="154">
        <f>E114/C114</f>
        <v>0.40968339826757955</v>
      </c>
      <c r="O115" s="152"/>
      <c r="P115" s="152"/>
    </row>
    <row r="116" spans="2:27" ht="20.100000000000001" customHeight="1" x14ac:dyDescent="0.25"/>
    <row r="117" spans="2:27" ht="10.5" customHeight="1" x14ac:dyDescent="0.3">
      <c r="B117" s="9"/>
    </row>
    <row r="118" spans="2:27" ht="23.25" customHeight="1" x14ac:dyDescent="0.25"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</row>
    <row r="119" spans="2:27" ht="14.4" x14ac:dyDescent="0.3">
      <c r="B119" s="9"/>
      <c r="O119" s="11"/>
    </row>
    <row r="120" spans="2:27" ht="99" customHeight="1" x14ac:dyDescent="0.25">
      <c r="B120" s="12" t="s">
        <v>2</v>
      </c>
      <c r="C120" s="13" t="s">
        <v>3</v>
      </c>
      <c r="D120" s="14" t="s">
        <v>4</v>
      </c>
      <c r="E120" s="15"/>
      <c r="F120" s="16" t="s">
        <v>5</v>
      </c>
      <c r="G120" s="16"/>
      <c r="H120" s="16" t="s">
        <v>6</v>
      </c>
      <c r="I120" s="16"/>
      <c r="J120" s="17" t="s">
        <v>7</v>
      </c>
      <c r="K120" s="18"/>
      <c r="L120" s="19"/>
      <c r="M120" s="16" t="s">
        <v>8</v>
      </c>
      <c r="N120" s="16"/>
      <c r="O120" s="14" t="s">
        <v>9</v>
      </c>
      <c r="P120" s="20"/>
      <c r="Q120" s="15"/>
      <c r="Z120" s="155"/>
      <c r="AA120" s="156"/>
    </row>
    <row r="121" spans="2:27" ht="20.100000000000001" customHeight="1" x14ac:dyDescent="0.25">
      <c r="B121" s="21" t="s">
        <v>10</v>
      </c>
      <c r="C121" s="22">
        <f t="shared" ref="C121:C124" si="5">SUM(D121:Q121)</f>
        <v>2980</v>
      </c>
      <c r="D121" s="23">
        <v>1076</v>
      </c>
      <c r="E121" s="23"/>
      <c r="F121" s="23">
        <v>649</v>
      </c>
      <c r="G121" s="23"/>
      <c r="H121" s="23">
        <v>554</v>
      </c>
      <c r="I121" s="23"/>
      <c r="J121" s="24"/>
      <c r="K121" s="24">
        <v>32</v>
      </c>
      <c r="L121" s="24"/>
      <c r="M121" s="23">
        <v>578</v>
      </c>
      <c r="N121" s="23"/>
      <c r="O121" s="24"/>
      <c r="P121" s="25">
        <v>91</v>
      </c>
      <c r="Q121" s="26"/>
      <c r="Z121" s="155"/>
      <c r="AA121" s="156"/>
    </row>
    <row r="122" spans="2:27" ht="20.100000000000001" customHeight="1" x14ac:dyDescent="0.25">
      <c r="B122" s="27" t="s">
        <v>11</v>
      </c>
      <c r="C122" s="28">
        <f t="shared" si="5"/>
        <v>4145</v>
      </c>
      <c r="D122" s="29">
        <v>1280</v>
      </c>
      <c r="E122" s="29"/>
      <c r="F122" s="29">
        <v>950</v>
      </c>
      <c r="G122" s="29"/>
      <c r="H122" s="29">
        <v>990</v>
      </c>
      <c r="I122" s="29"/>
      <c r="J122" s="30"/>
      <c r="K122" s="30">
        <v>94</v>
      </c>
      <c r="L122" s="30"/>
      <c r="M122" s="29">
        <v>481</v>
      </c>
      <c r="N122" s="29"/>
      <c r="O122" s="30"/>
      <c r="P122" s="31">
        <v>350</v>
      </c>
      <c r="Q122" s="32"/>
      <c r="Z122" s="155"/>
      <c r="AA122" s="156"/>
    </row>
    <row r="123" spans="2:27" ht="20.100000000000001" customHeight="1" x14ac:dyDescent="0.25">
      <c r="B123" s="27" t="s">
        <v>12</v>
      </c>
      <c r="C123" s="28">
        <f t="shared" si="5"/>
        <v>18747</v>
      </c>
      <c r="D123" s="29">
        <v>2843</v>
      </c>
      <c r="E123" s="29"/>
      <c r="F123" s="29">
        <v>8417</v>
      </c>
      <c r="G123" s="29"/>
      <c r="H123" s="29">
        <v>6238</v>
      </c>
      <c r="I123" s="29"/>
      <c r="J123" s="30"/>
      <c r="K123" s="30">
        <v>24</v>
      </c>
      <c r="L123" s="30"/>
      <c r="M123" s="29">
        <v>834</v>
      </c>
      <c r="N123" s="29"/>
      <c r="O123" s="30"/>
      <c r="P123" s="31">
        <v>391</v>
      </c>
      <c r="Q123" s="32"/>
      <c r="Z123" s="155"/>
      <c r="AA123" s="156"/>
    </row>
    <row r="124" spans="2:27" ht="20.100000000000001" customHeight="1" thickBot="1" x14ac:dyDescent="0.3">
      <c r="B124" s="27" t="s">
        <v>13</v>
      </c>
      <c r="C124" s="28">
        <f t="shared" si="5"/>
        <v>16360</v>
      </c>
      <c r="D124" s="157">
        <v>1552</v>
      </c>
      <c r="E124" s="157"/>
      <c r="F124" s="157">
        <v>4396</v>
      </c>
      <c r="G124" s="157"/>
      <c r="H124" s="157">
        <v>9030</v>
      </c>
      <c r="I124" s="157"/>
      <c r="J124" s="36"/>
      <c r="K124" s="36">
        <v>181</v>
      </c>
      <c r="L124" s="36"/>
      <c r="M124" s="157">
        <v>807</v>
      </c>
      <c r="N124" s="157"/>
      <c r="O124" s="36"/>
      <c r="P124" s="158">
        <v>394</v>
      </c>
      <c r="Q124" s="159"/>
      <c r="Z124" s="155"/>
      <c r="AA124" s="156"/>
    </row>
    <row r="125" spans="2:27" ht="20.100000000000001" customHeight="1" x14ac:dyDescent="0.25">
      <c r="B125" s="40" t="s">
        <v>3</v>
      </c>
      <c r="C125" s="41">
        <f t="shared" ref="C125:I125" si="6">SUM(C121:C124)</f>
        <v>42232</v>
      </c>
      <c r="D125" s="43">
        <f t="shared" si="6"/>
        <v>6751</v>
      </c>
      <c r="E125" s="43">
        <f t="shared" si="6"/>
        <v>0</v>
      </c>
      <c r="F125" s="43">
        <f t="shared" si="6"/>
        <v>14412</v>
      </c>
      <c r="G125" s="43">
        <f t="shared" si="6"/>
        <v>0</v>
      </c>
      <c r="H125" s="43">
        <f t="shared" si="6"/>
        <v>16812</v>
      </c>
      <c r="I125" s="43">
        <f t="shared" si="6"/>
        <v>0</v>
      </c>
      <c r="J125" s="43">
        <f>SUM(K121:K124)</f>
        <v>331</v>
      </c>
      <c r="K125" s="43"/>
      <c r="L125" s="43"/>
      <c r="M125" s="43">
        <f>SUM(M121:M124)</f>
        <v>2700</v>
      </c>
      <c r="N125" s="43"/>
      <c r="O125" s="43">
        <f>SUM(P121:P124)</f>
        <v>1226</v>
      </c>
      <c r="P125" s="43"/>
      <c r="Q125" s="43"/>
    </row>
    <row r="126" spans="2:27" ht="20.100000000000001" customHeight="1" thickBot="1" x14ac:dyDescent="0.3">
      <c r="B126" s="44" t="s">
        <v>14</v>
      </c>
      <c r="C126" s="45">
        <v>1</v>
      </c>
      <c r="D126" s="46">
        <f>+D125/C125</f>
        <v>0.1598550861905664</v>
      </c>
      <c r="E126" s="46"/>
      <c r="F126" s="46">
        <f>+F125/C125</f>
        <v>0.34125781397992044</v>
      </c>
      <c r="G126" s="46"/>
      <c r="H126" s="47">
        <f>+H125/C125</f>
        <v>0.39808675885584394</v>
      </c>
      <c r="I126" s="47"/>
      <c r="J126" s="47">
        <f>+J125/C125</f>
        <v>7.8376586474711123E-3</v>
      </c>
      <c r="K126" s="47"/>
      <c r="L126" s="47"/>
      <c r="M126" s="47">
        <f>+M125/C125</f>
        <v>6.3932562985413902E-2</v>
      </c>
      <c r="N126" s="47"/>
      <c r="O126" s="47">
        <f>+O125/C125</f>
        <v>2.9030119340784241E-2</v>
      </c>
      <c r="P126" s="47"/>
      <c r="Q126" s="47"/>
      <c r="Z126" s="50"/>
    </row>
    <row r="127" spans="2:27" ht="15.6" x14ac:dyDescent="0.25">
      <c r="B127" s="48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Z127" s="50"/>
    </row>
    <row r="128" spans="2:27" ht="10.5" customHeight="1" x14ac:dyDescent="0.3">
      <c r="B128" s="9"/>
    </row>
    <row r="129" spans="2:27" ht="23.25" customHeight="1" x14ac:dyDescent="0.25">
      <c r="B129" s="160"/>
      <c r="C129" s="160"/>
      <c r="D129" s="160"/>
      <c r="E129" s="160"/>
      <c r="F129" s="160"/>
      <c r="G129" s="160"/>
      <c r="H129" s="160"/>
      <c r="I129" s="160"/>
      <c r="J129" s="160"/>
      <c r="K129" s="160"/>
      <c r="L129" s="160"/>
      <c r="M129" s="160"/>
      <c r="N129" s="160"/>
      <c r="O129" s="160"/>
    </row>
    <row r="130" spans="2:27" ht="14.4" x14ac:dyDescent="0.3">
      <c r="B130" s="9"/>
    </row>
    <row r="131" spans="2:27" ht="96" customHeight="1" x14ac:dyDescent="0.25">
      <c r="B131" s="51" t="s">
        <v>2</v>
      </c>
      <c r="C131" s="52" t="s">
        <v>3</v>
      </c>
      <c r="D131" s="53" t="s">
        <v>15</v>
      </c>
      <c r="E131" s="54"/>
      <c r="F131" s="55"/>
      <c r="G131" s="53" t="s">
        <v>16</v>
      </c>
      <c r="H131" s="54"/>
      <c r="I131" s="55"/>
      <c r="J131" s="53" t="s">
        <v>17</v>
      </c>
      <c r="K131" s="54"/>
      <c r="L131" s="55"/>
      <c r="M131" s="161"/>
      <c r="N131" s="56"/>
      <c r="O131" s="56"/>
      <c r="P131" s="56"/>
      <c r="Q131" s="56"/>
      <c r="Z131" s="155"/>
      <c r="AA131" s="156"/>
    </row>
    <row r="132" spans="2:27" ht="20.100000000000001" customHeight="1" x14ac:dyDescent="0.25">
      <c r="B132" s="57" t="s">
        <v>18</v>
      </c>
      <c r="C132" s="22">
        <f t="shared" ref="C132:C139" si="7">SUM(D132:L132)</f>
        <v>16341</v>
      </c>
      <c r="D132" s="23"/>
      <c r="E132" s="58">
        <v>3976</v>
      </c>
      <c r="F132" s="23"/>
      <c r="G132" s="23"/>
      <c r="H132" s="58">
        <v>11451</v>
      </c>
      <c r="I132" s="23"/>
      <c r="J132" s="23"/>
      <c r="K132" s="58">
        <v>914</v>
      </c>
      <c r="L132" s="23"/>
      <c r="M132" s="162"/>
      <c r="N132" s="162"/>
      <c r="O132" s="163"/>
      <c r="P132" s="164"/>
      <c r="Q132" s="163"/>
      <c r="Z132" s="155"/>
      <c r="AA132" s="156"/>
    </row>
    <row r="133" spans="2:27" ht="20.100000000000001" customHeight="1" x14ac:dyDescent="0.25">
      <c r="B133" s="27" t="s">
        <v>19</v>
      </c>
      <c r="C133" s="28">
        <f t="shared" si="7"/>
        <v>18254</v>
      </c>
      <c r="D133" s="157"/>
      <c r="E133" s="158">
        <v>2352</v>
      </c>
      <c r="F133" s="157"/>
      <c r="G133" s="157"/>
      <c r="H133" s="158">
        <v>15390</v>
      </c>
      <c r="I133" s="157"/>
      <c r="J133" s="165"/>
      <c r="K133" s="166">
        <v>512</v>
      </c>
      <c r="L133" s="165"/>
      <c r="M133" s="162"/>
      <c r="N133" s="162"/>
      <c r="O133" s="163"/>
      <c r="P133" s="164"/>
      <c r="Q133" s="163"/>
      <c r="Z133" s="155"/>
      <c r="AA133" s="156"/>
    </row>
    <row r="134" spans="2:27" ht="22.5" customHeight="1" x14ac:dyDescent="0.25">
      <c r="B134" s="27" t="s">
        <v>20</v>
      </c>
      <c r="C134" s="28">
        <f t="shared" si="7"/>
        <v>13836</v>
      </c>
      <c r="D134" s="157"/>
      <c r="E134" s="158">
        <v>3149</v>
      </c>
      <c r="F134" s="157"/>
      <c r="G134" s="157"/>
      <c r="H134" s="158">
        <v>9788</v>
      </c>
      <c r="I134" s="157"/>
      <c r="J134" s="165"/>
      <c r="K134" s="166">
        <v>899</v>
      </c>
      <c r="L134" s="165"/>
      <c r="M134" s="162"/>
      <c r="N134" s="162"/>
      <c r="O134" s="163"/>
      <c r="P134" s="164"/>
      <c r="Q134" s="163"/>
      <c r="Z134" s="155"/>
      <c r="AA134" s="156"/>
    </row>
    <row r="135" spans="2:27" ht="22.5" customHeight="1" x14ac:dyDescent="0.25">
      <c r="B135" s="27" t="s">
        <v>21</v>
      </c>
      <c r="C135" s="28">
        <f t="shared" si="7"/>
        <v>14700</v>
      </c>
      <c r="D135" s="35"/>
      <c r="E135" s="167">
        <v>3264</v>
      </c>
      <c r="F135" s="35"/>
      <c r="G135" s="35"/>
      <c r="H135" s="167">
        <v>10869</v>
      </c>
      <c r="I135" s="35"/>
      <c r="J135" s="165"/>
      <c r="K135" s="166">
        <v>567</v>
      </c>
      <c r="L135" s="165"/>
      <c r="M135" s="162"/>
      <c r="N135" s="162"/>
      <c r="O135" s="168"/>
      <c r="P135" s="169"/>
      <c r="Q135" s="168"/>
      <c r="Z135" s="155"/>
      <c r="AA135" s="156"/>
    </row>
    <row r="136" spans="2:27" ht="22.5" customHeight="1" x14ac:dyDescent="0.25">
      <c r="B136" s="27" t="s">
        <v>22</v>
      </c>
      <c r="C136" s="60">
        <f t="shared" si="7"/>
        <v>12035</v>
      </c>
      <c r="D136" s="61"/>
      <c r="E136" s="62">
        <v>3359</v>
      </c>
      <c r="F136" s="61"/>
      <c r="G136" s="61"/>
      <c r="H136" s="62">
        <v>8224</v>
      </c>
      <c r="I136" s="61"/>
      <c r="J136" s="170"/>
      <c r="K136" s="166">
        <v>452</v>
      </c>
      <c r="L136" s="170"/>
      <c r="M136" s="162"/>
      <c r="N136" s="162"/>
      <c r="O136" s="162"/>
      <c r="P136" s="164"/>
      <c r="Q136" s="163"/>
      <c r="Z136" s="171"/>
      <c r="AA136" s="156"/>
    </row>
    <row r="137" spans="2:27" ht="22.5" customHeight="1" thickBot="1" x14ac:dyDescent="0.3">
      <c r="B137" s="27" t="s">
        <v>23</v>
      </c>
      <c r="C137" s="60">
        <f t="shared" si="7"/>
        <v>14787</v>
      </c>
      <c r="D137" s="61"/>
      <c r="E137" s="62">
        <v>3036</v>
      </c>
      <c r="F137" s="61"/>
      <c r="G137" s="61"/>
      <c r="H137" s="62">
        <v>11215</v>
      </c>
      <c r="I137" s="61"/>
      <c r="J137" s="170"/>
      <c r="K137" s="166">
        <v>536</v>
      </c>
      <c r="L137" s="170"/>
      <c r="M137" s="162"/>
      <c r="N137" s="162"/>
      <c r="O137" s="162"/>
      <c r="P137" s="164"/>
      <c r="Q137" s="163"/>
      <c r="Z137" s="171"/>
      <c r="AA137" s="156"/>
    </row>
    <row r="138" spans="2:27" ht="22.5" hidden="1" customHeight="1" x14ac:dyDescent="0.25">
      <c r="B138" s="27" t="s">
        <v>24</v>
      </c>
      <c r="C138" s="60">
        <f t="shared" si="7"/>
        <v>0</v>
      </c>
      <c r="D138" s="61"/>
      <c r="E138" s="62"/>
      <c r="F138" s="61"/>
      <c r="G138" s="61"/>
      <c r="H138" s="62"/>
      <c r="I138" s="61"/>
      <c r="J138" s="170"/>
      <c r="K138" s="166"/>
      <c r="L138" s="170"/>
      <c r="M138" s="162"/>
      <c r="N138" s="162"/>
      <c r="O138" s="162"/>
      <c r="P138" s="164"/>
      <c r="Q138" s="163"/>
      <c r="Z138" s="171"/>
      <c r="AA138" s="156"/>
    </row>
    <row r="139" spans="2:27" ht="22.5" hidden="1" customHeight="1" thickBot="1" x14ac:dyDescent="0.3">
      <c r="B139" s="172" t="s">
        <v>25</v>
      </c>
      <c r="C139" s="173">
        <f t="shared" si="7"/>
        <v>0</v>
      </c>
      <c r="D139" s="162"/>
      <c r="E139" s="164"/>
      <c r="F139" s="162"/>
      <c r="G139" s="162"/>
      <c r="H139" s="164"/>
      <c r="I139" s="162"/>
      <c r="J139" s="162"/>
      <c r="K139" s="164"/>
      <c r="L139" s="119"/>
      <c r="M139" s="162"/>
      <c r="N139" s="162"/>
      <c r="O139" s="119"/>
      <c r="P139" s="164"/>
      <c r="Q139" s="163"/>
      <c r="Z139" s="171"/>
      <c r="AA139" s="156"/>
    </row>
    <row r="140" spans="2:27" ht="20.100000000000001" customHeight="1" x14ac:dyDescent="0.25">
      <c r="B140" s="40" t="s">
        <v>3</v>
      </c>
      <c r="C140" s="41">
        <f>SUM(C132:C139)</f>
        <v>89953</v>
      </c>
      <c r="D140" s="71"/>
      <c r="E140" s="71">
        <f>SUM(E132:E139)</f>
        <v>19136</v>
      </c>
      <c r="F140" s="42"/>
      <c r="G140" s="42"/>
      <c r="H140" s="71">
        <f>SUM(H132:H139)</f>
        <v>66937</v>
      </c>
      <c r="I140" s="42"/>
      <c r="J140" s="42"/>
      <c r="K140" s="71">
        <f>SUM(K132:K139)</f>
        <v>3880</v>
      </c>
      <c r="L140" s="42"/>
      <c r="M140" s="174"/>
      <c r="N140" s="175"/>
      <c r="O140" s="175"/>
      <c r="P140" s="175"/>
      <c r="Q140" s="175"/>
    </row>
    <row r="141" spans="2:27" ht="20.100000000000001" customHeight="1" thickBot="1" x14ac:dyDescent="0.3">
      <c r="B141" s="72" t="s">
        <v>14</v>
      </c>
      <c r="C141" s="73">
        <v>1</v>
      </c>
      <c r="D141" s="74"/>
      <c r="E141" s="73">
        <f>+E140/C140</f>
        <v>0.21273331628739453</v>
      </c>
      <c r="F141" s="74"/>
      <c r="G141" s="74"/>
      <c r="H141" s="73">
        <f>+H140/C140</f>
        <v>0.74413304725801255</v>
      </c>
      <c r="I141" s="74"/>
      <c r="J141" s="74"/>
      <c r="K141" s="73">
        <f>+K140/C140</f>
        <v>4.3133636454592957E-2</v>
      </c>
      <c r="L141" s="74"/>
      <c r="M141" s="176"/>
      <c r="N141" s="75"/>
      <c r="O141" s="75"/>
      <c r="P141" s="75"/>
      <c r="Q141" s="75"/>
      <c r="Z141" s="50"/>
    </row>
    <row r="142" spans="2:27" ht="15.6" x14ac:dyDescent="0.25">
      <c r="B142" s="48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177"/>
      <c r="N142" s="49"/>
      <c r="O142" s="49"/>
      <c r="P142" s="49"/>
      <c r="Q142" s="49"/>
      <c r="Z142" s="50"/>
    </row>
    <row r="143" spans="2:27" ht="31.5" customHeight="1" x14ac:dyDescent="0.25">
      <c r="E143" s="76"/>
      <c r="F143" s="76"/>
      <c r="G143" s="76"/>
      <c r="H143" s="76"/>
      <c r="K143" s="127"/>
      <c r="M143" s="178"/>
      <c r="N143" s="78" t="s">
        <v>69</v>
      </c>
      <c r="O143" s="78"/>
      <c r="P143" s="78"/>
      <c r="Q143" s="78"/>
      <c r="R143" s="78"/>
      <c r="S143" s="78"/>
    </row>
    <row r="144" spans="2:27" ht="31.5" customHeight="1" x14ac:dyDescent="0.25">
      <c r="E144" s="76"/>
      <c r="F144" s="76"/>
      <c r="G144" s="76"/>
      <c r="H144" s="76"/>
      <c r="K144" s="127"/>
      <c r="N144" s="78"/>
      <c r="O144" s="78"/>
      <c r="P144" s="78"/>
      <c r="Q144" s="78"/>
      <c r="R144" s="78"/>
      <c r="S144" s="78"/>
    </row>
    <row r="145" spans="2:11" ht="8.25" customHeight="1" x14ac:dyDescent="0.25">
      <c r="E145" s="76"/>
      <c r="F145" s="76"/>
      <c r="G145" s="76"/>
      <c r="H145" s="76"/>
      <c r="K145" s="127"/>
    </row>
    <row r="146" spans="2:11" ht="21" customHeight="1" x14ac:dyDescent="0.25">
      <c r="B146" s="79" t="s">
        <v>27</v>
      </c>
      <c r="C146" s="80" t="s">
        <v>70</v>
      </c>
      <c r="D146" s="81"/>
      <c r="E146" s="81"/>
      <c r="F146" s="81"/>
      <c r="G146" s="81"/>
      <c r="H146" s="76"/>
      <c r="K146" s="127"/>
    </row>
    <row r="147" spans="2:11" ht="18" x14ac:dyDescent="0.3">
      <c r="B147" s="82"/>
      <c r="C147" s="139">
        <v>2021</v>
      </c>
      <c r="D147" s="179">
        <v>2022</v>
      </c>
      <c r="E147" s="179">
        <v>2023</v>
      </c>
      <c r="F147" s="179">
        <v>2024</v>
      </c>
      <c r="G147" s="179" t="s">
        <v>71</v>
      </c>
      <c r="H147"/>
      <c r="I147"/>
      <c r="J147"/>
    </row>
    <row r="148" spans="2:11" ht="14.4" x14ac:dyDescent="0.3">
      <c r="B148" s="85" t="s">
        <v>30</v>
      </c>
      <c r="C148" s="86">
        <v>9545</v>
      </c>
      <c r="D148" s="86">
        <v>12092.000000000005</v>
      </c>
      <c r="E148" s="86">
        <v>9944</v>
      </c>
      <c r="F148" s="86">
        <v>9717</v>
      </c>
      <c r="G148" s="86">
        <v>8870</v>
      </c>
      <c r="H148"/>
      <c r="I148"/>
      <c r="J148"/>
    </row>
    <row r="149" spans="2:11" ht="14.4" x14ac:dyDescent="0.3">
      <c r="B149" s="85" t="s">
        <v>31</v>
      </c>
      <c r="C149" s="86">
        <v>1512</v>
      </c>
      <c r="D149" s="86">
        <v>2141.0000000000005</v>
      </c>
      <c r="E149" s="86">
        <v>1602</v>
      </c>
      <c r="F149" s="86">
        <v>1706</v>
      </c>
      <c r="G149" s="86">
        <v>1521</v>
      </c>
      <c r="H149"/>
      <c r="I149"/>
      <c r="J149"/>
    </row>
    <row r="150" spans="2:11" ht="14.4" x14ac:dyDescent="0.3">
      <c r="B150" s="85" t="s">
        <v>32</v>
      </c>
      <c r="C150" s="86">
        <v>3663</v>
      </c>
      <c r="D150" s="86">
        <v>4440.0000000000036</v>
      </c>
      <c r="E150" s="86">
        <v>2007</v>
      </c>
      <c r="F150" s="86">
        <v>3250</v>
      </c>
      <c r="G150" s="86">
        <v>5310</v>
      </c>
      <c r="H150"/>
      <c r="I150"/>
      <c r="J150"/>
    </row>
    <row r="151" spans="2:11" ht="20.100000000000001" customHeight="1" x14ac:dyDescent="0.3">
      <c r="B151" s="85" t="s">
        <v>33</v>
      </c>
      <c r="C151" s="86">
        <v>1165</v>
      </c>
      <c r="D151" s="86">
        <v>2133.0000000000014</v>
      </c>
      <c r="E151" s="86">
        <v>2630</v>
      </c>
      <c r="F151" s="86">
        <v>2412</v>
      </c>
      <c r="G151" s="86">
        <v>2338</v>
      </c>
      <c r="H151"/>
      <c r="I151"/>
      <c r="J151"/>
    </row>
    <row r="152" spans="2:11" ht="14.4" x14ac:dyDescent="0.3">
      <c r="B152" s="85" t="s">
        <v>34</v>
      </c>
      <c r="C152" s="86">
        <v>4087</v>
      </c>
      <c r="D152" s="86">
        <v>5699.9999999999991</v>
      </c>
      <c r="E152" s="86">
        <v>5238</v>
      </c>
      <c r="F152" s="86">
        <v>4851</v>
      </c>
      <c r="G152" s="86">
        <v>5629</v>
      </c>
      <c r="H152"/>
      <c r="I152"/>
      <c r="J152"/>
    </row>
    <row r="153" spans="2:11" ht="14.4" x14ac:dyDescent="0.3">
      <c r="B153" s="85" t="s">
        <v>35</v>
      </c>
      <c r="C153" s="86">
        <v>3643</v>
      </c>
      <c r="D153" s="86">
        <v>8192.0000000000036</v>
      </c>
      <c r="E153" s="86">
        <v>7326</v>
      </c>
      <c r="F153" s="86">
        <v>7885</v>
      </c>
      <c r="G153" s="86">
        <v>6479</v>
      </c>
      <c r="H153"/>
      <c r="I153"/>
      <c r="J153"/>
    </row>
    <row r="154" spans="2:11" ht="14.4" x14ac:dyDescent="0.3">
      <c r="B154" s="85" t="s">
        <v>36</v>
      </c>
      <c r="C154" s="87"/>
      <c r="D154" s="87"/>
      <c r="E154" s="87"/>
      <c r="F154" s="87"/>
      <c r="G154" s="87"/>
      <c r="H154"/>
      <c r="I154"/>
      <c r="J154"/>
    </row>
    <row r="155" spans="2:11" ht="14.4" x14ac:dyDescent="0.3">
      <c r="B155" s="85" t="s">
        <v>37</v>
      </c>
      <c r="C155" s="86">
        <v>6267</v>
      </c>
      <c r="D155" s="86">
        <v>11383.00000000002</v>
      </c>
      <c r="E155" s="86">
        <v>9426</v>
      </c>
      <c r="F155" s="86">
        <v>10166</v>
      </c>
      <c r="G155" s="86">
        <v>10157</v>
      </c>
      <c r="H155"/>
      <c r="I155"/>
      <c r="J155"/>
    </row>
    <row r="156" spans="2:11" ht="14.4" x14ac:dyDescent="0.3">
      <c r="B156" s="85" t="s">
        <v>38</v>
      </c>
      <c r="C156" s="86">
        <v>8785</v>
      </c>
      <c r="D156" s="86">
        <v>12037.999999999995</v>
      </c>
      <c r="E156" s="86">
        <v>11578</v>
      </c>
      <c r="F156" s="86">
        <v>10165</v>
      </c>
      <c r="G156" s="86">
        <v>7240</v>
      </c>
      <c r="H156"/>
      <c r="I156"/>
      <c r="J156"/>
    </row>
    <row r="157" spans="2:11" ht="14.4" x14ac:dyDescent="0.3">
      <c r="B157" s="85" t="s">
        <v>39</v>
      </c>
      <c r="C157" s="86">
        <v>3631</v>
      </c>
      <c r="D157" s="86">
        <v>4185</v>
      </c>
      <c r="E157" s="86">
        <v>4043</v>
      </c>
      <c r="F157" s="86">
        <v>3596</v>
      </c>
      <c r="G157" s="86">
        <v>4042</v>
      </c>
      <c r="H157"/>
      <c r="I157"/>
      <c r="J157"/>
    </row>
    <row r="158" spans="2:11" ht="14.4" x14ac:dyDescent="0.3">
      <c r="B158" s="85" t="s">
        <v>40</v>
      </c>
      <c r="C158" s="86">
        <v>2581</v>
      </c>
      <c r="D158" s="86">
        <v>4315.0000000000018</v>
      </c>
      <c r="E158" s="86">
        <v>4119</v>
      </c>
      <c r="F158" s="86">
        <v>2853</v>
      </c>
      <c r="G158" s="86">
        <v>3443</v>
      </c>
      <c r="H158"/>
      <c r="I158"/>
      <c r="J158"/>
    </row>
    <row r="159" spans="2:11" ht="14.4" x14ac:dyDescent="0.3">
      <c r="B159" s="85" t="s">
        <v>41</v>
      </c>
      <c r="C159" s="86">
        <v>6037</v>
      </c>
      <c r="D159" s="86">
        <v>9635.0000000000127</v>
      </c>
      <c r="E159" s="86">
        <v>7668</v>
      </c>
      <c r="F159" s="86">
        <v>6922</v>
      </c>
      <c r="G159" s="86">
        <v>6752</v>
      </c>
      <c r="H159"/>
      <c r="I159"/>
      <c r="J159"/>
    </row>
    <row r="160" spans="2:11" ht="14.4" x14ac:dyDescent="0.3">
      <c r="B160" s="85" t="s">
        <v>42</v>
      </c>
      <c r="C160" s="86">
        <v>1409</v>
      </c>
      <c r="D160" s="86">
        <v>2410</v>
      </c>
      <c r="E160" s="86">
        <v>1821</v>
      </c>
      <c r="F160" s="86">
        <v>1052</v>
      </c>
      <c r="G160" s="86">
        <v>1143</v>
      </c>
      <c r="H160"/>
      <c r="I160"/>
      <c r="J160"/>
    </row>
    <row r="161" spans="2:10" ht="14.4" x14ac:dyDescent="0.3">
      <c r="B161" s="85" t="s">
        <v>43</v>
      </c>
      <c r="C161" s="86">
        <v>4090</v>
      </c>
      <c r="D161" s="86">
        <v>4948.9999999999991</v>
      </c>
      <c r="E161" s="86">
        <v>6477</v>
      </c>
      <c r="F161" s="86">
        <v>6543</v>
      </c>
      <c r="G161" s="86">
        <v>5755</v>
      </c>
      <c r="H161"/>
      <c r="I161"/>
      <c r="J161"/>
    </row>
    <row r="162" spans="2:10" ht="14.4" x14ac:dyDescent="0.3">
      <c r="B162" s="85" t="s">
        <v>44</v>
      </c>
      <c r="C162" s="87"/>
      <c r="D162" s="87"/>
      <c r="E162" s="87"/>
      <c r="F162" s="87"/>
      <c r="G162" s="87"/>
      <c r="H162"/>
      <c r="I162"/>
      <c r="J162"/>
    </row>
    <row r="163" spans="2:10" ht="14.4" x14ac:dyDescent="0.3">
      <c r="B163" s="85" t="s">
        <v>45</v>
      </c>
      <c r="C163" s="86">
        <v>12015</v>
      </c>
      <c r="D163" s="86">
        <v>17497.999999999982</v>
      </c>
      <c r="E163" s="86">
        <v>20865</v>
      </c>
      <c r="F163" s="86">
        <v>21363</v>
      </c>
      <c r="G163" s="86">
        <v>31116</v>
      </c>
      <c r="H163"/>
      <c r="I163"/>
      <c r="J163"/>
    </row>
    <row r="164" spans="2:10" ht="14.4" x14ac:dyDescent="0.3">
      <c r="B164" s="85" t="s">
        <v>46</v>
      </c>
      <c r="C164" s="86">
        <v>2339</v>
      </c>
      <c r="D164" s="86">
        <v>4131.9999999999982</v>
      </c>
      <c r="E164" s="86">
        <v>3606</v>
      </c>
      <c r="F164" s="86">
        <v>4628</v>
      </c>
      <c r="G164" s="86">
        <v>1734</v>
      </c>
      <c r="H164"/>
      <c r="I164"/>
      <c r="J164"/>
    </row>
    <row r="165" spans="2:10" ht="20.100000000000001" customHeight="1" x14ac:dyDescent="0.3">
      <c r="B165" s="85" t="s">
        <v>47</v>
      </c>
      <c r="C165" s="86">
        <v>1613</v>
      </c>
      <c r="D165" s="86">
        <v>1827.0000000000007</v>
      </c>
      <c r="E165" s="86">
        <v>1360</v>
      </c>
      <c r="F165" s="86">
        <v>941</v>
      </c>
      <c r="G165" s="86">
        <v>655</v>
      </c>
      <c r="H165"/>
      <c r="I165"/>
      <c r="J165"/>
    </row>
    <row r="166" spans="2:10" ht="20.100000000000001" customHeight="1" x14ac:dyDescent="0.3">
      <c r="B166" s="85" t="s">
        <v>48</v>
      </c>
      <c r="C166" s="86">
        <v>712</v>
      </c>
      <c r="D166" s="86">
        <v>1798.0000000000002</v>
      </c>
      <c r="E166" s="86">
        <v>843</v>
      </c>
      <c r="F166" s="86">
        <v>1214</v>
      </c>
      <c r="G166" s="86">
        <v>1792</v>
      </c>
      <c r="H166"/>
      <c r="I166"/>
      <c r="J166"/>
    </row>
    <row r="167" spans="2:10" ht="20.100000000000001" customHeight="1" x14ac:dyDescent="0.3">
      <c r="B167" s="85" t="s">
        <v>49</v>
      </c>
      <c r="C167" s="86">
        <v>5645</v>
      </c>
      <c r="D167" s="86">
        <v>8642.9999999999945</v>
      </c>
      <c r="E167" s="86">
        <v>7408</v>
      </c>
      <c r="F167" s="86">
        <v>7422</v>
      </c>
      <c r="G167" s="86">
        <v>5884</v>
      </c>
      <c r="H167"/>
      <c r="I167"/>
      <c r="J167"/>
    </row>
    <row r="168" spans="2:10" ht="20.100000000000001" customHeight="1" x14ac:dyDescent="0.3">
      <c r="B168" s="85" t="s">
        <v>50</v>
      </c>
      <c r="C168" s="86">
        <v>6597</v>
      </c>
      <c r="D168" s="86">
        <v>10604.999999999987</v>
      </c>
      <c r="E168" s="86">
        <v>7562</v>
      </c>
      <c r="F168" s="86">
        <v>8054</v>
      </c>
      <c r="G168" s="86">
        <v>7754</v>
      </c>
      <c r="H168"/>
      <c r="I168"/>
      <c r="J168"/>
    </row>
    <row r="169" spans="2:10" ht="20.100000000000001" customHeight="1" x14ac:dyDescent="0.3">
      <c r="B169" s="85" t="s">
        <v>51</v>
      </c>
      <c r="C169" s="86">
        <v>5142</v>
      </c>
      <c r="D169" s="86">
        <v>7847.0000000000027</v>
      </c>
      <c r="E169" s="86">
        <v>6446</v>
      </c>
      <c r="F169" s="86">
        <v>5726</v>
      </c>
      <c r="G169" s="86">
        <v>4031</v>
      </c>
      <c r="H169"/>
      <c r="I169"/>
      <c r="J169"/>
    </row>
    <row r="170" spans="2:10" ht="20.100000000000001" customHeight="1" x14ac:dyDescent="0.3">
      <c r="B170" s="85" t="s">
        <v>52</v>
      </c>
      <c r="C170" s="86">
        <v>3496</v>
      </c>
      <c r="D170" s="86">
        <v>5784.9999999999973</v>
      </c>
      <c r="E170" s="86">
        <v>4235</v>
      </c>
      <c r="F170" s="86">
        <v>3865</v>
      </c>
      <c r="G170" s="86">
        <v>2915</v>
      </c>
      <c r="H170"/>
      <c r="I170"/>
      <c r="J170"/>
    </row>
    <row r="171" spans="2:10" ht="20.100000000000001" customHeight="1" x14ac:dyDescent="0.3">
      <c r="B171" s="85" t="s">
        <v>53</v>
      </c>
      <c r="C171" s="86">
        <v>1505</v>
      </c>
      <c r="D171" s="86">
        <v>1612</v>
      </c>
      <c r="E171" s="86">
        <v>1113</v>
      </c>
      <c r="F171" s="86">
        <v>953</v>
      </c>
      <c r="G171" s="86">
        <v>683</v>
      </c>
      <c r="H171"/>
      <c r="I171"/>
      <c r="J171"/>
    </row>
    <row r="172" spans="2:10" ht="20.100000000000001" customHeight="1" thickBot="1" x14ac:dyDescent="0.35">
      <c r="B172" s="88" t="s">
        <v>54</v>
      </c>
      <c r="C172" s="89">
        <v>1848</v>
      </c>
      <c r="D172" s="89">
        <v>2946</v>
      </c>
      <c r="E172" s="89">
        <v>2930</v>
      </c>
      <c r="F172" s="89">
        <v>2468</v>
      </c>
      <c r="G172" s="89">
        <v>6942</v>
      </c>
      <c r="H172"/>
      <c r="I172"/>
      <c r="J172"/>
    </row>
    <row r="173" spans="2:10" ht="20.100000000000001" customHeight="1" x14ac:dyDescent="0.3">
      <c r="B173" s="90" t="s">
        <v>3</v>
      </c>
      <c r="C173" s="91">
        <f>SUM(C148:C172)</f>
        <v>97327</v>
      </c>
      <c r="D173" s="91">
        <f t="shared" ref="D173:G173" si="8">SUM(D148:D172)</f>
        <v>146306.00000000003</v>
      </c>
      <c r="E173" s="91">
        <f t="shared" si="8"/>
        <v>130247</v>
      </c>
      <c r="F173" s="91">
        <f t="shared" si="8"/>
        <v>127752</v>
      </c>
      <c r="G173" s="91">
        <f t="shared" si="8"/>
        <v>132185</v>
      </c>
      <c r="H173"/>
      <c r="I173"/>
      <c r="J173"/>
    </row>
    <row r="174" spans="2:10" ht="20.100000000000001" customHeight="1" x14ac:dyDescent="0.3">
      <c r="B174" s="180"/>
      <c r="C174" s="180"/>
      <c r="D174" s="180"/>
      <c r="E174" s="180"/>
      <c r="F174" s="180"/>
      <c r="G174" s="180"/>
      <c r="H174"/>
      <c r="I174"/>
      <c r="J174"/>
    </row>
    <row r="175" spans="2:10" ht="20.100000000000001" customHeight="1" x14ac:dyDescent="0.3">
      <c r="B175" s="180"/>
      <c r="C175" s="180"/>
      <c r="D175" s="180"/>
      <c r="E175" s="180"/>
      <c r="F175" s="180"/>
      <c r="G175" s="180"/>
      <c r="H175"/>
      <c r="I175"/>
      <c r="J175"/>
    </row>
    <row r="176" spans="2:10" ht="20.100000000000001" customHeight="1" x14ac:dyDescent="0.3">
      <c r="B176" s="180"/>
      <c r="C176" s="180"/>
      <c r="D176" s="180"/>
      <c r="E176" s="180"/>
      <c r="F176" s="180"/>
      <c r="G176" s="180"/>
      <c r="H176"/>
      <c r="I176"/>
      <c r="J176"/>
    </row>
    <row r="179" spans="2:22" ht="11.25" customHeight="1" x14ac:dyDescent="0.25"/>
    <row r="180" spans="2:22" ht="11.25" customHeight="1" x14ac:dyDescent="0.25"/>
    <row r="181" spans="2:22" ht="33" customHeight="1" x14ac:dyDescent="0.25">
      <c r="B181" s="181" t="s">
        <v>55</v>
      </c>
      <c r="C181" s="79"/>
      <c r="D181" s="182">
        <v>2024</v>
      </c>
      <c r="E181" s="182">
        <v>2025</v>
      </c>
      <c r="F181" s="183" t="s">
        <v>56</v>
      </c>
      <c r="G181" s="181"/>
    </row>
    <row r="182" spans="2:22" ht="20.100000000000001" customHeight="1" x14ac:dyDescent="0.25">
      <c r="B182" s="98" t="s">
        <v>10</v>
      </c>
      <c r="C182" s="99"/>
      <c r="D182" s="184">
        <v>2763</v>
      </c>
      <c r="E182" s="184">
        <v>2980</v>
      </c>
      <c r="F182" s="103">
        <f>E182/D182-1</f>
        <v>7.8537821208831016E-2</v>
      </c>
      <c r="G182" s="104"/>
    </row>
    <row r="183" spans="2:22" s="105" customFormat="1" ht="20.100000000000001" customHeight="1" x14ac:dyDescent="0.3">
      <c r="B183" s="98" t="s">
        <v>11</v>
      </c>
      <c r="C183" s="99"/>
      <c r="D183" s="184">
        <v>4535</v>
      </c>
      <c r="E183" s="184">
        <v>4145</v>
      </c>
      <c r="F183" s="103">
        <f>E183/D183-1</f>
        <v>-8.5997794928335147E-2</v>
      </c>
      <c r="G183" s="104"/>
      <c r="J183"/>
      <c r="K183"/>
      <c r="L183"/>
      <c r="M183"/>
      <c r="N183"/>
      <c r="O183"/>
      <c r="P183"/>
      <c r="T183" s="1"/>
      <c r="U183" s="1"/>
      <c r="V183" s="1"/>
    </row>
    <row r="184" spans="2:22" s="105" customFormat="1" ht="20.100000000000001" customHeight="1" x14ac:dyDescent="0.3">
      <c r="B184" s="98" t="s">
        <v>12</v>
      </c>
      <c r="C184" s="99"/>
      <c r="D184" s="184">
        <v>16458</v>
      </c>
      <c r="E184" s="184">
        <v>18747</v>
      </c>
      <c r="F184" s="103">
        <f t="shared" ref="F184:F193" si="9">E184/D184-1</f>
        <v>0.13908129784907031</v>
      </c>
      <c r="G184" s="104"/>
      <c r="J184"/>
      <c r="K184"/>
      <c r="L184"/>
      <c r="M184"/>
      <c r="N184"/>
      <c r="O184"/>
      <c r="P184"/>
      <c r="T184" s="1"/>
      <c r="U184" s="1"/>
      <c r="V184" s="1"/>
    </row>
    <row r="185" spans="2:22" s="105" customFormat="1" ht="20.100000000000001" customHeight="1" x14ac:dyDescent="0.3">
      <c r="B185" s="98" t="s">
        <v>13</v>
      </c>
      <c r="C185" s="99"/>
      <c r="D185" s="184">
        <v>11567</v>
      </c>
      <c r="E185" s="184">
        <v>16360</v>
      </c>
      <c r="F185" s="103">
        <f t="shared" si="9"/>
        <v>0.41436846200397692</v>
      </c>
      <c r="G185" s="104"/>
      <c r="J185"/>
      <c r="K185"/>
      <c r="L185"/>
      <c r="M185"/>
      <c r="N185"/>
      <c r="O185"/>
      <c r="P185"/>
      <c r="T185" s="1"/>
      <c r="U185" s="1"/>
      <c r="V185" s="1"/>
    </row>
    <row r="186" spans="2:22" s="105" customFormat="1" ht="20.100000000000001" customHeight="1" x14ac:dyDescent="0.3">
      <c r="B186" s="98" t="s">
        <v>18</v>
      </c>
      <c r="C186" s="99"/>
      <c r="D186" s="184">
        <v>11668</v>
      </c>
      <c r="E186" s="184">
        <v>16341</v>
      </c>
      <c r="F186" s="103">
        <f t="shared" si="9"/>
        <v>0.40049708604730894</v>
      </c>
      <c r="G186" s="104"/>
      <c r="J186"/>
      <c r="K186"/>
      <c r="L186"/>
      <c r="M186"/>
      <c r="N186"/>
      <c r="O186"/>
      <c r="P186"/>
      <c r="T186" s="1"/>
      <c r="U186" s="1"/>
      <c r="V186" s="1"/>
    </row>
    <row r="187" spans="2:22" s="105" customFormat="1" ht="20.100000000000001" customHeight="1" x14ac:dyDescent="0.3">
      <c r="B187" s="98" t="s">
        <v>19</v>
      </c>
      <c r="C187" s="99"/>
      <c r="D187" s="184">
        <v>10532</v>
      </c>
      <c r="E187" s="184">
        <v>18254</v>
      </c>
      <c r="F187" s="103">
        <f t="shared" si="9"/>
        <v>0.73319407519939239</v>
      </c>
      <c r="G187" s="104"/>
      <c r="J187"/>
      <c r="K187"/>
      <c r="L187"/>
      <c r="M187"/>
      <c r="N187"/>
      <c r="O187"/>
      <c r="P187"/>
      <c r="T187" s="1"/>
      <c r="U187" s="1"/>
      <c r="V187" s="1"/>
    </row>
    <row r="188" spans="2:22" s="105" customFormat="1" ht="20.100000000000001" customHeight="1" x14ac:dyDescent="0.3">
      <c r="B188" s="98" t="s">
        <v>20</v>
      </c>
      <c r="C188" s="99"/>
      <c r="D188" s="185">
        <v>10550</v>
      </c>
      <c r="E188" s="185">
        <v>13836</v>
      </c>
      <c r="F188" s="103">
        <f t="shared" si="9"/>
        <v>0.31146919431279629</v>
      </c>
      <c r="G188" s="104"/>
      <c r="J188"/>
      <c r="K188"/>
      <c r="L188"/>
      <c r="M188"/>
      <c r="N188"/>
      <c r="O188"/>
      <c r="P188"/>
      <c r="T188" s="1"/>
      <c r="U188" s="1"/>
      <c r="V188" s="1"/>
    </row>
    <row r="189" spans="2:22" s="105" customFormat="1" ht="20.100000000000001" customHeight="1" x14ac:dyDescent="0.3">
      <c r="B189" s="98" t="s">
        <v>21</v>
      </c>
      <c r="C189" s="99"/>
      <c r="D189" s="100">
        <v>13129</v>
      </c>
      <c r="E189" s="100">
        <v>14700</v>
      </c>
      <c r="F189" s="103">
        <f t="shared" si="9"/>
        <v>0.11965877066037023</v>
      </c>
      <c r="G189" s="104"/>
      <c r="J189"/>
      <c r="K189"/>
      <c r="L189"/>
      <c r="M189"/>
      <c r="N189"/>
      <c r="O189"/>
      <c r="P189"/>
      <c r="T189" s="1"/>
      <c r="U189" s="1"/>
      <c r="V189" s="1"/>
    </row>
    <row r="190" spans="2:22" s="105" customFormat="1" ht="20.100000000000001" customHeight="1" x14ac:dyDescent="0.3">
      <c r="B190" s="98" t="s">
        <v>22</v>
      </c>
      <c r="C190" s="99"/>
      <c r="D190" s="100">
        <v>11122</v>
      </c>
      <c r="E190" s="100">
        <v>12035</v>
      </c>
      <c r="F190" s="103">
        <f t="shared" si="9"/>
        <v>8.2089552238805874E-2</v>
      </c>
      <c r="G190" s="104"/>
      <c r="J190"/>
      <c r="K190"/>
      <c r="L190"/>
      <c r="M190"/>
      <c r="N190"/>
      <c r="O190"/>
      <c r="P190"/>
      <c r="T190" s="1"/>
      <c r="U190" s="1"/>
      <c r="V190" s="1"/>
    </row>
    <row r="191" spans="2:22" s="105" customFormat="1" ht="20.100000000000001" customHeight="1" thickBot="1" x14ac:dyDescent="0.35">
      <c r="B191" s="98" t="s">
        <v>23</v>
      </c>
      <c r="C191" s="99"/>
      <c r="D191" s="100">
        <v>13921</v>
      </c>
      <c r="E191" s="100">
        <v>14787</v>
      </c>
      <c r="F191" s="103">
        <f t="shared" si="9"/>
        <v>6.2208174700093322E-2</v>
      </c>
      <c r="G191" s="104"/>
      <c r="J191"/>
      <c r="K191"/>
      <c r="L191"/>
      <c r="M191"/>
      <c r="N191"/>
      <c r="O191"/>
      <c r="P191"/>
      <c r="T191" s="1"/>
      <c r="U191" s="1"/>
      <c r="V191" s="1"/>
    </row>
    <row r="192" spans="2:22" s="105" customFormat="1" ht="20.100000000000001" hidden="1" customHeight="1" x14ac:dyDescent="0.3">
      <c r="B192" s="98" t="s">
        <v>24</v>
      </c>
      <c r="C192" s="99"/>
      <c r="D192" s="100">
        <v>15373</v>
      </c>
      <c r="E192" s="100"/>
      <c r="F192" s="103">
        <f t="shared" si="9"/>
        <v>-1</v>
      </c>
      <c r="G192" s="104"/>
      <c r="J192"/>
      <c r="K192"/>
      <c r="L192"/>
      <c r="M192"/>
      <c r="N192"/>
      <c r="O192"/>
      <c r="P192"/>
      <c r="T192" s="1"/>
      <c r="U192" s="1"/>
      <c r="V192" s="1"/>
    </row>
    <row r="193" spans="2:25" s="105" customFormat="1" ht="20.100000000000001" hidden="1" customHeight="1" thickBot="1" x14ac:dyDescent="0.35">
      <c r="B193" s="106" t="s">
        <v>25</v>
      </c>
      <c r="C193" s="107"/>
      <c r="D193" s="100">
        <v>6134</v>
      </c>
      <c r="E193" s="100"/>
      <c r="F193" s="103">
        <f t="shared" si="9"/>
        <v>-1</v>
      </c>
      <c r="G193" s="104"/>
      <c r="J193"/>
      <c r="K193"/>
      <c r="L193"/>
      <c r="M193"/>
      <c r="N193"/>
      <c r="O193"/>
      <c r="P193"/>
      <c r="T193" s="1"/>
      <c r="U193" s="1"/>
      <c r="V193" s="1"/>
    </row>
    <row r="194" spans="2:25" s="111" customFormat="1" ht="20.100000000000001" customHeight="1" x14ac:dyDescent="0.3">
      <c r="B194" s="108" t="s">
        <v>3</v>
      </c>
      <c r="C194" s="108"/>
      <c r="D194" s="109">
        <f>SUM(D182:D191)</f>
        <v>106245</v>
      </c>
      <c r="E194" s="109">
        <f>SUM(E182:E193)</f>
        <v>132185</v>
      </c>
      <c r="F194" s="110">
        <f>E194/D194-1</f>
        <v>0.24415266600781216</v>
      </c>
      <c r="G194" s="110"/>
      <c r="W194" s="112"/>
      <c r="X194" s="112"/>
      <c r="Y194" s="112"/>
    </row>
    <row r="196" spans="2:25" x14ac:dyDescent="0.25">
      <c r="B196" s="1" t="s">
        <v>72</v>
      </c>
    </row>
    <row r="197" spans="2:25" x14ac:dyDescent="0.25">
      <c r="B197" s="1" t="s">
        <v>73</v>
      </c>
    </row>
  </sheetData>
  <mergeCells count="109">
    <mergeCell ref="B193:C193"/>
    <mergeCell ref="F193:G193"/>
    <mergeCell ref="B194:C194"/>
    <mergeCell ref="F194:G194"/>
    <mergeCell ref="B190:C190"/>
    <mergeCell ref="F190:G190"/>
    <mergeCell ref="B191:C191"/>
    <mergeCell ref="F191:G191"/>
    <mergeCell ref="B192:C192"/>
    <mergeCell ref="F192:G192"/>
    <mergeCell ref="B187:C187"/>
    <mergeCell ref="F187:G187"/>
    <mergeCell ref="B188:C188"/>
    <mergeCell ref="F188:G188"/>
    <mergeCell ref="B189:C189"/>
    <mergeCell ref="F189:G189"/>
    <mergeCell ref="B184:C184"/>
    <mergeCell ref="F184:G184"/>
    <mergeCell ref="B185:C185"/>
    <mergeCell ref="F185:G185"/>
    <mergeCell ref="B186:C186"/>
    <mergeCell ref="F186:G186"/>
    <mergeCell ref="B181:C181"/>
    <mergeCell ref="F181:G181"/>
    <mergeCell ref="B182:C182"/>
    <mergeCell ref="F182:G182"/>
    <mergeCell ref="B183:C183"/>
    <mergeCell ref="F183:G183"/>
    <mergeCell ref="D131:F131"/>
    <mergeCell ref="G131:I131"/>
    <mergeCell ref="J131:L131"/>
    <mergeCell ref="N143:S144"/>
    <mergeCell ref="B146:B147"/>
    <mergeCell ref="C146:G146"/>
    <mergeCell ref="D126:E126"/>
    <mergeCell ref="F126:G126"/>
    <mergeCell ref="H126:I126"/>
    <mergeCell ref="J126:L126"/>
    <mergeCell ref="M126:N126"/>
    <mergeCell ref="O126:Q126"/>
    <mergeCell ref="D125:E125"/>
    <mergeCell ref="F125:G125"/>
    <mergeCell ref="H125:I125"/>
    <mergeCell ref="J125:L125"/>
    <mergeCell ref="M125:N125"/>
    <mergeCell ref="O125:Q125"/>
    <mergeCell ref="L100:N100"/>
    <mergeCell ref="L101:N101"/>
    <mergeCell ref="L102:N102"/>
    <mergeCell ref="B118:O118"/>
    <mergeCell ref="D120:E120"/>
    <mergeCell ref="F120:G120"/>
    <mergeCell ref="H120:I120"/>
    <mergeCell ref="J120:L120"/>
    <mergeCell ref="M120:N120"/>
    <mergeCell ref="O120:Q120"/>
    <mergeCell ref="B85:C85"/>
    <mergeCell ref="F85:G85"/>
    <mergeCell ref="B86:C86"/>
    <mergeCell ref="F86:G86"/>
    <mergeCell ref="L98:N98"/>
    <mergeCell ref="L99:N99"/>
    <mergeCell ref="B82:C82"/>
    <mergeCell ref="F82:G82"/>
    <mergeCell ref="B83:C83"/>
    <mergeCell ref="F83:G83"/>
    <mergeCell ref="B84:C84"/>
    <mergeCell ref="F84:G84"/>
    <mergeCell ref="B79:C79"/>
    <mergeCell ref="F79:G79"/>
    <mergeCell ref="B80:C80"/>
    <mergeCell ref="F80:G80"/>
    <mergeCell ref="B81:C81"/>
    <mergeCell ref="F81:G81"/>
    <mergeCell ref="B76:C76"/>
    <mergeCell ref="F76:G76"/>
    <mergeCell ref="B77:C77"/>
    <mergeCell ref="F77:G77"/>
    <mergeCell ref="B78:C78"/>
    <mergeCell ref="F78:G78"/>
    <mergeCell ref="B73:C73"/>
    <mergeCell ref="F73:G73"/>
    <mergeCell ref="B74:C74"/>
    <mergeCell ref="F74:G74"/>
    <mergeCell ref="B75:C75"/>
    <mergeCell ref="F75:G75"/>
    <mergeCell ref="B23:O23"/>
    <mergeCell ref="D25:F25"/>
    <mergeCell ref="G25:I25"/>
    <mergeCell ref="J25:L25"/>
    <mergeCell ref="N37:R38"/>
    <mergeCell ref="B39:B40"/>
    <mergeCell ref="C39:G39"/>
    <mergeCell ref="O20:Q20"/>
    <mergeCell ref="D21:E21"/>
    <mergeCell ref="F21:G21"/>
    <mergeCell ref="H21:I21"/>
    <mergeCell ref="J21:L21"/>
    <mergeCell ref="M21:N21"/>
    <mergeCell ref="O21:Q21"/>
    <mergeCell ref="B7:S7"/>
    <mergeCell ref="B8:S8"/>
    <mergeCell ref="B13:O13"/>
    <mergeCell ref="D15:E15"/>
    <mergeCell ref="F15:G15"/>
    <mergeCell ref="H15:I15"/>
    <mergeCell ref="J15:L15"/>
    <mergeCell ref="M15:N15"/>
    <mergeCell ref="O15:Q15"/>
  </mergeCells>
  <conditionalFormatting sqref="C20">
    <cfRule type="cellIs" dxfId="6" priority="6" operator="notEqual">
      <formula>#REF!</formula>
    </cfRule>
  </conditionalFormatting>
  <conditionalFormatting sqref="C34">
    <cfRule type="cellIs" dxfId="5" priority="5" operator="notEqual">
      <formula>#REF!</formula>
    </cfRule>
  </conditionalFormatting>
  <conditionalFormatting sqref="C114">
    <cfRule type="cellIs" dxfId="4" priority="4" operator="notEqual">
      <formula>#REF!</formula>
    </cfRule>
  </conditionalFormatting>
  <conditionalFormatting sqref="C125">
    <cfRule type="cellIs" dxfId="3" priority="2" operator="notEqual">
      <formula>#REF!</formula>
    </cfRule>
  </conditionalFormatting>
  <conditionalFormatting sqref="C140">
    <cfRule type="cellIs" dxfId="2" priority="1" operator="notEqual">
      <formula>#REF!</formula>
    </cfRule>
  </conditionalFormatting>
  <conditionalFormatting sqref="E86:E88">
    <cfRule type="cellIs" dxfId="1" priority="7" operator="notEqual">
      <formula>#REF!</formula>
    </cfRule>
  </conditionalFormatting>
  <conditionalFormatting sqref="Q95">
    <cfRule type="cellIs" dxfId="0" priority="3" operator="notEqual">
      <formula>#REF!</formula>
    </cfRule>
  </conditionalFormatting>
  <printOptions horizontalCentered="1"/>
  <pageMargins left="0" right="0" top="0.47244094488188981" bottom="0.39370078740157483" header="0.27559055118110237" footer="0.31496062992125984"/>
  <pageSetup paperSize="9" scale="36" fitToHeight="4" orientation="portrait" r:id="rId1"/>
  <rowBreaks count="1" manualBreakCount="1">
    <brk id="9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Acciones</vt:lpstr>
      <vt:lpstr>'SAR - Acciones'!Área_de_impresión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2025-11-17T21:00:51Z</dcterms:created>
  <dcterms:modified xsi:type="dcterms:W3CDTF">2025-11-17T21:01:05Z</dcterms:modified>
</cp:coreProperties>
</file>