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2_CHAT 100\ACTUALIZAR_ARCHIVOS_2025\OCTUBRE\RESUMENES_ESTADISTICOS_Y R DE VIOLENCIA SEXUAL\"/>
    </mc:Choice>
  </mc:AlternateContent>
  <xr:revisionPtr revIDLastSave="0" documentId="13_ncr:1_{2250AB93-4ECB-4568-B04A-EDBBC907D060}" xr6:coauthVersionLast="47" xr6:coauthVersionMax="47" xr10:uidLastSave="{00000000-0000-0000-0000-000000000000}"/>
  <bookViews>
    <workbookView xWindow="-108" yWindow="-108" windowWidth="23256" windowHeight="12456" tabRatio="286" xr2:uid="{00000000-000D-0000-FFFF-FFFF00000000}"/>
  </bookViews>
  <sheets>
    <sheet name="Chat 100" sheetId="2" r:id="rId1"/>
  </sheets>
  <definedNames>
    <definedName name="_xlnm.Print_Area" localSheetId="0">'Chat 100'!$A$1:$R$183</definedName>
  </definedNames>
  <calcPr calcId="191029"/>
  <pivotCaches>
    <pivotCache cacheId="23" r:id="rId2"/>
    <pivotCache cacheId="26" r:id="rId3"/>
    <pivotCache cacheId="29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7" i="2" l="1"/>
  <c r="L127" i="2"/>
  <c r="K128" i="2"/>
  <c r="L128" i="2"/>
  <c r="K129" i="2"/>
  <c r="L129" i="2"/>
  <c r="K130" i="2"/>
  <c r="L130" i="2"/>
  <c r="K131" i="2"/>
  <c r="L131" i="2"/>
  <c r="K132" i="2"/>
  <c r="L132" i="2"/>
  <c r="K133" i="2"/>
  <c r="L133" i="2"/>
  <c r="K134" i="2"/>
  <c r="L134" i="2"/>
  <c r="K135" i="2"/>
  <c r="L135" i="2"/>
  <c r="K136" i="2"/>
  <c r="L136" i="2"/>
  <c r="K137" i="2"/>
  <c r="L137" i="2"/>
  <c r="K138" i="2"/>
  <c r="L138" i="2"/>
  <c r="K139" i="2"/>
  <c r="L139" i="2"/>
  <c r="K140" i="2"/>
  <c r="L140" i="2"/>
  <c r="K141" i="2"/>
  <c r="L141" i="2"/>
  <c r="K142" i="2"/>
  <c r="L142" i="2"/>
  <c r="K143" i="2"/>
  <c r="L143" i="2"/>
  <c r="K144" i="2"/>
  <c r="L144" i="2"/>
  <c r="K145" i="2"/>
  <c r="L145" i="2"/>
  <c r="K146" i="2"/>
  <c r="L146" i="2"/>
  <c r="K147" i="2"/>
  <c r="L147" i="2"/>
  <c r="K148" i="2"/>
  <c r="L148" i="2"/>
  <c r="K149" i="2"/>
  <c r="L149" i="2"/>
  <c r="K150" i="2"/>
  <c r="L150" i="2"/>
  <c r="L126" i="2"/>
  <c r="K126" i="2"/>
  <c r="O77" i="2"/>
  <c r="P77" i="2"/>
  <c r="O59" i="2"/>
  <c r="P59" i="2"/>
  <c r="O60" i="2"/>
  <c r="P60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P58" i="2"/>
  <c r="O58" i="2"/>
  <c r="G60" i="2"/>
  <c r="H60" i="2"/>
  <c r="G61" i="2"/>
  <c r="H61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H59" i="2"/>
  <c r="G59" i="2"/>
  <c r="C94" i="2" l="1"/>
  <c r="C118" i="2"/>
  <c r="D119" i="2"/>
  <c r="F86" i="2"/>
  <c r="E86" i="2"/>
  <c r="D85" i="2"/>
  <c r="F85" i="2"/>
  <c r="E85" i="2"/>
  <c r="C85" i="2"/>
  <c r="C84" i="2"/>
  <c r="L50" i="2"/>
  <c r="M50" i="2"/>
  <c r="D50" i="2"/>
  <c r="C45" i="2"/>
  <c r="C46" i="2"/>
  <c r="C39" i="2"/>
  <c r="C40" i="2"/>
  <c r="C41" i="2"/>
  <c r="C42" i="2"/>
  <c r="C43" i="2"/>
  <c r="C44" i="2"/>
  <c r="C38" i="2"/>
  <c r="C37" i="2"/>
  <c r="C26" i="2"/>
  <c r="F29" i="2"/>
  <c r="E29" i="2"/>
  <c r="D29" i="2"/>
  <c r="C25" i="2"/>
  <c r="C17" i="2"/>
  <c r="H153" i="2"/>
  <c r="G153" i="2"/>
  <c r="F153" i="2"/>
  <c r="E153" i="2"/>
  <c r="D153" i="2"/>
  <c r="C140" i="2"/>
  <c r="E119" i="2"/>
  <c r="F119" i="2"/>
  <c r="G119" i="2"/>
  <c r="H119" i="2"/>
  <c r="I119" i="2"/>
  <c r="J119" i="2"/>
  <c r="K119" i="2"/>
  <c r="L119" i="2"/>
  <c r="M119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93" i="2"/>
  <c r="C92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I49" i="2"/>
  <c r="C24" i="2"/>
  <c r="C23" i="2"/>
  <c r="C22" i="2"/>
  <c r="C21" i="2"/>
  <c r="C20" i="2"/>
  <c r="C19" i="2"/>
  <c r="C18" i="2"/>
  <c r="F167" i="2"/>
  <c r="D86" i="2" l="1"/>
  <c r="C86" i="2" s="1"/>
  <c r="C119" i="2"/>
  <c r="M120" i="2" s="1"/>
  <c r="K120" i="2"/>
  <c r="D172" i="2"/>
  <c r="F166" i="2"/>
  <c r="C152" i="2"/>
  <c r="E172" i="2"/>
  <c r="L120" i="2" l="1"/>
  <c r="I120" i="2"/>
  <c r="H120" i="2"/>
  <c r="G120" i="2"/>
  <c r="D120" i="2"/>
  <c r="F172" i="2"/>
  <c r="J120" i="2"/>
  <c r="E120" i="2"/>
  <c r="F120" i="2"/>
  <c r="F49" i="2"/>
  <c r="F165" i="2" l="1"/>
  <c r="F164" i="2" l="1"/>
  <c r="F163" i="2" l="1"/>
  <c r="F162" i="2"/>
  <c r="F161" i="2"/>
  <c r="F160" i="2"/>
  <c r="F168" i="2" l="1"/>
  <c r="F169" i="2"/>
  <c r="F170" i="2"/>
  <c r="F171" i="2"/>
  <c r="C28" i="2" l="1"/>
  <c r="C27" i="2"/>
  <c r="C29" i="2" l="1"/>
  <c r="F30" i="2" s="1"/>
  <c r="G49" i="2"/>
  <c r="H49" i="2"/>
  <c r="J49" i="2"/>
  <c r="K49" i="2"/>
  <c r="L49" i="2"/>
  <c r="Q36" i="2" l="1"/>
  <c r="Q35" i="2"/>
  <c r="D30" i="2"/>
  <c r="E30" i="2"/>
  <c r="C30" i="2" l="1"/>
  <c r="C47" i="2" l="1"/>
  <c r="C48" i="2"/>
  <c r="C49" i="2" l="1"/>
  <c r="F50" i="2" s="1"/>
  <c r="E49" i="2"/>
  <c r="M49" i="2"/>
  <c r="C151" i="2"/>
  <c r="D49" i="2"/>
  <c r="I50" i="2" l="1"/>
  <c r="H50" i="2"/>
  <c r="E50" i="2"/>
  <c r="G50" i="2"/>
  <c r="K50" i="2"/>
  <c r="J50" i="2"/>
  <c r="Q37" i="2"/>
  <c r="Q34" i="2"/>
  <c r="C50" i="2" l="1"/>
  <c r="C120" i="2"/>
  <c r="C126" i="2"/>
  <c r="C132" i="2"/>
  <c r="C148" i="2"/>
  <c r="C133" i="2"/>
  <c r="C128" i="2"/>
  <c r="C145" i="2"/>
  <c r="C131" i="2"/>
  <c r="C144" i="2"/>
  <c r="C130" i="2"/>
  <c r="C143" i="2"/>
  <c r="C142" i="2"/>
  <c r="C127" i="2"/>
  <c r="C141" i="2"/>
  <c r="C139" i="2"/>
  <c r="C146" i="2"/>
  <c r="C138" i="2"/>
  <c r="C129" i="2"/>
  <c r="C137" i="2"/>
  <c r="C149" i="2"/>
  <c r="C136" i="2"/>
  <c r="C150" i="2"/>
  <c r="C135" i="2"/>
  <c r="C147" i="2"/>
  <c r="C134" i="2"/>
  <c r="C153" i="2" l="1"/>
  <c r="D154" i="2" s="1"/>
  <c r="G154" i="2" l="1"/>
  <c r="F154" i="2"/>
  <c r="E154" i="2"/>
  <c r="H154" i="2"/>
  <c r="C154" i="2" l="1"/>
</calcChain>
</file>

<file path=xl/sharedStrings.xml><?xml version="1.0" encoding="utf-8"?>
<sst xmlns="http://schemas.openxmlformats.org/spreadsheetml/2006/main" count="265" uniqueCount="70">
  <si>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</si>
  <si>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</si>
  <si>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</si>
  <si>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</si>
  <si>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</si>
  <si>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</si>
  <si>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</si>
  <si>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</si>
  <si>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</si>
  <si>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</si>
  <si>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</si>
  <si>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</si>
  <si>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</si>
  <si>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</si>
  <si>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</si>
  <si>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</si>
  <si>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</si>
  <si>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</si>
  <si>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</si>
  <si>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</si>
  <si>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</si>
  <si>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</si>
  <si>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</si>
  <si>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</si>
  <si>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</si>
  <si>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</si>
  <si>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</si>
  <si>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</si>
  <si>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</si>
  <si>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</si>
  <si>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</si>
  <si>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</si>
  <si>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</si>
  <si>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</si>
  <si>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</si>
  <si>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</si>
  <si>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</si>
  <si>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</si>
  <si>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</si>
  <si>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</si>
  <si>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</si>
  <si>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</si>
  <si>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</si>
  <si>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</si>
  <si>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</si>
  <si>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</si>
  <si>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</si>
  <si>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</si>
  <si>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</si>
  <si>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</si>
  <si>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</si>
  <si>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</si>
  <si>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</si>
  <si>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</si>
  <si>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</si>
  <si>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</si>
  <si>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</si>
  <si>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</si>
  <si>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</si>
  <si>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</si>
  <si>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</si>
  <si>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r>
      <t xml:space="preserve">2025 </t>
    </r>
    <r>
      <rPr>
        <b/>
        <vertAlign val="superscript"/>
        <sz val="11"/>
        <color theme="0"/>
        <rFont val="Arial"/>
        <family val="2"/>
      </rPr>
      <t>*</t>
    </r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</si>
  <si>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</si>
  <si>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</si>
  <si>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</si>
  <si>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</si>
  <si>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</si>
  <si>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</si>
  <si>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Periodo: Enero - Octubre, 2025 (Preliminar)</t>
  </si>
  <si>
    <t>*Información estadística preliminar de enero a octubre.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</si>
</sst>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50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5" fillId="0" borderId="10" xfId="2" applyNumberFormat="1" applyFont="1" applyBorder="1" applyAlignment="1">
      <alignment horizontal="center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8" xfId="2" applyFont="1" applyFill="1" applyBorder="1" applyAlignment="1">
      <alignment horizontal="center" vertical="center" wrapText="1"/>
    </xf>
    <xf numFmtId="3" fontId="15" fillId="8" borderId="19" xfId="2" applyNumberFormat="1" applyFont="1" applyFill="1" applyBorder="1" applyAlignment="1">
      <alignment horizontal="center" vertical="center"/>
    </xf>
    <xf numFmtId="164" fontId="15" fillId="9" borderId="20" xfId="4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3" fontId="2" fillId="0" borderId="21" xfId="0" applyNumberFormat="1" applyFont="1" applyBorder="1" applyAlignment="1">
      <alignment horizontal="left"/>
    </xf>
    <xf numFmtId="3" fontId="2" fillId="0" borderId="21" xfId="0" applyNumberFormat="1" applyFont="1" applyBorder="1"/>
    <xf numFmtId="0" fontId="15" fillId="7" borderId="22" xfId="2" applyFont="1" applyFill="1" applyBorder="1" applyAlignment="1">
      <alignment horizontal="center" vertical="center"/>
    </xf>
    <xf numFmtId="3" fontId="15" fillId="8" borderId="22" xfId="2" applyNumberFormat="1" applyFont="1" applyFill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5" xfId="2" applyNumberFormat="1" applyFont="1" applyBorder="1" applyAlignment="1">
      <alignment horizontal="center" vertical="center"/>
    </xf>
    <xf numFmtId="164" fontId="15" fillId="0" borderId="16" xfId="1" applyNumberFormat="1" applyFont="1" applyFill="1" applyBorder="1" applyAlignment="1">
      <alignment horizontal="center" vertical="center"/>
    </xf>
    <xf numFmtId="3" fontId="16" fillId="0" borderId="16" xfId="2" applyNumberFormat="1" applyFont="1" applyBorder="1" applyAlignment="1">
      <alignment horizontal="center" vertical="center"/>
    </xf>
    <xf numFmtId="164" fontId="15" fillId="7" borderId="22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3" fontId="21" fillId="0" borderId="0" xfId="0" applyNumberFormat="1" applyFont="1" applyAlignment="1">
      <alignment vertical="center"/>
    </xf>
    <xf numFmtId="0" fontId="13" fillId="5" borderId="26" xfId="2" applyFont="1" applyFill="1" applyBorder="1" applyAlignment="1">
      <alignment horizontal="center" vertical="center" wrapText="1"/>
    </xf>
    <xf numFmtId="0" fontId="5" fillId="4" borderId="0" xfId="2" applyFont="1" applyFill="1" applyAlignment="1">
      <alignment vertical="center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13" fillId="5" borderId="31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3" fontId="15" fillId="0" borderId="13" xfId="2" applyNumberFormat="1" applyFont="1" applyBorder="1" applyAlignment="1">
      <alignment horizontal="center" vertical="center"/>
    </xf>
    <xf numFmtId="3" fontId="15" fillId="0" borderId="14" xfId="2" applyNumberFormat="1" applyFont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5" borderId="25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left"/>
    </xf>
    <xf numFmtId="0" fontId="13" fillId="0" borderId="29" xfId="2" applyFont="1" applyBorder="1" applyAlignment="1">
      <alignment vertical="center" wrapText="1"/>
    </xf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center"/>
    </xf>
    <xf numFmtId="3" fontId="2" fillId="0" borderId="21" xfId="0" applyNumberFormat="1" applyFont="1" applyFill="1" applyBorder="1" applyAlignment="1">
      <alignment horizontal="left"/>
    </xf>
    <xf numFmtId="3" fontId="2" fillId="0" borderId="21" xfId="0" applyNumberFormat="1" applyFont="1" applyFill="1" applyBorder="1" applyAlignment="1">
      <alignment horizontal="center"/>
    </xf>
    <xf numFmtId="3" fontId="2" fillId="0" borderId="21" xfId="0" applyNumberFormat="1" applyFont="1" applyFill="1" applyBorder="1"/>
    <xf numFmtId="0" fontId="3" fillId="2" borderId="0" xfId="2" applyFont="1" applyFill="1" applyAlignment="1">
      <alignment vertical="center"/>
    </xf>
    <xf numFmtId="0" fontId="3" fillId="4" borderId="0" xfId="2" applyFont="1" applyFill="1" applyAlignment="1">
      <alignment vertical="center"/>
    </xf>
    <xf numFmtId="0" fontId="21" fillId="0" borderId="12" xfId="0" applyFont="1" applyBorder="1" applyAlignment="1">
      <alignment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34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100'!$P$34:$P$37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100'!$Q$34:$Q$37</c:f>
              <c:numCache>
                <c:formatCode>#,##0</c:formatCode>
                <c:ptCount val="4"/>
                <c:pt idx="0">
                  <c:v>188</c:v>
                </c:pt>
                <c:pt idx="1">
                  <c:v>711</c:v>
                </c:pt>
                <c:pt idx="2">
                  <c:v>21</c:v>
                </c:pt>
                <c:pt idx="3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971</c:v>
                </c:pt>
                <c:pt idx="1">
                  <c:v>136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100_Octubre_2025.xlsx]Chat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100'!$I$59:$I$83</c:f>
              <c:strCache>
                <c:ptCount val="25"/>
                <c:pt idx="0">
                  <c:v>Huancavelica</c:v>
                </c:pt>
                <c:pt idx="1">
                  <c:v>Apurimac</c:v>
                </c:pt>
                <c:pt idx="2">
                  <c:v>Tumbes</c:v>
                </c:pt>
                <c:pt idx="3">
                  <c:v>Madre de Dios</c:v>
                </c:pt>
                <c:pt idx="4">
                  <c:v>Tacna</c:v>
                </c:pt>
                <c:pt idx="5">
                  <c:v>Moquegua </c:v>
                </c:pt>
                <c:pt idx="6">
                  <c:v>Loreto</c:v>
                </c:pt>
                <c:pt idx="7">
                  <c:v>Pasco</c:v>
                </c:pt>
                <c:pt idx="8">
                  <c:v>Amazonas</c:v>
                </c:pt>
                <c:pt idx="9">
                  <c:v>Ucayali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Cajamarca</c:v>
                </c:pt>
                <c:pt idx="14">
                  <c:v>Puno</c:v>
                </c:pt>
                <c:pt idx="15">
                  <c:v>San Martin</c:v>
                </c:pt>
                <c:pt idx="16">
                  <c:v>Ica</c:v>
                </c:pt>
                <c:pt idx="17">
                  <c:v>Cusco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Lambayeque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100'!$J$59:$J$83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  <c:pt idx="13">
                  <c:v>11</c:v>
                </c:pt>
                <c:pt idx="14">
                  <c:v>11</c:v>
                </c:pt>
                <c:pt idx="15">
                  <c:v>12</c:v>
                </c:pt>
                <c:pt idx="16">
                  <c:v>12</c:v>
                </c:pt>
                <c:pt idx="17">
                  <c:v>16</c:v>
                </c:pt>
                <c:pt idx="18">
                  <c:v>18</c:v>
                </c:pt>
                <c:pt idx="19">
                  <c:v>29</c:v>
                </c:pt>
                <c:pt idx="20">
                  <c:v>29</c:v>
                </c:pt>
                <c:pt idx="21">
                  <c:v>29</c:v>
                </c:pt>
                <c:pt idx="22">
                  <c:v>33</c:v>
                </c:pt>
                <c:pt idx="23">
                  <c:v>65</c:v>
                </c:pt>
                <c:pt idx="24">
                  <c:v>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100_Octubre_2025.xlsx]Chat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100'!$Q$58:$Q$77</c:f>
              <c:strCache>
                <c:ptCount val="20"/>
                <c:pt idx="0">
                  <c:v>Huancavelica</c:v>
                </c:pt>
                <c:pt idx="1">
                  <c:v>Loreto</c:v>
                </c:pt>
                <c:pt idx="2">
                  <c:v>Huanuco</c:v>
                </c:pt>
                <c:pt idx="3">
                  <c:v>Madre de Dios</c:v>
                </c:pt>
                <c:pt idx="4">
                  <c:v>Amazonas</c:v>
                </c:pt>
                <c:pt idx="5">
                  <c:v>Ica</c:v>
                </c:pt>
                <c:pt idx="6">
                  <c:v>Cajamarca</c:v>
                </c:pt>
                <c:pt idx="7">
                  <c:v>Ayacucho</c:v>
                </c:pt>
                <c:pt idx="8">
                  <c:v>Ancash</c:v>
                </c:pt>
                <c:pt idx="9">
                  <c:v>Puno</c:v>
                </c:pt>
                <c:pt idx="10">
                  <c:v>Arequipa</c:v>
                </c:pt>
                <c:pt idx="11">
                  <c:v>Cusco</c:v>
                </c:pt>
                <c:pt idx="12">
                  <c:v>Ucayali</c:v>
                </c:pt>
                <c:pt idx="13">
                  <c:v>Junin</c:v>
                </c:pt>
                <c:pt idx="14">
                  <c:v>San Martin</c:v>
                </c:pt>
                <c:pt idx="15">
                  <c:v>Callao</c:v>
                </c:pt>
                <c:pt idx="16">
                  <c:v>Piura</c:v>
                </c:pt>
                <c:pt idx="17">
                  <c:v>La Libertad</c:v>
                </c:pt>
                <c:pt idx="18">
                  <c:v>Lambayeque</c:v>
                </c:pt>
                <c:pt idx="19">
                  <c:v>Lima</c:v>
                </c:pt>
              </c:strCache>
            </c:strRef>
          </c:cat>
          <c:val>
            <c:numRef>
              <c:f>'Chat 100'!$R$58:$R$77</c:f>
              <c:numCache>
                <c:formatCode>#,##0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5</c:v>
                </c:pt>
                <c:pt idx="18">
                  <c:v>6</c:v>
                </c:pt>
                <c:pt idx="19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50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100_Octubre_2025.xlsx]Chat 100!TablaDinámica12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2021 - 2025*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</c:pivotFmt>
      <c:pivotFmt>
        <c:idx val="1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</c:pivotFmt>
      <c:pivotFmt>
        <c:idx val="5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lumMod val="50000"/>
            </a:schemeClr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9.8211547961228676E-2"/>
          <c:y val="0.11293984407057858"/>
          <c:w val="0.83677710064729804"/>
          <c:h val="0.864130301867919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'Chat 100'!$N$125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100'!$M$126:$M$150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Moquegua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San Martin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100'!$N$126:$N$150</c:f>
              <c:numCache>
                <c:formatCode>#,##0</c:formatCode>
                <c:ptCount val="25"/>
                <c:pt idx="0">
                  <c:v>8</c:v>
                </c:pt>
                <c:pt idx="1">
                  <c:v>8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15</c:v>
                </c:pt>
                <c:pt idx="6">
                  <c:v>16</c:v>
                </c:pt>
                <c:pt idx="7">
                  <c:v>28</c:v>
                </c:pt>
                <c:pt idx="8">
                  <c:v>32</c:v>
                </c:pt>
                <c:pt idx="9">
                  <c:v>33</c:v>
                </c:pt>
                <c:pt idx="10">
                  <c:v>37</c:v>
                </c:pt>
                <c:pt idx="11">
                  <c:v>37</c:v>
                </c:pt>
                <c:pt idx="12">
                  <c:v>38</c:v>
                </c:pt>
                <c:pt idx="13">
                  <c:v>40</c:v>
                </c:pt>
                <c:pt idx="14">
                  <c:v>50</c:v>
                </c:pt>
                <c:pt idx="15">
                  <c:v>51</c:v>
                </c:pt>
                <c:pt idx="16">
                  <c:v>72</c:v>
                </c:pt>
                <c:pt idx="17">
                  <c:v>86</c:v>
                </c:pt>
                <c:pt idx="18">
                  <c:v>88</c:v>
                </c:pt>
                <c:pt idx="19">
                  <c:v>97</c:v>
                </c:pt>
                <c:pt idx="20">
                  <c:v>106</c:v>
                </c:pt>
                <c:pt idx="21">
                  <c:v>117</c:v>
                </c:pt>
                <c:pt idx="22">
                  <c:v>173</c:v>
                </c:pt>
                <c:pt idx="23">
                  <c:v>249</c:v>
                </c:pt>
                <c:pt idx="24">
                  <c:v>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40-40CF-AA7D-170945BC94A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41690912"/>
        <c:axId val="241692992"/>
      </c:barChart>
      <c:catAx>
        <c:axId val="2416909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2992"/>
        <c:crosses val="autoZero"/>
        <c:auto val="1"/>
        <c:lblAlgn val="ctr"/>
        <c:lblOffset val="100"/>
        <c:noMultiLvlLbl val="0"/>
      </c:catAx>
      <c:valAx>
        <c:axId val="241692992"/>
        <c:scaling>
          <c:orientation val="minMax"/>
          <c:max val="2000"/>
        </c:scaling>
        <c:delete val="1"/>
        <c:axPos val="b"/>
        <c:numFmt formatCode="#,##0" sourceLinked="1"/>
        <c:majorTickMark val="out"/>
        <c:minorTickMark val="none"/>
        <c:tickLblPos val="nextTo"/>
        <c:crossAx val="241690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358586</xdr:colOff>
      <xdr:row>32</xdr:row>
      <xdr:rowOff>71718</xdr:rowOff>
    </xdr:from>
    <xdr:to>
      <xdr:col>17</xdr:col>
      <xdr:colOff>546847</xdr:colOff>
      <xdr:row>49</xdr:row>
      <xdr:rowOff>206188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2387300" y="7190975"/>
          <a:ext cx="4292176" cy="3846499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102054</xdr:rowOff>
    </xdr:from>
    <xdr:to>
      <xdr:col>1</xdr:col>
      <xdr:colOff>1000125</xdr:colOff>
      <xdr:row>14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32</xdr:row>
      <xdr:rowOff>125185</xdr:rowOff>
    </xdr:from>
    <xdr:to>
      <xdr:col>13</xdr:col>
      <xdr:colOff>0</xdr:colOff>
      <xdr:row>33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3502" y="6857679"/>
          <a:ext cx="11250216" cy="224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156</xdr:row>
      <xdr:rowOff>0</xdr:rowOff>
    </xdr:from>
    <xdr:to>
      <xdr:col>6</xdr:col>
      <xdr:colOff>40820</xdr:colOff>
      <xdr:row>158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156</xdr:row>
      <xdr:rowOff>0</xdr:rowOff>
    </xdr:from>
    <xdr:to>
      <xdr:col>1</xdr:col>
      <xdr:colOff>1156608</xdr:colOff>
      <xdr:row>156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166</xdr:row>
      <xdr:rowOff>112061</xdr:rowOff>
    </xdr:from>
    <xdr:to>
      <xdr:col>14</xdr:col>
      <xdr:colOff>628168</xdr:colOff>
      <xdr:row>173</xdr:row>
      <xdr:rowOff>108857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218761" y="33607404"/>
          <a:ext cx="5853264" cy="106359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67,3 </a:t>
          </a:r>
          <a:r>
            <a:rPr lang="es-PE" sz="1100" b="0" i="1"/>
            <a:t>puntos porcentuales de enero a</a:t>
          </a:r>
          <a:r>
            <a:rPr lang="es-PE" sz="1100" b="0" i="1" baseline="0"/>
            <a:t> octubre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170</xdr:row>
      <xdr:rowOff>197223</xdr:rowOff>
    </xdr:from>
    <xdr:to>
      <xdr:col>8</xdr:col>
      <xdr:colOff>494208</xdr:colOff>
      <xdr:row>172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5446059" y="39283341"/>
          <a:ext cx="1628243" cy="43229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6</xdr:col>
      <xdr:colOff>359228</xdr:colOff>
      <xdr:row>13</xdr:row>
      <xdr:rowOff>135749</xdr:rowOff>
    </xdr:from>
    <xdr:to>
      <xdr:col>12</xdr:col>
      <xdr:colOff>130629</xdr:colOff>
      <xdr:row>30</xdr:row>
      <xdr:rowOff>1537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769428" y="2933378"/>
          <a:ext cx="5442858" cy="3632245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862854</xdr:colOff>
      <xdr:row>123</xdr:row>
      <xdr:rowOff>22417</xdr:rowOff>
    </xdr:from>
    <xdr:to>
      <xdr:col>8</xdr:col>
      <xdr:colOff>1</xdr:colOff>
      <xdr:row>123</xdr:row>
      <xdr:rowOff>504264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30300711"/>
          <a:ext cx="5457265" cy="4818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123</xdr:row>
      <xdr:rowOff>22417</xdr:rowOff>
    </xdr:from>
    <xdr:to>
      <xdr:col>1</xdr:col>
      <xdr:colOff>961407</xdr:colOff>
      <xdr:row>123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52</xdr:row>
      <xdr:rowOff>26894</xdr:rowOff>
    </xdr:from>
    <xdr:to>
      <xdr:col>6</xdr:col>
      <xdr:colOff>54429</xdr:colOff>
      <xdr:row>54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52</xdr:row>
      <xdr:rowOff>54429</xdr:rowOff>
    </xdr:from>
    <xdr:to>
      <xdr:col>1</xdr:col>
      <xdr:colOff>961407</xdr:colOff>
      <xdr:row>54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12736286"/>
          <a:ext cx="980617" cy="4653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87</xdr:row>
      <xdr:rowOff>107329</xdr:rowOff>
    </xdr:from>
    <xdr:to>
      <xdr:col>12</xdr:col>
      <xdr:colOff>887505</xdr:colOff>
      <xdr:row>88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1380" y="17463000"/>
          <a:ext cx="10962713" cy="224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87</xdr:row>
      <xdr:rowOff>144883</xdr:rowOff>
    </xdr:from>
    <xdr:to>
      <xdr:col>1</xdr:col>
      <xdr:colOff>961407</xdr:colOff>
      <xdr:row>88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188351</xdr:colOff>
      <xdr:row>54</xdr:row>
      <xdr:rowOff>83125</xdr:rowOff>
    </xdr:from>
    <xdr:to>
      <xdr:col>12</xdr:col>
      <xdr:colOff>210764</xdr:colOff>
      <xdr:row>85</xdr:row>
      <xdr:rowOff>112915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462101</xdr:colOff>
      <xdr:row>54</xdr:row>
      <xdr:rowOff>80594</xdr:rowOff>
    </xdr:from>
    <xdr:to>
      <xdr:col>17</xdr:col>
      <xdr:colOff>890388</xdr:colOff>
      <xdr:row>74</xdr:row>
      <xdr:rowOff>168245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8</xdr:col>
      <xdr:colOff>302882</xdr:colOff>
      <xdr:row>122</xdr:row>
      <xdr:rowOff>165964</xdr:rowOff>
    </xdr:from>
    <xdr:to>
      <xdr:col>16</xdr:col>
      <xdr:colOff>568620</xdr:colOff>
      <xdr:row>155</xdr:row>
      <xdr:rowOff>58089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452438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78.430058564816" createdVersion="8" refreshedVersion="8" minRefreshableVersion="3" recordCount="20" xr:uid="{9975A457-4D9B-41AA-B8AB-F3C0DFCAADE5}">
  <cacheSource type="worksheet">
    <worksheetSource ref="O57:P77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1" maxValue="4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78.430058796293" createdVersion="8" refreshedVersion="8" minRefreshableVersion="3" recordCount="25" xr:uid="{DFB7DEE1-1199-40B5-A3A5-3E474CEF2BB1}">
  <cacheSource type="worksheet">
    <worksheetSource ref="G58:H83" sheet="Chat 100"/>
  </cacheSource>
  <cacheFields count="2">
    <cacheField name="Departamento" numFmtId="3">
      <sharedItems count="25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1" maxValue="36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78.430059027778" createdVersion="6" refreshedVersion="8" minRefreshableVersion="3" recordCount="25" xr:uid="{00000000-000A-0000-FFFF-FFFF16000000}">
  <cacheSource type="worksheet">
    <worksheetSource ref="K125:L150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8" maxValue="19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2"/>
  </r>
  <r>
    <x v="1"/>
    <n v="2"/>
  </r>
  <r>
    <x v="2"/>
    <n v="3"/>
  </r>
  <r>
    <x v="3"/>
    <n v="2"/>
  </r>
  <r>
    <x v="4"/>
    <n v="2"/>
  </r>
  <r>
    <x v="5"/>
    <n v="4"/>
  </r>
  <r>
    <x v="6"/>
    <n v="3"/>
  </r>
  <r>
    <x v="7"/>
    <n v="1"/>
  </r>
  <r>
    <x v="8"/>
    <n v="1"/>
  </r>
  <r>
    <x v="9"/>
    <n v="2"/>
  </r>
  <r>
    <x v="10"/>
    <n v="3"/>
  </r>
  <r>
    <x v="11"/>
    <n v="5"/>
  </r>
  <r>
    <x v="12"/>
    <n v="6"/>
  </r>
  <r>
    <x v="13"/>
    <n v="40"/>
  </r>
  <r>
    <x v="14"/>
    <n v="1"/>
  </r>
  <r>
    <x v="15"/>
    <n v="1"/>
  </r>
  <r>
    <x v="16"/>
    <n v="4"/>
  </r>
  <r>
    <x v="17"/>
    <n v="2"/>
  </r>
  <r>
    <x v="18"/>
    <n v="4"/>
  </r>
  <r>
    <x v="19"/>
    <n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6"/>
  </r>
  <r>
    <x v="1"/>
    <n v="10"/>
  </r>
  <r>
    <x v="2"/>
    <n v="2"/>
  </r>
  <r>
    <x v="3"/>
    <n v="65"/>
  </r>
  <r>
    <x v="4"/>
    <n v="8"/>
  </r>
  <r>
    <x v="5"/>
    <n v="11"/>
  </r>
  <r>
    <x v="6"/>
    <n v="33"/>
  </r>
  <r>
    <x v="7"/>
    <n v="16"/>
  </r>
  <r>
    <x v="8"/>
    <n v="1"/>
  </r>
  <r>
    <x v="9"/>
    <n v="9"/>
  </r>
  <r>
    <x v="10"/>
    <n v="12"/>
  </r>
  <r>
    <x v="11"/>
    <n v="18"/>
  </r>
  <r>
    <x v="12"/>
    <n v="29"/>
  </r>
  <r>
    <x v="13"/>
    <n v="29"/>
  </r>
  <r>
    <x v="14"/>
    <n v="369"/>
  </r>
  <r>
    <x v="15"/>
    <n v="4"/>
  </r>
  <r>
    <x v="16"/>
    <n v="3"/>
  </r>
  <r>
    <x v="17"/>
    <n v="4"/>
  </r>
  <r>
    <x v="18"/>
    <n v="5"/>
  </r>
  <r>
    <x v="19"/>
    <n v="29"/>
  </r>
  <r>
    <x v="20"/>
    <n v="11"/>
  </r>
  <r>
    <x v="21"/>
    <n v="12"/>
  </r>
  <r>
    <x v="22"/>
    <n v="4"/>
  </r>
  <r>
    <x v="23"/>
    <n v="3"/>
  </r>
  <r>
    <x v="24"/>
    <n v="7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5"/>
  </r>
  <r>
    <x v="1"/>
    <n v="50"/>
  </r>
  <r>
    <x v="2"/>
    <n v="16"/>
  </r>
  <r>
    <x v="3"/>
    <n v="249"/>
  </r>
  <r>
    <x v="4"/>
    <n v="37"/>
  </r>
  <r>
    <x v="5"/>
    <n v="51"/>
  </r>
  <r>
    <x v="6"/>
    <n v="173"/>
  </r>
  <r>
    <x v="7"/>
    <n v="106"/>
  </r>
  <r>
    <x v="8"/>
    <n v="8"/>
  </r>
  <r>
    <x v="9"/>
    <n v="40"/>
  </r>
  <r>
    <x v="10"/>
    <n v="72"/>
  </r>
  <r>
    <x v="11"/>
    <n v="97"/>
  </r>
  <r>
    <x v="12"/>
    <n v="117"/>
  </r>
  <r>
    <x v="13"/>
    <n v="86"/>
  </r>
  <r>
    <x v="14"/>
    <n v="1995"/>
  </r>
  <r>
    <x v="15"/>
    <n v="33"/>
  </r>
  <r>
    <x v="16"/>
    <n v="10"/>
  </r>
  <r>
    <x v="17"/>
    <n v="12"/>
  </r>
  <r>
    <x v="18"/>
    <n v="11"/>
  </r>
  <r>
    <x v="19"/>
    <n v="88"/>
  </r>
  <r>
    <x v="20"/>
    <n v="38"/>
  </r>
  <r>
    <x v="21"/>
    <n v="37"/>
  </r>
  <r>
    <x v="22"/>
    <n v="28"/>
  </r>
  <r>
    <x v="23"/>
    <n v="8"/>
  </r>
  <r>
    <x v="24"/>
    <n v="3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29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5">
  <location ref="M125:N150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4"/>
    </i>
    <i>
      <x v="15"/>
    </i>
    <i>
      <x v="25"/>
    </i>
    <i>
      <x/>
    </i>
    <i>
      <x v="2"/>
    </i>
    <i>
      <x v="22"/>
    </i>
    <i>
      <x v="24"/>
    </i>
    <i>
      <x v="13"/>
    </i>
    <i>
      <x v="4"/>
    </i>
    <i>
      <x v="21"/>
    </i>
    <i>
      <x v="20"/>
    </i>
    <i>
      <x v="8"/>
    </i>
    <i>
      <x v="1"/>
    </i>
    <i>
      <x v="5"/>
    </i>
    <i>
      <x v="9"/>
    </i>
    <i>
      <x v="12"/>
    </i>
    <i>
      <x v="16"/>
    </i>
    <i>
      <x v="10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286">
      <pivotArea type="all" dataOnly="0" outline="0" fieldPosition="0"/>
    </format>
    <format dxfId="285">
      <pivotArea outline="0" collapsedLevelsAreSubtotals="1" fieldPosition="0"/>
    </format>
    <format dxfId="284">
      <pivotArea field="0" type="button" dataOnly="0" labelOnly="1" outline="0" axis="axisRow" fieldPosition="0"/>
    </format>
    <format dxfId="283">
      <pivotArea dataOnly="0" labelOnly="1" outline="0" axis="axisValues" fieldPosition="0"/>
    </format>
    <format dxfId="282">
      <pivotArea dataOnly="0" labelOnly="1" fieldPosition="0">
        <references count="1">
          <reference field="0" count="0"/>
        </references>
      </pivotArea>
    </format>
    <format dxfId="281">
      <pivotArea dataOnly="0" labelOnly="1" grandRow="1" outline="0" fieldPosition="0"/>
    </format>
    <format dxfId="280">
      <pivotArea dataOnly="0" labelOnly="1" outline="0" axis="axisValues" fieldPosition="0"/>
    </format>
    <format dxfId="279">
      <pivotArea type="all" dataOnly="0" outline="0" fieldPosition="0"/>
    </format>
    <format dxfId="278">
      <pivotArea outline="0" collapsedLevelsAreSubtotals="1" fieldPosition="0"/>
    </format>
    <format dxfId="277">
      <pivotArea dataOnly="0" labelOnly="1" outline="0" axis="axisValues" fieldPosition="0"/>
    </format>
    <format dxfId="276">
      <pivotArea dataOnly="0" labelOnly="1" fieldPosition="0">
        <references count="1">
          <reference field="0" count="0"/>
        </references>
      </pivotArea>
    </format>
    <format dxfId="275">
      <pivotArea dataOnly="0" labelOnly="1" outline="0" axis="axisValues" fieldPosition="0"/>
    </format>
    <format dxfId="8">
      <pivotArea type="all" dataOnly="0" outline="0" fieldPosition="0"/>
    </format>
    <format dxfId="3">
      <pivotArea outline="0" collapsedLevelsAreSubtotals="1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outline="0" axis="axisValues" fieldPosition="0"/>
    </format>
  </formats>
  <chartFormats count="3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7F9715-4BB7-4A15-B699-C34AEBE85523}" name="TablaDinámica11" cacheId="23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7:R77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 v="19"/>
    </i>
    <i>
      <x v="11"/>
    </i>
    <i>
      <x v="16"/>
    </i>
    <i>
      <x v="15"/>
    </i>
    <i>
      <x v="7"/>
    </i>
    <i>
      <x v="14"/>
    </i>
    <i>
      <x v="8"/>
    </i>
    <i>
      <x/>
    </i>
    <i>
      <x v="12"/>
    </i>
    <i>
      <x v="17"/>
    </i>
    <i>
      <x v="10"/>
    </i>
    <i>
      <x v="13"/>
    </i>
    <i>
      <x v="18"/>
    </i>
    <i>
      <x v="1"/>
    </i>
    <i>
      <x v="6"/>
    </i>
    <i>
      <x v="3"/>
    </i>
    <i>
      <x v="5"/>
    </i>
    <i>
      <x v="9"/>
    </i>
    <i>
      <x v="4"/>
    </i>
    <i>
      <x v="2"/>
    </i>
  </rowItems>
  <colItems count="1">
    <i/>
  </colItems>
  <dataFields count="1">
    <dataField name="Suma de Hombre" fld="1" baseField="0" baseItem="0" numFmtId="3"/>
  </dataFields>
  <formats count="41">
    <format dxfId="323">
      <pivotArea type="all" dataOnly="0" outline="0" fieldPosition="0"/>
    </format>
    <format dxfId="322">
      <pivotArea outline="0" collapsedLevelsAreSubtotals="1" fieldPosition="0"/>
    </format>
    <format dxfId="321">
      <pivotArea dataOnly="0" labelOnly="1" outline="0" axis="axisValues" fieldPosition="0"/>
    </format>
    <format dxfId="320">
      <pivotArea dataOnly="0" labelOnly="1" fieldPosition="0">
        <references count="1">
          <reference field="0" count="0"/>
        </references>
      </pivotArea>
    </format>
    <format dxfId="319">
      <pivotArea dataOnly="0" labelOnly="1" outline="0" axis="axisValues" fieldPosition="0"/>
    </format>
    <format dxfId="318">
      <pivotArea type="all" dataOnly="0" outline="0" fieldPosition="0"/>
    </format>
    <format dxfId="317">
      <pivotArea outline="0" collapsedLevelsAreSubtotals="1" fieldPosition="0"/>
    </format>
    <format dxfId="316">
      <pivotArea dataOnly="0" labelOnly="1" outline="0" axis="axisValues" fieldPosition="0"/>
    </format>
    <format dxfId="315">
      <pivotArea dataOnly="0" labelOnly="1" fieldPosition="0">
        <references count="1">
          <reference field="0" count="0"/>
        </references>
      </pivotArea>
    </format>
    <format dxfId="314">
      <pivotArea dataOnly="0" labelOnly="1" outline="0" axis="axisValues" fieldPosition="0"/>
    </format>
    <format dxfId="313">
      <pivotArea type="all" dataOnly="0" outline="0" fieldPosition="0"/>
    </format>
    <format dxfId="312">
      <pivotArea outline="0" collapsedLevelsAreSubtotals="1" fieldPosition="0"/>
    </format>
    <format dxfId="311">
      <pivotArea type="all" dataOnly="0" outline="0" fieldPosition="0"/>
    </format>
    <format dxfId="310">
      <pivotArea outline="0" collapsedLevelsAreSubtotals="1" fieldPosition="0"/>
    </format>
    <format dxfId="309">
      <pivotArea type="all" dataOnly="0" outline="0" fieldPosition="0"/>
    </format>
    <format dxfId="308">
      <pivotArea outline="0" collapsedLevelsAreSubtotals="1" fieldPosition="0"/>
    </format>
    <format dxfId="307">
      <pivotArea type="all" dataOnly="0" outline="0" fieldPosition="0"/>
    </format>
    <format dxfId="306">
      <pivotArea outline="0" collapsedLevelsAreSubtotals="1" fieldPosition="0"/>
    </format>
    <format dxfId="305">
      <pivotArea type="all" dataOnly="0" outline="0" fieldPosition="0"/>
    </format>
    <format dxfId="304">
      <pivotArea outline="0" collapsedLevelsAreSubtotals="1" fieldPosition="0"/>
    </format>
    <format dxfId="303">
      <pivotArea type="all" dataOnly="0" outline="0" fieldPosition="0"/>
    </format>
    <format dxfId="302">
      <pivotArea outline="0" collapsedLevelsAreSubtotals="1" fieldPosition="0"/>
    </format>
    <format dxfId="301">
      <pivotArea type="all" dataOnly="0" outline="0" fieldPosition="0"/>
    </format>
    <format dxfId="300">
      <pivotArea outline="0" collapsedLevelsAreSubtotals="1" fieldPosition="0"/>
    </format>
    <format dxfId="299">
      <pivotArea type="all" dataOnly="0" outline="0" fieldPosition="0"/>
    </format>
    <format dxfId="298">
      <pivotArea outline="0" collapsedLevelsAreSubtotals="1" fieldPosition="0"/>
    </format>
    <format dxfId="297">
      <pivotArea type="all" dataOnly="0" outline="0" fieldPosition="0"/>
    </format>
    <format dxfId="296">
      <pivotArea outline="0" collapsedLevelsAreSubtotals="1" fieldPosition="0"/>
    </format>
    <format dxfId="295">
      <pivotArea outline="0" collapsedLevelsAreSubtotals="1" fieldPosition="0"/>
    </format>
    <format dxfId="294">
      <pivotArea type="all" dataOnly="0" outline="0" fieldPosition="0"/>
    </format>
    <format dxfId="293">
      <pivotArea outline="0" collapsedLevelsAreSubtotals="1" fieldPosition="0"/>
    </format>
    <format dxfId="292">
      <pivotArea dataOnly="0" labelOnly="1" fieldPosition="0">
        <references count="1">
          <reference field="0" count="0"/>
        </references>
      </pivotArea>
    </format>
    <format dxfId="291">
      <pivotArea dataOnly="0" labelOnly="1" outline="0" axis="axisValues" fieldPosition="0"/>
    </format>
    <format dxfId="290">
      <pivotArea type="all" dataOnly="0" outline="0" fieldPosition="0"/>
    </format>
    <format dxfId="289">
      <pivotArea outline="0" collapsedLevelsAreSubtotals="1" fieldPosition="0"/>
    </format>
    <format dxfId="288">
      <pivotArea dataOnly="0" labelOnly="1" fieldPosition="0">
        <references count="1">
          <reference field="0" count="0"/>
        </references>
      </pivotArea>
    </format>
    <format dxfId="287">
      <pivotArea dataOnly="0" labelOnly="1" outline="0" axis="axisValues" fieldPosition="0"/>
    </format>
    <format dxfId="115">
      <pivotArea type="all" dataOnly="0" outline="0" fieldPosition="0"/>
    </format>
    <format dxfId="110">
      <pivotArea outline="0" collapsedLevelsAreSubtotals="1" fieldPosition="0"/>
    </format>
    <format dxfId="109">
      <pivotArea dataOnly="0" labelOnly="1" fieldPosition="0">
        <references count="1">
          <reference field="0" count="0"/>
        </references>
      </pivotArea>
    </format>
    <format dxfId="108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A37A98-5FBB-49B3-BB9A-9265CEAAA422}" name="TablaDinámica10" cacheId="26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58:J83" firstHeaderRow="1" firstDataRow="1" firstDataCol="1"/>
  <pivotFields count="2">
    <pivotField axis="axisRow" showAll="0" sortType="ascending" defaultSubtotal="0">
      <items count="25">
        <item x="1"/>
        <item x="3"/>
        <item x="7"/>
        <item x="11"/>
        <item x="12"/>
        <item x="13"/>
        <item x="18"/>
        <item x="19"/>
        <item x="20"/>
        <item x="6"/>
        <item x="14"/>
        <item x="17"/>
        <item x="2"/>
        <item x="5"/>
        <item x="9"/>
        <item x="10"/>
        <item x="21"/>
        <item x="22"/>
        <item x="23"/>
        <item x="24"/>
        <item x="0"/>
        <item x="4"/>
        <item x="15"/>
        <item x="16"/>
        <item x="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5">
    <i>
      <x v="24"/>
    </i>
    <i>
      <x v="12"/>
    </i>
    <i>
      <x v="18"/>
    </i>
    <i>
      <x v="23"/>
    </i>
    <i>
      <x v="17"/>
    </i>
    <i>
      <x v="11"/>
    </i>
    <i>
      <x v="22"/>
    </i>
    <i>
      <x v="6"/>
    </i>
    <i>
      <x v="20"/>
    </i>
    <i>
      <x v="19"/>
    </i>
    <i>
      <x v="21"/>
    </i>
    <i>
      <x v="14"/>
    </i>
    <i>
      <x/>
    </i>
    <i>
      <x v="13"/>
    </i>
    <i>
      <x v="8"/>
    </i>
    <i>
      <x v="16"/>
    </i>
    <i>
      <x v="15"/>
    </i>
    <i>
      <x v="2"/>
    </i>
    <i>
      <x v="3"/>
    </i>
    <i>
      <x v="7"/>
    </i>
    <i>
      <x v="4"/>
    </i>
    <i>
      <x v="5"/>
    </i>
    <i>
      <x v="9"/>
    </i>
    <i>
      <x v="1"/>
    </i>
    <i>
      <x v="10"/>
    </i>
  </rowItems>
  <colItems count="1">
    <i/>
  </colItems>
  <dataFields count="1">
    <dataField name="Suma de x" fld="1" baseField="0" baseItem="0"/>
  </dataFields>
  <formats count="25">
    <format dxfId="343">
      <pivotArea type="all" dataOnly="0" outline="0" fieldPosition="0"/>
    </format>
    <format dxfId="342">
      <pivotArea outline="0" collapsedLevelsAreSubtotals="1" fieldPosition="0"/>
    </format>
    <format dxfId="341">
      <pivotArea dataOnly="0" labelOnly="1" outline="0" axis="axisValues" fieldPosition="0"/>
    </format>
    <format dxfId="340">
      <pivotArea dataOnly="0" labelOnly="1" fieldPosition="0">
        <references count="1">
          <reference field="0" count="0"/>
        </references>
      </pivotArea>
    </format>
    <format dxfId="339">
      <pivotArea dataOnly="0" labelOnly="1" outline="0" axis="axisValues" fieldPosition="0"/>
    </format>
    <format dxfId="338">
      <pivotArea type="all" dataOnly="0" outline="0" fieldPosition="0"/>
    </format>
    <format dxfId="337">
      <pivotArea outline="0" collapsedLevelsAreSubtotals="1" fieldPosition="0"/>
    </format>
    <format dxfId="336">
      <pivotArea dataOnly="0" labelOnly="1" outline="0" axis="axisValues" fieldPosition="0"/>
    </format>
    <format dxfId="335">
      <pivotArea dataOnly="0" labelOnly="1" fieldPosition="0">
        <references count="1">
          <reference field="0" count="0"/>
        </references>
      </pivotArea>
    </format>
    <format dxfId="334">
      <pivotArea dataOnly="0" labelOnly="1" outline="0" axis="axisValues" fieldPosition="0"/>
    </format>
    <format dxfId="333">
      <pivotArea type="all" dataOnly="0" outline="0" fieldPosition="0"/>
    </format>
    <format dxfId="332">
      <pivotArea outline="0" collapsedLevelsAreSubtotals="1" fieldPosition="0"/>
    </format>
    <format dxfId="331">
      <pivotArea field="0" type="button" dataOnly="0" labelOnly="1" outline="0" axis="axisRow" fieldPosition="0"/>
    </format>
    <format dxfId="330">
      <pivotArea dataOnly="0" labelOnly="1" fieldPosition="0">
        <references count="1">
          <reference field="0" count="0"/>
        </references>
      </pivotArea>
    </format>
    <format dxfId="329">
      <pivotArea dataOnly="0" labelOnly="1" outline="0" axis="axisValues" fieldPosition="0"/>
    </format>
    <format dxfId="328">
      <pivotArea type="all" dataOnly="0" outline="0" fieldPosition="0"/>
    </format>
    <format dxfId="327">
      <pivotArea outline="0" collapsedLevelsAreSubtotals="1" fieldPosition="0"/>
    </format>
    <format dxfId="326">
      <pivotArea field="0" type="button" dataOnly="0" labelOnly="1" outline="0" axis="axisRow" fieldPosition="0"/>
    </format>
    <format dxfId="325">
      <pivotArea dataOnly="0" labelOnly="1" fieldPosition="0">
        <references count="1">
          <reference field="0" count="0"/>
        </references>
      </pivotArea>
    </format>
    <format dxfId="324">
      <pivotArea dataOnly="0" labelOnly="1" outline="0" axis="axisValues" fieldPosition="0"/>
    </format>
    <format dxfId="106">
      <pivotArea type="all" dataOnly="0" outline="0" fieldPosition="0"/>
    </format>
    <format dxfId="100">
      <pivotArea outline="0" collapsedLevelsAreSubtotals="1" fieldPosition="0"/>
    </format>
    <format dxfId="99">
      <pivotArea field="0" type="button" dataOnly="0" labelOnly="1" outline="0" axis="axisRow" fieldPosition="0"/>
    </format>
    <format dxfId="98">
      <pivotArea dataOnly="0" labelOnly="1" fieldPosition="0">
        <references count="1">
          <reference field="0" count="0"/>
        </references>
      </pivotArea>
    </format>
    <format dxfId="97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20"/>
  <sheetViews>
    <sheetView showGridLines="0" tabSelected="1" view="pageBreakPreview" zoomScale="70" zoomScaleNormal="85" zoomScaleSheetLayoutView="70" workbookViewId="0">
      <selection activeCell="Q18" sqref="Q18"/>
    </sheetView>
  </sheetViews>
  <sheetFormatPr baseColWidth="10" defaultColWidth="11.44140625" defaultRowHeight="14.4" x14ac:dyDescent="0.3"/>
  <cols>
    <col min="1" max="1" width="1.5546875" style="2" customWidth="1"/>
    <col min="2" max="2" width="19.5546875" style="2" customWidth="1"/>
    <col min="3" max="3" width="14.33203125" style="2" customWidth="1"/>
    <col min="4" max="4" width="12.6640625" style="2" customWidth="1"/>
    <col min="5" max="5" width="17.6640625" style="2" customWidth="1"/>
    <col min="6" max="6" width="13.109375" style="2" customWidth="1"/>
    <col min="7" max="7" width="17.88671875" style="2" customWidth="1"/>
    <col min="8" max="8" width="12.6640625" style="2" customWidth="1"/>
    <col min="9" max="9" width="13.77734375" style="2" bestFit="1" customWidth="1"/>
    <col min="10" max="10" width="9.77734375" style="2" bestFit="1" customWidth="1"/>
    <col min="11" max="11" width="15.6640625" style="2" customWidth="1"/>
    <col min="12" max="12" width="12.6640625" style="2" customWidth="1"/>
    <col min="13" max="13" width="13.77734375" style="2" bestFit="1" customWidth="1"/>
    <col min="14" max="14" width="20.5546875" style="2" bestFit="1" customWidth="1"/>
    <col min="15" max="16" width="12.6640625" style="2" customWidth="1"/>
    <col min="17" max="17" width="13.77734375" style="2" bestFit="1" customWidth="1"/>
    <col min="18" max="18" width="15.6640625" style="2" bestFit="1" customWidth="1"/>
    <col min="19" max="19" width="12.6640625" style="2" hidden="1" customWidth="1"/>
    <col min="20" max="20" width="3.6640625" style="2" customWidth="1"/>
    <col min="21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2" x14ac:dyDescent="0.3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</row>
    <row r="3" spans="2:18" ht="19.2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3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4.6" x14ac:dyDescent="0.3">
      <c r="B6" s="124" t="s">
        <v>57</v>
      </c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</row>
    <row r="7" spans="2:18" ht="19.2" x14ac:dyDescent="0.3">
      <c r="B7" s="125"/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spans="2:18" ht="21" x14ac:dyDescent="0.3">
      <c r="B8" s="124" t="s">
        <v>68</v>
      </c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</row>
    <row r="9" spans="2:18" ht="15.6" x14ac:dyDescent="0.3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3"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</row>
    <row r="12" spans="2:18" s="10" customFormat="1" x14ac:dyDescent="0.3"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spans="2:18" s="10" customFormat="1" x14ac:dyDescent="0.3"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spans="2:18" ht="15.6" x14ac:dyDescent="0.3">
      <c r="B14" s="12"/>
      <c r="C14" s="12"/>
      <c r="D14" s="12"/>
      <c r="E14" s="12"/>
      <c r="F14" s="13"/>
      <c r="G14" s="111"/>
      <c r="H14" s="100"/>
      <c r="I14" s="100"/>
      <c r="J14" s="100"/>
      <c r="K14" s="100"/>
      <c r="L14" s="100"/>
      <c r="M14" s="100"/>
    </row>
    <row r="15" spans="2:18" x14ac:dyDescent="0.3">
      <c r="B15" s="14"/>
      <c r="C15" s="1"/>
      <c r="D15" s="1"/>
      <c r="E15" s="1"/>
      <c r="F15" s="11"/>
      <c r="G15" s="96"/>
      <c r="H15" s="100"/>
      <c r="I15" s="100"/>
      <c r="J15" s="100"/>
      <c r="K15" s="100"/>
      <c r="L15" s="100"/>
      <c r="M15" s="100"/>
    </row>
    <row r="16" spans="2:18" ht="30" customHeight="1" x14ac:dyDescent="0.3">
      <c r="B16" s="15" t="s">
        <v>0</v>
      </c>
      <c r="C16" s="16" t="s">
        <v>1</v>
      </c>
      <c r="D16" s="17" t="s">
        <v>2</v>
      </c>
      <c r="E16" s="18" t="s">
        <v>3</v>
      </c>
      <c r="F16" s="114" t="s">
        <v>67</v>
      </c>
      <c r="G16" s="94"/>
      <c r="H16" s="100"/>
      <c r="I16" s="100"/>
      <c r="J16" s="100"/>
      <c r="K16" s="100"/>
      <c r="L16" s="100"/>
      <c r="M16" s="100"/>
    </row>
    <row r="17" spans="2:19" ht="19.95" customHeight="1" x14ac:dyDescent="0.3">
      <c r="B17" s="21" t="s">
        <v>4</v>
      </c>
      <c r="C17" s="22">
        <f>SUM(D17:F17)</f>
        <v>78</v>
      </c>
      <c r="D17" s="23">
        <v>71</v>
      </c>
      <c r="E17" s="23">
        <v>7</v>
      </c>
      <c r="F17" s="23">
        <v>0</v>
      </c>
      <c r="G17" s="112"/>
      <c r="H17" s="100"/>
      <c r="I17" s="100"/>
      <c r="J17" s="100"/>
      <c r="K17" s="100"/>
      <c r="L17" s="100"/>
      <c r="M17" s="100"/>
      <c r="N17" s="67"/>
      <c r="O17" s="67"/>
      <c r="P17" s="67"/>
      <c r="Q17" s="67"/>
    </row>
    <row r="18" spans="2:19" ht="19.95" customHeight="1" x14ac:dyDescent="0.3">
      <c r="B18" s="21" t="s">
        <v>5</v>
      </c>
      <c r="C18" s="22">
        <f t="shared" ref="C17:C25" si="0">SUM(D18:F18)</f>
        <v>79</v>
      </c>
      <c r="D18" s="23">
        <v>72</v>
      </c>
      <c r="E18" s="23">
        <v>7</v>
      </c>
      <c r="F18" s="23">
        <v>0</v>
      </c>
      <c r="G18" s="112"/>
      <c r="H18" s="100"/>
      <c r="I18" s="100"/>
      <c r="J18" s="100"/>
      <c r="K18" s="100"/>
      <c r="L18" s="100"/>
      <c r="M18" s="100"/>
      <c r="N18" s="67"/>
      <c r="Q18" s="67"/>
    </row>
    <row r="19" spans="2:19" ht="19.95" customHeight="1" x14ac:dyDescent="0.3">
      <c r="B19" s="21" t="s">
        <v>6</v>
      </c>
      <c r="C19" s="22">
        <f t="shared" si="0"/>
        <v>100</v>
      </c>
      <c r="D19" s="23">
        <v>88</v>
      </c>
      <c r="E19" s="23">
        <v>12</v>
      </c>
      <c r="F19" s="23">
        <v>0</v>
      </c>
      <c r="G19" s="112"/>
      <c r="H19" s="100"/>
      <c r="I19" s="100"/>
      <c r="J19" s="100"/>
      <c r="K19" s="100"/>
      <c r="L19" s="100"/>
      <c r="M19" s="100"/>
      <c r="N19" s="12"/>
      <c r="Q19" s="67"/>
    </row>
    <row r="20" spans="2:19" ht="19.95" customHeight="1" x14ac:dyDescent="0.3">
      <c r="B20" s="21" t="s">
        <v>7</v>
      </c>
      <c r="C20" s="22">
        <f t="shared" si="0"/>
        <v>106</v>
      </c>
      <c r="D20" s="23">
        <v>90</v>
      </c>
      <c r="E20" s="23">
        <v>16</v>
      </c>
      <c r="F20" s="23">
        <v>0</v>
      </c>
      <c r="G20" s="112"/>
      <c r="H20" s="100"/>
      <c r="I20" s="100"/>
      <c r="J20" s="100"/>
      <c r="K20" s="100"/>
      <c r="L20" s="100"/>
      <c r="M20" s="100"/>
      <c r="N20" s="1"/>
      <c r="Q20" s="67"/>
    </row>
    <row r="21" spans="2:19" ht="19.95" customHeight="1" x14ac:dyDescent="0.3">
      <c r="B21" s="21" t="s">
        <v>8</v>
      </c>
      <c r="C21" s="22">
        <f t="shared" si="0"/>
        <v>96</v>
      </c>
      <c r="D21" s="23">
        <v>85</v>
      </c>
      <c r="E21" s="23">
        <v>11</v>
      </c>
      <c r="F21" s="23">
        <v>0</v>
      </c>
      <c r="G21" s="113"/>
      <c r="H21" s="100"/>
      <c r="I21" s="100"/>
      <c r="J21" s="100"/>
      <c r="K21" s="100"/>
      <c r="L21" s="100"/>
      <c r="M21" s="100"/>
      <c r="N21" s="115"/>
      <c r="Q21" s="115"/>
    </row>
    <row r="22" spans="2:19" ht="19.95" customHeight="1" x14ac:dyDescent="0.3">
      <c r="B22" s="21" t="s">
        <v>9</v>
      </c>
      <c r="C22" s="22">
        <f t="shared" si="0"/>
        <v>97</v>
      </c>
      <c r="D22" s="23">
        <v>91</v>
      </c>
      <c r="E22" s="23">
        <v>6</v>
      </c>
      <c r="F22" s="23">
        <v>0</v>
      </c>
      <c r="G22" s="107"/>
      <c r="H22" s="100"/>
      <c r="I22" s="100"/>
      <c r="J22" s="100"/>
      <c r="K22" s="100"/>
      <c r="L22" s="100"/>
      <c r="M22" s="100"/>
      <c r="N22" s="115"/>
      <c r="O22" s="115"/>
      <c r="P22" s="115"/>
      <c r="Q22" s="115"/>
    </row>
    <row r="23" spans="2:19" ht="19.95" customHeight="1" x14ac:dyDescent="0.3">
      <c r="B23" s="21" t="s">
        <v>10</v>
      </c>
      <c r="C23" s="22">
        <f t="shared" si="0"/>
        <v>116</v>
      </c>
      <c r="D23" s="23">
        <v>101</v>
      </c>
      <c r="E23" s="23">
        <v>14</v>
      </c>
      <c r="F23" s="23">
        <v>1</v>
      </c>
      <c r="G23" s="107"/>
      <c r="H23" s="100"/>
      <c r="I23" s="100"/>
      <c r="J23" s="100"/>
      <c r="K23" s="100"/>
      <c r="L23" s="100"/>
      <c r="M23" s="100"/>
    </row>
    <row r="24" spans="2:19" ht="19.95" customHeight="1" x14ac:dyDescent="0.3">
      <c r="B24" s="21" t="s">
        <v>11</v>
      </c>
      <c r="C24" s="22">
        <f t="shared" si="0"/>
        <v>129</v>
      </c>
      <c r="D24" s="23">
        <v>114</v>
      </c>
      <c r="E24" s="23">
        <v>15</v>
      </c>
      <c r="F24" s="23">
        <v>0</v>
      </c>
      <c r="G24" s="107"/>
      <c r="H24" s="100"/>
      <c r="I24" s="100"/>
      <c r="J24" s="100"/>
      <c r="K24" s="100"/>
      <c r="L24" s="100"/>
      <c r="M24" s="100"/>
    </row>
    <row r="25" spans="2:19" ht="19.95" customHeight="1" x14ac:dyDescent="0.3">
      <c r="B25" s="21" t="s">
        <v>12</v>
      </c>
      <c r="C25" s="22">
        <f>SUM(D25:F25)</f>
        <v>128</v>
      </c>
      <c r="D25" s="23">
        <v>110</v>
      </c>
      <c r="E25" s="23">
        <v>17</v>
      </c>
      <c r="F25" s="23">
        <v>1</v>
      </c>
      <c r="G25" s="107"/>
      <c r="H25" s="100"/>
      <c r="I25" s="100"/>
      <c r="J25" s="100"/>
      <c r="K25" s="100"/>
      <c r="L25" s="100"/>
      <c r="M25" s="100"/>
    </row>
    <row r="26" spans="2:19" ht="19.95" customHeight="1" thickBot="1" x14ac:dyDescent="0.35">
      <c r="B26" s="21" t="s">
        <v>13</v>
      </c>
      <c r="C26" s="22">
        <f>SUM(D26:F28)</f>
        <v>180</v>
      </c>
      <c r="D26" s="23">
        <v>149</v>
      </c>
      <c r="E26" s="23">
        <v>31</v>
      </c>
      <c r="F26" s="23">
        <v>0</v>
      </c>
      <c r="G26" s="107"/>
      <c r="H26" s="100"/>
      <c r="I26" s="100"/>
      <c r="J26" s="100"/>
      <c r="K26" s="100"/>
      <c r="L26" s="100"/>
      <c r="M26" s="100"/>
    </row>
    <row r="27" spans="2:19" hidden="1" x14ac:dyDescent="0.3">
      <c r="B27" s="21" t="s">
        <v>14</v>
      </c>
      <c r="C27" s="22">
        <f t="shared" ref="C26:C28" si="1">SUM(D27:E27)</f>
        <v>0</v>
      </c>
      <c r="D27" s="23"/>
      <c r="E27" s="23"/>
      <c r="F27"/>
      <c r="G27" s="107"/>
      <c r="H27" s="100"/>
      <c r="I27" s="100"/>
      <c r="J27" s="100"/>
      <c r="K27" s="100"/>
      <c r="L27" s="100"/>
      <c r="M27" s="100"/>
    </row>
    <row r="28" spans="2:19" ht="15" hidden="1" thickBot="1" x14ac:dyDescent="0.35">
      <c r="B28" s="21" t="s">
        <v>15</v>
      </c>
      <c r="C28" s="22">
        <f t="shared" si="1"/>
        <v>0</v>
      </c>
      <c r="D28" s="23"/>
      <c r="E28" s="23"/>
      <c r="F28"/>
      <c r="G28" s="107"/>
      <c r="H28" s="100"/>
      <c r="I28" s="100"/>
      <c r="J28" s="100"/>
      <c r="K28" s="100"/>
      <c r="L28" s="100"/>
      <c r="M28" s="100"/>
    </row>
    <row r="29" spans="2:19" ht="19.95" customHeight="1" x14ac:dyDescent="0.3">
      <c r="B29" s="30" t="s">
        <v>1</v>
      </c>
      <c r="C29" s="31">
        <f>SUM(C17:C28)</f>
        <v>1109</v>
      </c>
      <c r="D29" s="32">
        <f>SUM(D17:D28)</f>
        <v>971</v>
      </c>
      <c r="E29" s="32">
        <f>SUM(E17:E28)</f>
        <v>136</v>
      </c>
      <c r="F29" s="32">
        <f>SUM(F17:F28)</f>
        <v>2</v>
      </c>
      <c r="G29" s="98"/>
      <c r="H29" s="100"/>
      <c r="I29" s="100"/>
      <c r="J29" s="100"/>
      <c r="K29" s="100"/>
      <c r="L29" s="100"/>
      <c r="M29" s="67"/>
      <c r="N29" s="67"/>
      <c r="O29" s="67"/>
      <c r="P29" s="67"/>
      <c r="Q29" s="67"/>
      <c r="R29" s="67"/>
    </row>
    <row r="30" spans="2:19" ht="19.95" customHeight="1" thickBot="1" x14ac:dyDescent="0.35">
      <c r="B30" s="35" t="s">
        <v>16</v>
      </c>
      <c r="C30" s="36">
        <f>SUM(D30:F30)</f>
        <v>1</v>
      </c>
      <c r="D30" s="36">
        <f>D29/$C29</f>
        <v>0.87556357078449054</v>
      </c>
      <c r="E30" s="36">
        <f>E29/$C29</f>
        <v>0.12263300270513977</v>
      </c>
      <c r="F30" s="36">
        <f>F29/$C29</f>
        <v>1.8034265103697023E-3</v>
      </c>
      <c r="G30" s="100"/>
      <c r="H30" s="100"/>
      <c r="I30" s="100"/>
      <c r="J30" s="100"/>
      <c r="K30" s="100"/>
      <c r="L30" s="100"/>
      <c r="M30" s="67"/>
      <c r="N30" s="67"/>
      <c r="O30" s="67"/>
      <c r="P30" s="67"/>
      <c r="Q30" s="67"/>
      <c r="R30" s="67"/>
      <c r="S30" s="105"/>
    </row>
    <row r="31" spans="2:19" ht="29.1" customHeight="1" x14ac:dyDescent="0.3">
      <c r="B31"/>
      <c r="C31"/>
      <c r="D31"/>
      <c r="E31"/>
      <c r="F31"/>
      <c r="G31" s="100"/>
      <c r="H31" s="100"/>
      <c r="I31" s="100"/>
      <c r="J31" s="100"/>
      <c r="K31" s="100"/>
      <c r="L31" s="100"/>
      <c r="M31" s="67"/>
      <c r="R31" s="67"/>
      <c r="S31" s="105"/>
    </row>
    <row r="32" spans="2:19" x14ac:dyDescent="0.3">
      <c r="B32" s="83"/>
      <c r="C32" s="1"/>
      <c r="D32" s="1"/>
      <c r="E32" s="1"/>
      <c r="F32" s="1"/>
      <c r="H32" s="1"/>
      <c r="M32" s="67"/>
      <c r="R32" s="67"/>
      <c r="S32" s="105"/>
    </row>
    <row r="33" spans="2:19" ht="15.6" x14ac:dyDescent="0.3">
      <c r="B33" s="38"/>
      <c r="C33" s="38"/>
      <c r="D33" s="38"/>
      <c r="E33" s="38"/>
      <c r="F33" s="38"/>
      <c r="H33" s="38"/>
      <c r="J33" s="38"/>
      <c r="L33" s="38"/>
      <c r="M33" s="12"/>
      <c r="P33" s="93"/>
      <c r="Q33" s="93"/>
      <c r="R33" s="67"/>
      <c r="S33" s="105"/>
    </row>
    <row r="34" spans="2:19" x14ac:dyDescent="0.3">
      <c r="B34" s="1"/>
      <c r="C34" s="1"/>
      <c r="D34" s="1"/>
      <c r="E34" s="1"/>
      <c r="F34" s="1"/>
      <c r="H34" s="1"/>
      <c r="J34" s="1"/>
      <c r="L34" s="102"/>
      <c r="M34" s="1"/>
      <c r="P34" s="76" t="s">
        <v>53</v>
      </c>
      <c r="Q34" s="77">
        <f>+SUM(D49:F49)</f>
        <v>188</v>
      </c>
      <c r="R34" s="67"/>
      <c r="S34" s="106"/>
    </row>
    <row r="35" spans="2:19" ht="14.4" customHeight="1" x14ac:dyDescent="0.3">
      <c r="B35" s="118" t="s">
        <v>18</v>
      </c>
      <c r="C35" s="132" t="s">
        <v>59</v>
      </c>
      <c r="D35" s="129" t="s">
        <v>50</v>
      </c>
      <c r="E35" s="130"/>
      <c r="F35" s="128"/>
      <c r="G35" s="127" t="s">
        <v>51</v>
      </c>
      <c r="H35" s="130"/>
      <c r="I35" s="130"/>
      <c r="J35" s="127" t="s">
        <v>19</v>
      </c>
      <c r="K35" s="128"/>
      <c r="L35" s="127" t="s">
        <v>52</v>
      </c>
      <c r="M35" s="128"/>
      <c r="P35" s="76" t="s">
        <v>17</v>
      </c>
      <c r="Q35" s="77">
        <f>+SUM(G49:I49)</f>
        <v>711</v>
      </c>
      <c r="S35"/>
    </row>
    <row r="36" spans="2:19" ht="30.6" customHeight="1" x14ac:dyDescent="0.3">
      <c r="B36" s="130"/>
      <c r="C36" s="133"/>
      <c r="D36" s="73" t="s">
        <v>2</v>
      </c>
      <c r="E36" s="87" t="s">
        <v>3</v>
      </c>
      <c r="F36" s="114" t="s">
        <v>67</v>
      </c>
      <c r="G36" s="73" t="s">
        <v>2</v>
      </c>
      <c r="H36" s="87" t="s">
        <v>3</v>
      </c>
      <c r="I36" s="114" t="s">
        <v>67</v>
      </c>
      <c r="J36" s="73" t="s">
        <v>2</v>
      </c>
      <c r="K36" s="87" t="s">
        <v>3</v>
      </c>
      <c r="L36" s="73" t="s">
        <v>2</v>
      </c>
      <c r="M36" s="87" t="s">
        <v>3</v>
      </c>
      <c r="P36" s="76" t="s">
        <v>20</v>
      </c>
      <c r="Q36" s="77">
        <f>+SUM(J49:K49)</f>
        <v>21</v>
      </c>
      <c r="S36"/>
    </row>
    <row r="37" spans="2:19" ht="19.95" customHeight="1" x14ac:dyDescent="0.3">
      <c r="B37" s="25" t="s">
        <v>4</v>
      </c>
      <c r="C37" s="22">
        <f>SUM(D37:M37)</f>
        <v>78</v>
      </c>
      <c r="D37" s="23">
        <v>11</v>
      </c>
      <c r="E37" s="23">
        <v>2</v>
      </c>
      <c r="F37" s="23">
        <v>0</v>
      </c>
      <c r="G37" s="23">
        <v>54</v>
      </c>
      <c r="H37" s="23">
        <v>4</v>
      </c>
      <c r="I37" s="23">
        <v>0</v>
      </c>
      <c r="J37" s="23">
        <v>0</v>
      </c>
      <c r="K37" s="23">
        <v>0</v>
      </c>
      <c r="L37" s="23">
        <v>6</v>
      </c>
      <c r="M37" s="23">
        <v>1</v>
      </c>
      <c r="N37" s="115"/>
      <c r="P37" s="76" t="s">
        <v>52</v>
      </c>
      <c r="Q37" s="77">
        <f>+SUM(L49:M49)</f>
        <v>189</v>
      </c>
      <c r="S37"/>
    </row>
    <row r="38" spans="2:19" ht="19.95" customHeight="1" x14ac:dyDescent="0.3">
      <c r="B38" s="25" t="s">
        <v>5</v>
      </c>
      <c r="C38" s="22">
        <f>SUM(D38:M38)</f>
        <v>79</v>
      </c>
      <c r="D38" s="23">
        <v>9</v>
      </c>
      <c r="E38" s="23">
        <v>0</v>
      </c>
      <c r="F38" s="23">
        <v>0</v>
      </c>
      <c r="G38" s="23">
        <v>35</v>
      </c>
      <c r="H38" s="23">
        <v>5</v>
      </c>
      <c r="I38" s="23">
        <v>0</v>
      </c>
      <c r="J38" s="23">
        <v>1</v>
      </c>
      <c r="K38" s="23">
        <v>0</v>
      </c>
      <c r="L38" s="23">
        <v>27</v>
      </c>
      <c r="M38" s="23">
        <v>2</v>
      </c>
      <c r="N38" s="115"/>
      <c r="S38"/>
    </row>
    <row r="39" spans="2:19" ht="19.95" customHeight="1" x14ac:dyDescent="0.3">
      <c r="B39" s="25" t="s">
        <v>6</v>
      </c>
      <c r="C39" s="22">
        <f t="shared" ref="C39:C46" si="2">SUM(D39:M39)</f>
        <v>100</v>
      </c>
      <c r="D39" s="23">
        <v>11</v>
      </c>
      <c r="E39" s="23">
        <v>2</v>
      </c>
      <c r="F39" s="23">
        <v>0</v>
      </c>
      <c r="G39" s="23">
        <v>61</v>
      </c>
      <c r="H39" s="23">
        <v>8</v>
      </c>
      <c r="I39" s="23">
        <v>0</v>
      </c>
      <c r="J39" s="23">
        <v>0</v>
      </c>
      <c r="K39" s="23">
        <v>0</v>
      </c>
      <c r="L39" s="23">
        <v>16</v>
      </c>
      <c r="M39" s="23">
        <v>2</v>
      </c>
      <c r="N39" s="115"/>
      <c r="S39"/>
    </row>
    <row r="40" spans="2:19" ht="19.95" customHeight="1" x14ac:dyDescent="0.3">
      <c r="B40" s="25" t="s">
        <v>7</v>
      </c>
      <c r="C40" s="22">
        <f t="shared" si="2"/>
        <v>106</v>
      </c>
      <c r="D40" s="23">
        <v>20</v>
      </c>
      <c r="E40" s="23">
        <v>4</v>
      </c>
      <c r="F40" s="23">
        <v>0</v>
      </c>
      <c r="G40" s="23">
        <v>57</v>
      </c>
      <c r="H40" s="23">
        <v>9</v>
      </c>
      <c r="I40" s="23">
        <v>0</v>
      </c>
      <c r="J40" s="23">
        <v>1</v>
      </c>
      <c r="K40" s="23">
        <v>1</v>
      </c>
      <c r="L40" s="23">
        <v>12</v>
      </c>
      <c r="M40" s="23">
        <v>2</v>
      </c>
      <c r="N40" s="115"/>
      <c r="S40"/>
    </row>
    <row r="41" spans="2:19" ht="19.95" customHeight="1" x14ac:dyDescent="0.3">
      <c r="B41" s="25" t="s">
        <v>8</v>
      </c>
      <c r="C41" s="22">
        <f t="shared" si="2"/>
        <v>96</v>
      </c>
      <c r="D41" s="23">
        <v>20</v>
      </c>
      <c r="E41" s="23">
        <v>2</v>
      </c>
      <c r="F41" s="23">
        <v>0</v>
      </c>
      <c r="G41" s="23">
        <v>50</v>
      </c>
      <c r="H41" s="23">
        <v>9</v>
      </c>
      <c r="I41" s="23">
        <v>0</v>
      </c>
      <c r="J41" s="23">
        <v>0</v>
      </c>
      <c r="K41" s="23">
        <v>0</v>
      </c>
      <c r="L41" s="23">
        <v>15</v>
      </c>
      <c r="M41" s="23">
        <v>0</v>
      </c>
      <c r="N41" s="115"/>
      <c r="S41"/>
    </row>
    <row r="42" spans="2:19" ht="19.95" customHeight="1" x14ac:dyDescent="0.3">
      <c r="B42" s="25" t="s">
        <v>9</v>
      </c>
      <c r="C42" s="22">
        <f t="shared" si="2"/>
        <v>97</v>
      </c>
      <c r="D42" s="23">
        <v>12</v>
      </c>
      <c r="E42" s="23">
        <v>0</v>
      </c>
      <c r="F42" s="23">
        <v>0</v>
      </c>
      <c r="G42" s="23">
        <v>59</v>
      </c>
      <c r="H42" s="23">
        <v>4</v>
      </c>
      <c r="I42" s="23">
        <v>0</v>
      </c>
      <c r="J42" s="23">
        <v>0</v>
      </c>
      <c r="K42" s="23">
        <v>0</v>
      </c>
      <c r="L42" s="23">
        <v>20</v>
      </c>
      <c r="M42" s="23">
        <v>2</v>
      </c>
      <c r="N42" s="115"/>
      <c r="S42"/>
    </row>
    <row r="43" spans="2:19" ht="19.95" customHeight="1" x14ac:dyDescent="0.3">
      <c r="B43" s="28" t="s">
        <v>10</v>
      </c>
      <c r="C43" s="22">
        <f t="shared" si="2"/>
        <v>116</v>
      </c>
      <c r="D43" s="29">
        <v>18</v>
      </c>
      <c r="E43" s="29">
        <v>1</v>
      </c>
      <c r="F43" s="29">
        <v>1</v>
      </c>
      <c r="G43" s="29">
        <v>69</v>
      </c>
      <c r="H43" s="29">
        <v>10</v>
      </c>
      <c r="I43" s="29">
        <v>0</v>
      </c>
      <c r="J43" s="29">
        <v>14</v>
      </c>
      <c r="K43" s="29">
        <v>3</v>
      </c>
      <c r="L43" s="29">
        <v>0</v>
      </c>
      <c r="M43" s="29">
        <v>0</v>
      </c>
      <c r="N43" s="115"/>
      <c r="S43"/>
    </row>
    <row r="44" spans="2:19" ht="19.95" customHeight="1" x14ac:dyDescent="0.3">
      <c r="B44" s="25" t="s">
        <v>11</v>
      </c>
      <c r="C44" s="22">
        <f t="shared" si="2"/>
        <v>129</v>
      </c>
      <c r="D44" s="23">
        <v>24</v>
      </c>
      <c r="E44" s="23">
        <v>1</v>
      </c>
      <c r="F44" s="29">
        <v>0</v>
      </c>
      <c r="G44" s="29">
        <v>75</v>
      </c>
      <c r="H44" s="29">
        <v>7</v>
      </c>
      <c r="I44" s="29">
        <v>0</v>
      </c>
      <c r="J44" s="29">
        <v>0</v>
      </c>
      <c r="K44" s="29">
        <v>0</v>
      </c>
      <c r="L44" s="29">
        <v>15</v>
      </c>
      <c r="M44" s="29">
        <v>7</v>
      </c>
      <c r="N44" s="115"/>
      <c r="S44"/>
    </row>
    <row r="45" spans="2:19" ht="19.95" customHeight="1" x14ac:dyDescent="0.3">
      <c r="B45" s="25" t="s">
        <v>12</v>
      </c>
      <c r="C45" s="22">
        <f>SUM(D45:M45)</f>
        <v>128</v>
      </c>
      <c r="D45" s="23">
        <v>9</v>
      </c>
      <c r="E45" s="23">
        <v>2</v>
      </c>
      <c r="F45" s="29">
        <v>0</v>
      </c>
      <c r="G45" s="23">
        <v>85</v>
      </c>
      <c r="H45" s="29">
        <v>9</v>
      </c>
      <c r="I45" s="29">
        <v>1</v>
      </c>
      <c r="J45" s="29">
        <v>0</v>
      </c>
      <c r="K45" s="29">
        <v>0</v>
      </c>
      <c r="L45" s="29">
        <v>16</v>
      </c>
      <c r="M45" s="29">
        <v>6</v>
      </c>
      <c r="N45" s="115"/>
      <c r="S45"/>
    </row>
    <row r="46" spans="2:19" ht="19.95" customHeight="1" thickBot="1" x14ac:dyDescent="0.35">
      <c r="B46" s="25" t="s">
        <v>13</v>
      </c>
      <c r="C46" s="22">
        <f>SUM(D46:M46)</f>
        <v>180</v>
      </c>
      <c r="D46" s="23">
        <v>29</v>
      </c>
      <c r="E46" s="23">
        <v>10</v>
      </c>
      <c r="F46" s="29">
        <v>0</v>
      </c>
      <c r="G46" s="23">
        <v>90</v>
      </c>
      <c r="H46" s="23">
        <v>10</v>
      </c>
      <c r="I46" s="29">
        <v>0</v>
      </c>
      <c r="J46" s="23">
        <v>1</v>
      </c>
      <c r="K46" s="23">
        <v>0</v>
      </c>
      <c r="L46" s="23">
        <v>29</v>
      </c>
      <c r="M46" s="23">
        <v>11</v>
      </c>
      <c r="N46" s="115"/>
      <c r="S46"/>
    </row>
    <row r="47" spans="2:19" hidden="1" x14ac:dyDescent="0.3">
      <c r="B47" s="25" t="s">
        <v>14</v>
      </c>
      <c r="C47" s="22">
        <f>SUM(D47:N47)</f>
        <v>0</v>
      </c>
      <c r="D47" s="23"/>
      <c r="E47" s="23"/>
      <c r="G47" s="23"/>
      <c r="H47" s="23"/>
      <c r="J47" s="23"/>
      <c r="K47" s="23"/>
      <c r="L47" s="23"/>
      <c r="M47" s="23"/>
      <c r="N47" s="115"/>
      <c r="S47"/>
    </row>
    <row r="48" spans="2:19" ht="15" hidden="1" thickBot="1" x14ac:dyDescent="0.35">
      <c r="B48" s="25" t="s">
        <v>15</v>
      </c>
      <c r="C48" s="22">
        <f>SUM(D48:N48)</f>
        <v>0</v>
      </c>
      <c r="D48" s="23"/>
      <c r="E48" s="23"/>
      <c r="G48" s="23"/>
      <c r="H48" s="23"/>
      <c r="J48" s="23"/>
      <c r="K48" s="23"/>
      <c r="L48" s="23"/>
      <c r="M48" s="23"/>
      <c r="N48" s="115"/>
      <c r="S48"/>
    </row>
    <row r="49" spans="2:19" ht="19.95" customHeight="1" x14ac:dyDescent="0.3">
      <c r="B49" s="34" t="s">
        <v>1</v>
      </c>
      <c r="C49" s="31">
        <f>SUM(C37:C48)</f>
        <v>1109</v>
      </c>
      <c r="D49" s="74">
        <f t="shared" ref="D49:F49" si="3">SUM(D37:D48)</f>
        <v>163</v>
      </c>
      <c r="E49" s="31">
        <f t="shared" si="3"/>
        <v>24</v>
      </c>
      <c r="F49" s="31">
        <f t="shared" si="3"/>
        <v>1</v>
      </c>
      <c r="G49" s="31">
        <f t="shared" ref="G49:I49" si="4">SUM(G37:G48)</f>
        <v>635</v>
      </c>
      <c r="H49" s="31">
        <f t="shared" si="4"/>
        <v>75</v>
      </c>
      <c r="I49" s="31">
        <f t="shared" si="4"/>
        <v>1</v>
      </c>
      <c r="J49" s="31">
        <f>SUM(J37:J48)</f>
        <v>17</v>
      </c>
      <c r="K49" s="31">
        <f>SUM(K37:K48)</f>
        <v>4</v>
      </c>
      <c r="L49" s="31">
        <f>SUM(L37:L48)</f>
        <v>156</v>
      </c>
      <c r="M49" s="31">
        <f>SUM(M37:M48)</f>
        <v>33</v>
      </c>
      <c r="N49" s="115"/>
      <c r="S49"/>
    </row>
    <row r="50" spans="2:19" ht="19.95" customHeight="1" thickBot="1" x14ac:dyDescent="0.35">
      <c r="B50" s="35" t="s">
        <v>16</v>
      </c>
      <c r="C50" s="37">
        <f>SUM(D50:N50)</f>
        <v>0.99999999999999989</v>
      </c>
      <c r="D50" s="75">
        <f>D49/($C$49)</f>
        <v>0.14697926059513075</v>
      </c>
      <c r="E50" s="37">
        <f t="shared" ref="D50:M50" si="5">E49/($C$49)</f>
        <v>2.1641118124436431E-2</v>
      </c>
      <c r="F50" s="37">
        <f t="shared" si="5"/>
        <v>9.0171325518485117E-4</v>
      </c>
      <c r="G50" s="37">
        <f t="shared" si="5"/>
        <v>0.57258791704238055</v>
      </c>
      <c r="H50" s="37">
        <f t="shared" si="5"/>
        <v>6.7628494138863834E-2</v>
      </c>
      <c r="I50" s="37">
        <f t="shared" si="5"/>
        <v>9.0171325518485117E-4</v>
      </c>
      <c r="J50" s="37">
        <f t="shared" si="5"/>
        <v>1.5329125338142471E-2</v>
      </c>
      <c r="K50" s="37">
        <f t="shared" si="5"/>
        <v>3.6068530207394047E-3</v>
      </c>
      <c r="L50" s="37">
        <f>L49/($C$49)</f>
        <v>0.14066726780883679</v>
      </c>
      <c r="M50" s="37">
        <f>M49/($C$49)</f>
        <v>2.9756537421100092E-2</v>
      </c>
      <c r="N50" s="115"/>
      <c r="S50"/>
    </row>
    <row r="51" spans="2:19" x14ac:dyDescent="0.3">
      <c r="B51" s="83"/>
      <c r="C51" s="40"/>
      <c r="D51" s="39"/>
      <c r="E51" s="39"/>
      <c r="F51" s="55"/>
      <c r="G51" s="24"/>
      <c r="H51" s="40"/>
      <c r="I51" s="40"/>
      <c r="J51" s="39"/>
      <c r="K51" s="39"/>
      <c r="L51" s="26"/>
      <c r="M51" s="27"/>
      <c r="N51" s="27"/>
      <c r="O51" s="67"/>
      <c r="P51" s="67"/>
      <c r="Q51" s="67"/>
      <c r="R51" s="67"/>
    </row>
    <row r="52" spans="2:19" x14ac:dyDescent="0.3">
      <c r="B52" s="54"/>
      <c r="C52" s="40"/>
      <c r="D52" s="39"/>
      <c r="E52" s="39"/>
      <c r="F52" s="55"/>
      <c r="G52" s="24"/>
      <c r="H52" s="40"/>
      <c r="I52" s="40"/>
      <c r="J52" s="39"/>
      <c r="K52" s="39"/>
      <c r="L52" s="26"/>
      <c r="M52" s="27"/>
      <c r="N52" s="107"/>
    </row>
    <row r="53" spans="2:19" x14ac:dyDescent="0.3">
      <c r="B53" s="1"/>
      <c r="C53" s="1"/>
      <c r="D53" s="1"/>
      <c r="E53" s="1"/>
      <c r="F53" s="1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</row>
    <row r="54" spans="2:19" x14ac:dyDescent="0.3">
      <c r="B54" s="54"/>
      <c r="C54" s="40"/>
      <c r="D54" s="39"/>
      <c r="E54" s="39"/>
      <c r="F54" s="55"/>
      <c r="G54" s="98"/>
      <c r="H54" s="99"/>
      <c r="I54" s="99"/>
      <c r="J54" s="99"/>
      <c r="K54" s="99"/>
      <c r="L54" s="100"/>
      <c r="M54" s="101"/>
      <c r="N54" s="101"/>
      <c r="O54" s="101"/>
      <c r="P54" s="101"/>
      <c r="Q54" s="101"/>
      <c r="R54" s="101"/>
      <c r="S54" s="100"/>
    </row>
    <row r="55" spans="2:19" x14ac:dyDescent="0.3">
      <c r="B55" s="1"/>
      <c r="C55" s="1"/>
      <c r="D55" s="1"/>
      <c r="E55" s="1"/>
      <c r="F55" s="1"/>
      <c r="G55" s="102"/>
      <c r="H55" s="102"/>
      <c r="I55" s="102"/>
      <c r="J55" s="102"/>
      <c r="K55" s="102"/>
      <c r="L55" s="100"/>
      <c r="M55" s="103"/>
      <c r="N55" s="102"/>
      <c r="O55" s="100"/>
      <c r="P55" s="100"/>
      <c r="Q55" s="100"/>
      <c r="R55" s="100"/>
      <c r="S55" s="100"/>
    </row>
    <row r="56" spans="2:19" x14ac:dyDescent="0.3">
      <c r="B56" s="122" t="s">
        <v>21</v>
      </c>
      <c r="C56" s="132" t="s">
        <v>59</v>
      </c>
      <c r="D56" s="134" t="s">
        <v>22</v>
      </c>
      <c r="E56" s="135"/>
      <c r="F56" s="135"/>
      <c r="G56" s="140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100"/>
    </row>
    <row r="57" spans="2:19" ht="27.6" x14ac:dyDescent="0.3">
      <c r="B57" s="131"/>
      <c r="C57" s="133"/>
      <c r="D57" s="57" t="s">
        <v>2</v>
      </c>
      <c r="E57" s="109" t="s">
        <v>3</v>
      </c>
      <c r="F57" s="109" t="s">
        <v>67</v>
      </c>
      <c r="G57" s="93"/>
      <c r="H57" s="93"/>
      <c r="I57" s="93"/>
      <c r="J57" s="93"/>
      <c r="K57" s="84"/>
      <c r="L57" s="93"/>
      <c r="M57" s="93"/>
      <c r="N57" s="93"/>
      <c r="O57" s="65" t="s">
        <v>21</v>
      </c>
      <c r="P57" s="65" t="s">
        <v>3</v>
      </c>
      <c r="Q57" s="141"/>
      <c r="R57" s="141" t="s">
        <v>47</v>
      </c>
      <c r="S57" s="104"/>
    </row>
    <row r="58" spans="2:19" x14ac:dyDescent="0.3">
      <c r="B58" s="25" t="s">
        <v>23</v>
      </c>
      <c r="C58" s="22">
        <f t="shared" ref="C58:C84" si="6">SUM(D58:F58)</f>
        <v>8</v>
      </c>
      <c r="D58" s="58">
        <v>6</v>
      </c>
      <c r="E58" s="58">
        <v>2</v>
      </c>
      <c r="F58" s="58">
        <v>0</v>
      </c>
      <c r="G58" s="65" t="s">
        <v>21</v>
      </c>
      <c r="H58" s="65" t="s">
        <v>64</v>
      </c>
      <c r="I58" s="141" t="s">
        <v>63</v>
      </c>
      <c r="J58" s="141" t="s">
        <v>65</v>
      </c>
      <c r="K58" s="93"/>
      <c r="L58" s="93"/>
      <c r="M58" s="93"/>
      <c r="N58" s="93"/>
      <c r="O58" s="65" t="str">
        <f>+B58</f>
        <v>Amazonas</v>
      </c>
      <c r="P58" s="65">
        <f>+E58</f>
        <v>2</v>
      </c>
      <c r="Q58" s="142" t="s">
        <v>31</v>
      </c>
      <c r="R58" s="143">
        <v>1</v>
      </c>
      <c r="S58" s="104"/>
    </row>
    <row r="59" spans="2:19" x14ac:dyDescent="0.3">
      <c r="B59" s="25" t="s">
        <v>24</v>
      </c>
      <c r="C59" s="22">
        <f t="shared" si="6"/>
        <v>12</v>
      </c>
      <c r="D59" s="23">
        <v>10</v>
      </c>
      <c r="E59" s="23">
        <v>2</v>
      </c>
      <c r="F59" s="23">
        <v>0</v>
      </c>
      <c r="G59" s="65" t="str">
        <f>+B58</f>
        <v>Amazonas</v>
      </c>
      <c r="H59" s="65">
        <f>+D58</f>
        <v>6</v>
      </c>
      <c r="I59" s="142" t="s">
        <v>31</v>
      </c>
      <c r="J59" s="141">
        <v>1</v>
      </c>
      <c r="K59" s="93"/>
      <c r="L59" s="93"/>
      <c r="M59" s="93"/>
      <c r="N59" s="93"/>
      <c r="O59" s="65" t="str">
        <f t="shared" ref="O59:O79" si="7">+B59</f>
        <v>Ancash</v>
      </c>
      <c r="P59" s="65">
        <f t="shared" ref="P59:P79" si="8">+E59</f>
        <v>2</v>
      </c>
      <c r="Q59" s="144" t="s">
        <v>37</v>
      </c>
      <c r="R59" s="145">
        <v>1</v>
      </c>
      <c r="S59" s="104"/>
    </row>
    <row r="60" spans="2:19" x14ac:dyDescent="0.3">
      <c r="B60" s="25" t="s">
        <v>25</v>
      </c>
      <c r="C60" s="22">
        <f t="shared" si="6"/>
        <v>2</v>
      </c>
      <c r="D60" s="23">
        <v>2</v>
      </c>
      <c r="E60" s="23">
        <v>0</v>
      </c>
      <c r="F60" s="23">
        <v>0</v>
      </c>
      <c r="G60" s="65" t="str">
        <f t="shared" ref="G60:G85" si="9">+B59</f>
        <v>Ancash</v>
      </c>
      <c r="H60" s="65">
        <f t="shared" ref="H60:H85" si="10">+D59</f>
        <v>10</v>
      </c>
      <c r="I60" s="144" t="s">
        <v>25</v>
      </c>
      <c r="J60" s="146">
        <v>2</v>
      </c>
      <c r="K60" s="93"/>
      <c r="L60" s="93"/>
      <c r="M60" s="93"/>
      <c r="N60" s="93"/>
      <c r="O60" s="65" t="str">
        <f>+B61</f>
        <v>Arequipa</v>
      </c>
      <c r="P60" s="65">
        <f>+E61</f>
        <v>3</v>
      </c>
      <c r="Q60" s="144" t="s">
        <v>32</v>
      </c>
      <c r="R60" s="145">
        <v>1</v>
      </c>
      <c r="S60" s="104"/>
    </row>
    <row r="61" spans="2:19" x14ac:dyDescent="0.3">
      <c r="B61" s="25" t="s">
        <v>26</v>
      </c>
      <c r="C61" s="22">
        <f t="shared" si="6"/>
        <v>68</v>
      </c>
      <c r="D61" s="23">
        <v>65</v>
      </c>
      <c r="E61" s="23">
        <v>3</v>
      </c>
      <c r="F61" s="23">
        <v>0</v>
      </c>
      <c r="G61" s="65" t="str">
        <f t="shared" si="9"/>
        <v>Apurimac</v>
      </c>
      <c r="H61" s="65">
        <f t="shared" si="10"/>
        <v>2</v>
      </c>
      <c r="I61" s="144" t="s">
        <v>43</v>
      </c>
      <c r="J61" s="146">
        <v>3</v>
      </c>
      <c r="K61" s="93"/>
      <c r="L61" s="93"/>
      <c r="M61" s="93"/>
      <c r="N61" s="93"/>
      <c r="O61" s="65" t="str">
        <f>+B62</f>
        <v>Ayacucho</v>
      </c>
      <c r="P61" s="65">
        <f>+E62</f>
        <v>2</v>
      </c>
      <c r="Q61" s="144" t="s">
        <v>46</v>
      </c>
      <c r="R61" s="145">
        <v>1</v>
      </c>
      <c r="S61" s="104"/>
    </row>
    <row r="62" spans="2:19" x14ac:dyDescent="0.3">
      <c r="B62" s="25" t="s">
        <v>27</v>
      </c>
      <c r="C62" s="22">
        <f t="shared" si="6"/>
        <v>10</v>
      </c>
      <c r="D62" s="23">
        <v>8</v>
      </c>
      <c r="E62" s="23">
        <v>2</v>
      </c>
      <c r="F62" s="23">
        <v>0</v>
      </c>
      <c r="G62" s="65" t="str">
        <f t="shared" si="9"/>
        <v>Arequipa</v>
      </c>
      <c r="H62" s="65">
        <f t="shared" si="10"/>
        <v>65</v>
      </c>
      <c r="I62" s="144" t="s">
        <v>46</v>
      </c>
      <c r="J62" s="146">
        <v>3</v>
      </c>
      <c r="K62" s="93"/>
      <c r="L62" s="93"/>
      <c r="M62" s="93"/>
      <c r="N62" s="93"/>
      <c r="O62" s="65" t="str">
        <f>+B63</f>
        <v>Cajamarca</v>
      </c>
      <c r="P62" s="65">
        <f>+E63</f>
        <v>2</v>
      </c>
      <c r="Q62" s="144" t="s">
        <v>23</v>
      </c>
      <c r="R62" s="145">
        <v>2</v>
      </c>
      <c r="S62" s="104"/>
    </row>
    <row r="63" spans="2:19" x14ac:dyDescent="0.3">
      <c r="B63" s="25" t="s">
        <v>28</v>
      </c>
      <c r="C63" s="22">
        <f t="shared" si="6"/>
        <v>13</v>
      </c>
      <c r="D63" s="23">
        <v>11</v>
      </c>
      <c r="E63" s="23">
        <v>2</v>
      </c>
      <c r="F63" s="23">
        <v>0</v>
      </c>
      <c r="G63" s="65" t="str">
        <f t="shared" si="9"/>
        <v>Ayacucho</v>
      </c>
      <c r="H63" s="65">
        <f t="shared" si="10"/>
        <v>8</v>
      </c>
      <c r="I63" s="144" t="s">
        <v>42</v>
      </c>
      <c r="J63" s="146">
        <v>4</v>
      </c>
      <c r="K63" s="93"/>
      <c r="L63" s="93"/>
      <c r="M63" s="93"/>
      <c r="N63" s="93"/>
      <c r="O63" s="65" t="str">
        <f>+B64</f>
        <v>Callao</v>
      </c>
      <c r="P63" s="65">
        <f>+E64</f>
        <v>4</v>
      </c>
      <c r="Q63" s="144" t="s">
        <v>33</v>
      </c>
      <c r="R63" s="145">
        <v>2</v>
      </c>
      <c r="S63" s="104"/>
    </row>
    <row r="64" spans="2:19" x14ac:dyDescent="0.3">
      <c r="B64" s="25" t="s">
        <v>29</v>
      </c>
      <c r="C64" s="22">
        <f t="shared" si="6"/>
        <v>37</v>
      </c>
      <c r="D64" s="23">
        <v>33</v>
      </c>
      <c r="E64" s="23">
        <v>4</v>
      </c>
      <c r="F64" s="23">
        <v>0</v>
      </c>
      <c r="G64" s="65" t="str">
        <f t="shared" si="9"/>
        <v>Cajamarca</v>
      </c>
      <c r="H64" s="65">
        <f t="shared" si="10"/>
        <v>11</v>
      </c>
      <c r="I64" s="144" t="s">
        <v>55</v>
      </c>
      <c r="J64" s="146">
        <v>4</v>
      </c>
      <c r="K64" s="93"/>
      <c r="L64" s="93"/>
      <c r="M64" s="93"/>
      <c r="N64" s="93"/>
      <c r="O64" s="65" t="str">
        <f>+B65</f>
        <v>Cusco</v>
      </c>
      <c r="P64" s="65">
        <f>+E65</f>
        <v>3</v>
      </c>
      <c r="Q64" s="144" t="s">
        <v>28</v>
      </c>
      <c r="R64" s="145">
        <v>2</v>
      </c>
      <c r="S64" s="104"/>
    </row>
    <row r="65" spans="2:19" x14ac:dyDescent="0.3">
      <c r="B65" s="25" t="s">
        <v>30</v>
      </c>
      <c r="C65" s="22">
        <f t="shared" si="6"/>
        <v>19</v>
      </c>
      <c r="D65" s="23">
        <v>16</v>
      </c>
      <c r="E65" s="23">
        <v>3</v>
      </c>
      <c r="F65" s="23">
        <v>0</v>
      </c>
      <c r="G65" s="65" t="str">
        <f t="shared" si="9"/>
        <v>Callao</v>
      </c>
      <c r="H65" s="65">
        <f t="shared" si="10"/>
        <v>33</v>
      </c>
      <c r="I65" s="144" t="s">
        <v>37</v>
      </c>
      <c r="J65" s="146">
        <v>4</v>
      </c>
      <c r="K65" s="93"/>
      <c r="L65" s="93"/>
      <c r="M65" s="93"/>
      <c r="N65" s="93"/>
      <c r="O65" s="65" t="str">
        <f>+B66</f>
        <v>Huancavelica</v>
      </c>
      <c r="P65" s="65">
        <f>+E66</f>
        <v>1</v>
      </c>
      <c r="Q65" s="144" t="s">
        <v>27</v>
      </c>
      <c r="R65" s="145">
        <v>2</v>
      </c>
      <c r="S65" s="104"/>
    </row>
    <row r="66" spans="2:19" x14ac:dyDescent="0.3">
      <c r="B66" s="25" t="s">
        <v>31</v>
      </c>
      <c r="C66" s="22">
        <f t="shared" si="6"/>
        <v>2</v>
      </c>
      <c r="D66" s="23">
        <v>1</v>
      </c>
      <c r="E66" s="23">
        <v>1</v>
      </c>
      <c r="F66" s="23">
        <v>0</v>
      </c>
      <c r="G66" s="65" t="str">
        <f t="shared" si="9"/>
        <v>Cusco</v>
      </c>
      <c r="H66" s="65">
        <f t="shared" si="10"/>
        <v>16</v>
      </c>
      <c r="I66" s="144" t="s">
        <v>38</v>
      </c>
      <c r="J66" s="146">
        <v>5</v>
      </c>
      <c r="K66" s="93"/>
      <c r="L66" s="93"/>
      <c r="M66" s="93"/>
      <c r="N66" s="93"/>
      <c r="O66" s="65" t="str">
        <f>+B67</f>
        <v>Huanuco</v>
      </c>
      <c r="P66" s="65">
        <f>+E67</f>
        <v>1</v>
      </c>
      <c r="Q66" s="144" t="s">
        <v>24</v>
      </c>
      <c r="R66" s="145">
        <v>2</v>
      </c>
      <c r="S66" s="104"/>
    </row>
    <row r="67" spans="2:19" x14ac:dyDescent="0.3">
      <c r="B67" s="25" t="s">
        <v>32</v>
      </c>
      <c r="C67" s="22">
        <f t="shared" si="6"/>
        <v>10</v>
      </c>
      <c r="D67" s="23">
        <v>9</v>
      </c>
      <c r="E67" s="23">
        <v>1</v>
      </c>
      <c r="F67" s="23">
        <v>0</v>
      </c>
      <c r="G67" s="65" t="str">
        <f t="shared" si="9"/>
        <v>Huancavelica</v>
      </c>
      <c r="H67" s="65">
        <f t="shared" si="10"/>
        <v>1</v>
      </c>
      <c r="I67" s="144" t="s">
        <v>23</v>
      </c>
      <c r="J67" s="146">
        <v>6</v>
      </c>
      <c r="K67" s="93"/>
      <c r="L67" s="93"/>
      <c r="M67" s="93"/>
      <c r="N67" s="93"/>
      <c r="O67" s="65" t="str">
        <f>+B68</f>
        <v>Ica</v>
      </c>
      <c r="P67" s="65">
        <f>+E68</f>
        <v>2</v>
      </c>
      <c r="Q67" s="144" t="s">
        <v>40</v>
      </c>
      <c r="R67" s="145">
        <v>2</v>
      </c>
      <c r="S67" s="104"/>
    </row>
    <row r="68" spans="2:19" x14ac:dyDescent="0.3">
      <c r="B68" s="25" t="s">
        <v>33</v>
      </c>
      <c r="C68" s="22">
        <f t="shared" si="6"/>
        <v>14</v>
      </c>
      <c r="D68" s="23">
        <v>12</v>
      </c>
      <c r="E68" s="23">
        <v>2</v>
      </c>
      <c r="F68" s="23">
        <v>0</v>
      </c>
      <c r="G68" s="65" t="str">
        <f t="shared" si="9"/>
        <v>Huanuco</v>
      </c>
      <c r="H68" s="65">
        <f t="shared" si="10"/>
        <v>9</v>
      </c>
      <c r="I68" s="144" t="s">
        <v>44</v>
      </c>
      <c r="J68" s="146">
        <v>7</v>
      </c>
      <c r="K68" s="93"/>
      <c r="L68" s="93"/>
      <c r="M68" s="93"/>
      <c r="N68" s="93"/>
      <c r="O68" s="65" t="str">
        <f>+B69</f>
        <v>Junin</v>
      </c>
      <c r="P68" s="65">
        <f>+E69</f>
        <v>3</v>
      </c>
      <c r="Q68" s="144" t="s">
        <v>26</v>
      </c>
      <c r="R68" s="145">
        <v>3</v>
      </c>
      <c r="S68" s="104"/>
    </row>
    <row r="69" spans="2:19" x14ac:dyDescent="0.3">
      <c r="B69" s="25" t="s">
        <v>34</v>
      </c>
      <c r="C69" s="22">
        <f t="shared" si="6"/>
        <v>21</v>
      </c>
      <c r="D69" s="23">
        <v>18</v>
      </c>
      <c r="E69" s="23">
        <v>3</v>
      </c>
      <c r="F69" s="23">
        <v>0</v>
      </c>
      <c r="G69" s="65" t="str">
        <f t="shared" si="9"/>
        <v>Ica</v>
      </c>
      <c r="H69" s="65">
        <f t="shared" si="10"/>
        <v>12</v>
      </c>
      <c r="I69" s="144" t="s">
        <v>27</v>
      </c>
      <c r="J69" s="146">
        <v>8</v>
      </c>
      <c r="K69" s="93"/>
      <c r="L69" s="93"/>
      <c r="M69" s="93"/>
      <c r="N69" s="93"/>
      <c r="O69" s="65" t="str">
        <f>+B70</f>
        <v>La Libertad</v>
      </c>
      <c r="P69" s="65">
        <f>+E70</f>
        <v>5</v>
      </c>
      <c r="Q69" s="144" t="s">
        <v>30</v>
      </c>
      <c r="R69" s="145">
        <v>3</v>
      </c>
      <c r="S69" s="104"/>
    </row>
    <row r="70" spans="2:19" x14ac:dyDescent="0.3">
      <c r="B70" s="25" t="s">
        <v>35</v>
      </c>
      <c r="C70" s="22">
        <f t="shared" si="6"/>
        <v>34</v>
      </c>
      <c r="D70" s="23">
        <v>29</v>
      </c>
      <c r="E70" s="23">
        <v>5</v>
      </c>
      <c r="F70" s="23">
        <v>0</v>
      </c>
      <c r="G70" s="65" t="str">
        <f t="shared" si="9"/>
        <v>Junin</v>
      </c>
      <c r="H70" s="65">
        <f t="shared" si="10"/>
        <v>18</v>
      </c>
      <c r="I70" s="144" t="s">
        <v>32</v>
      </c>
      <c r="J70" s="146">
        <v>9</v>
      </c>
      <c r="K70" s="93"/>
      <c r="L70" s="93"/>
      <c r="M70" s="93"/>
      <c r="N70" s="93"/>
      <c r="O70" s="65" t="str">
        <f>+B71</f>
        <v>Lambayeque</v>
      </c>
      <c r="P70" s="65">
        <f>+E71</f>
        <v>6</v>
      </c>
      <c r="Q70" s="144" t="s">
        <v>44</v>
      </c>
      <c r="R70" s="145">
        <v>3</v>
      </c>
      <c r="S70" s="104"/>
    </row>
    <row r="71" spans="2:19" x14ac:dyDescent="0.3">
      <c r="B71" s="25" t="s">
        <v>36</v>
      </c>
      <c r="C71" s="22">
        <f t="shared" si="6"/>
        <v>35</v>
      </c>
      <c r="D71" s="23">
        <v>29</v>
      </c>
      <c r="E71" s="23">
        <v>6</v>
      </c>
      <c r="F71" s="23">
        <v>0</v>
      </c>
      <c r="G71" s="65" t="str">
        <f t="shared" si="9"/>
        <v>La Libertad</v>
      </c>
      <c r="H71" s="65">
        <f t="shared" si="10"/>
        <v>29</v>
      </c>
      <c r="I71" s="144" t="s">
        <v>24</v>
      </c>
      <c r="J71" s="146">
        <v>10</v>
      </c>
      <c r="K71" s="93"/>
      <c r="L71" s="93"/>
      <c r="M71" s="93"/>
      <c r="N71" s="93"/>
      <c r="O71" s="65" t="str">
        <f>+B72</f>
        <v>Lima</v>
      </c>
      <c r="P71" s="65">
        <f>+E72</f>
        <v>40</v>
      </c>
      <c r="Q71" s="144" t="s">
        <v>34</v>
      </c>
      <c r="R71" s="145">
        <v>3</v>
      </c>
      <c r="S71" s="104"/>
    </row>
    <row r="72" spans="2:19" x14ac:dyDescent="0.3">
      <c r="B72" s="25" t="s">
        <v>54</v>
      </c>
      <c r="C72" s="22">
        <f t="shared" si="6"/>
        <v>410</v>
      </c>
      <c r="D72" s="23">
        <v>369</v>
      </c>
      <c r="E72" s="23">
        <v>40</v>
      </c>
      <c r="F72" s="23">
        <v>1</v>
      </c>
      <c r="G72" s="65" t="str">
        <f t="shared" si="9"/>
        <v>Lambayeque</v>
      </c>
      <c r="H72" s="65">
        <f t="shared" si="10"/>
        <v>29</v>
      </c>
      <c r="I72" s="144" t="s">
        <v>28</v>
      </c>
      <c r="J72" s="146">
        <v>11</v>
      </c>
      <c r="K72" s="93"/>
      <c r="L72" s="93"/>
      <c r="M72" s="93"/>
      <c r="N72" s="93"/>
      <c r="O72" s="65" t="str">
        <f>+B73</f>
        <v>Loreto</v>
      </c>
      <c r="P72" s="65">
        <f>+E73</f>
        <v>1</v>
      </c>
      <c r="Q72" s="144" t="s">
        <v>41</v>
      </c>
      <c r="R72" s="145">
        <v>4</v>
      </c>
      <c r="S72" s="104"/>
    </row>
    <row r="73" spans="2:19" x14ac:dyDescent="0.3">
      <c r="B73" s="25" t="s">
        <v>37</v>
      </c>
      <c r="C73" s="22">
        <f t="shared" si="6"/>
        <v>5</v>
      </c>
      <c r="D73" s="23">
        <v>4</v>
      </c>
      <c r="E73" s="23">
        <v>1</v>
      </c>
      <c r="F73" s="23">
        <v>0</v>
      </c>
      <c r="G73" s="65" t="str">
        <f t="shared" si="9"/>
        <v>Lima</v>
      </c>
      <c r="H73" s="65">
        <f t="shared" si="10"/>
        <v>369</v>
      </c>
      <c r="I73" s="144" t="s">
        <v>40</v>
      </c>
      <c r="J73" s="146">
        <v>11</v>
      </c>
      <c r="K73" s="93"/>
      <c r="L73" s="93"/>
      <c r="M73" s="93"/>
      <c r="N73" s="93"/>
      <c r="O73" s="65" t="str">
        <f>+B74</f>
        <v>Madre de Dios</v>
      </c>
      <c r="P73" s="65">
        <f>+E74</f>
        <v>1</v>
      </c>
      <c r="Q73" s="144" t="s">
        <v>29</v>
      </c>
      <c r="R73" s="145">
        <v>4</v>
      </c>
      <c r="S73" s="104"/>
    </row>
    <row r="74" spans="2:19" x14ac:dyDescent="0.3">
      <c r="B74" s="25" t="s">
        <v>46</v>
      </c>
      <c r="C74" s="22">
        <f t="shared" si="6"/>
        <v>4</v>
      </c>
      <c r="D74" s="23">
        <v>3</v>
      </c>
      <c r="E74" s="23">
        <v>1</v>
      </c>
      <c r="F74" s="23">
        <v>0</v>
      </c>
      <c r="G74" s="65" t="str">
        <f t="shared" si="9"/>
        <v>Loreto</v>
      </c>
      <c r="H74" s="65">
        <f t="shared" si="10"/>
        <v>4</v>
      </c>
      <c r="I74" s="144" t="s">
        <v>41</v>
      </c>
      <c r="J74" s="146">
        <v>12</v>
      </c>
      <c r="K74" s="93"/>
      <c r="L74" s="93"/>
      <c r="M74" s="93"/>
      <c r="N74" s="93"/>
      <c r="O74" s="65" t="str">
        <f>+B77</f>
        <v>Piura</v>
      </c>
      <c r="P74" s="65">
        <f>+E77</f>
        <v>4</v>
      </c>
      <c r="Q74" s="144" t="s">
        <v>39</v>
      </c>
      <c r="R74" s="145">
        <v>4</v>
      </c>
      <c r="S74" s="104"/>
    </row>
    <row r="75" spans="2:19" x14ac:dyDescent="0.3">
      <c r="B75" s="25" t="s">
        <v>55</v>
      </c>
      <c r="C75" s="22">
        <f t="shared" si="6"/>
        <v>4</v>
      </c>
      <c r="D75" s="23">
        <v>4</v>
      </c>
      <c r="E75" s="23">
        <v>0</v>
      </c>
      <c r="F75" s="23">
        <v>0</v>
      </c>
      <c r="G75" s="65" t="str">
        <f t="shared" si="9"/>
        <v>Madre de Dios</v>
      </c>
      <c r="H75" s="65">
        <f t="shared" si="10"/>
        <v>3</v>
      </c>
      <c r="I75" s="144" t="s">
        <v>33</v>
      </c>
      <c r="J75" s="146">
        <v>12</v>
      </c>
      <c r="K75" s="93"/>
      <c r="L75" s="93"/>
      <c r="M75" s="93"/>
      <c r="N75" s="93"/>
      <c r="O75" s="65" t="str">
        <f>+B78</f>
        <v>Puno</v>
      </c>
      <c r="P75" s="65">
        <f>+E78</f>
        <v>2</v>
      </c>
      <c r="Q75" s="144" t="s">
        <v>35</v>
      </c>
      <c r="R75" s="145">
        <v>5</v>
      </c>
      <c r="S75" s="100"/>
    </row>
    <row r="76" spans="2:19" x14ac:dyDescent="0.3">
      <c r="B76" s="25" t="s">
        <v>38</v>
      </c>
      <c r="C76" s="22">
        <f t="shared" si="6"/>
        <v>5</v>
      </c>
      <c r="D76" s="23">
        <v>5</v>
      </c>
      <c r="E76" s="23">
        <v>0</v>
      </c>
      <c r="F76" s="23">
        <v>0</v>
      </c>
      <c r="G76" s="65" t="str">
        <f t="shared" si="9"/>
        <v xml:space="preserve">Moquegua </v>
      </c>
      <c r="H76" s="65">
        <f t="shared" si="10"/>
        <v>4</v>
      </c>
      <c r="I76" s="144" t="s">
        <v>30</v>
      </c>
      <c r="J76" s="146">
        <v>16</v>
      </c>
      <c r="K76" s="93"/>
      <c r="L76" s="93"/>
      <c r="M76" s="93"/>
      <c r="N76" s="93"/>
      <c r="O76" s="65" t="str">
        <f>+B79</f>
        <v>San Martin</v>
      </c>
      <c r="P76" s="65">
        <f>+E79</f>
        <v>4</v>
      </c>
      <c r="Q76" s="144" t="s">
        <v>36</v>
      </c>
      <c r="R76" s="145">
        <v>6</v>
      </c>
      <c r="S76" s="100"/>
    </row>
    <row r="77" spans="2:19" x14ac:dyDescent="0.3">
      <c r="B77" s="25" t="s">
        <v>39</v>
      </c>
      <c r="C77" s="22">
        <f t="shared" si="6"/>
        <v>33</v>
      </c>
      <c r="D77" s="23">
        <v>29</v>
      </c>
      <c r="E77" s="23">
        <v>4</v>
      </c>
      <c r="F77" s="23">
        <v>0</v>
      </c>
      <c r="G77" s="65" t="str">
        <f t="shared" si="9"/>
        <v>Pasco</v>
      </c>
      <c r="H77" s="65">
        <f t="shared" si="10"/>
        <v>5</v>
      </c>
      <c r="I77" s="144" t="s">
        <v>34</v>
      </c>
      <c r="J77" s="146">
        <v>18</v>
      </c>
      <c r="K77" s="93"/>
      <c r="L77" s="93"/>
      <c r="M77" s="93"/>
      <c r="N77" s="93"/>
      <c r="O77" s="65" t="str">
        <f>+B82</f>
        <v>Ucayali</v>
      </c>
      <c r="P77" s="65">
        <f>+E82</f>
        <v>3</v>
      </c>
      <c r="Q77" s="144" t="s">
        <v>54</v>
      </c>
      <c r="R77" s="145">
        <v>40</v>
      </c>
      <c r="S77" s="100"/>
    </row>
    <row r="78" spans="2:19" x14ac:dyDescent="0.3">
      <c r="B78" s="25" t="s">
        <v>40</v>
      </c>
      <c r="C78" s="22">
        <f t="shared" si="6"/>
        <v>13</v>
      </c>
      <c r="D78" s="23">
        <v>11</v>
      </c>
      <c r="E78" s="23">
        <v>2</v>
      </c>
      <c r="F78" s="23">
        <v>0</v>
      </c>
      <c r="G78" s="65" t="str">
        <f t="shared" si="9"/>
        <v>Piura</v>
      </c>
      <c r="H78" s="65">
        <f t="shared" si="10"/>
        <v>29</v>
      </c>
      <c r="I78" s="144" t="s">
        <v>39</v>
      </c>
      <c r="J78" s="146">
        <v>29</v>
      </c>
      <c r="K78" s="93"/>
      <c r="L78" s="93"/>
      <c r="M78" s="93"/>
      <c r="N78" s="93"/>
      <c r="O78" s="93"/>
      <c r="P78" s="93"/>
      <c r="Q78" s="93"/>
      <c r="R78" s="84"/>
      <c r="S78" s="100"/>
    </row>
    <row r="79" spans="2:19" x14ac:dyDescent="0.3">
      <c r="B79" s="25" t="s">
        <v>41</v>
      </c>
      <c r="C79" s="22">
        <f t="shared" si="6"/>
        <v>16</v>
      </c>
      <c r="D79" s="23">
        <v>12</v>
      </c>
      <c r="E79" s="23">
        <v>4</v>
      </c>
      <c r="F79" s="23">
        <v>0</v>
      </c>
      <c r="G79" s="65" t="str">
        <f t="shared" si="9"/>
        <v>Puno</v>
      </c>
      <c r="H79" s="65">
        <f t="shared" si="10"/>
        <v>11</v>
      </c>
      <c r="I79" s="144" t="s">
        <v>35</v>
      </c>
      <c r="J79" s="146">
        <v>29</v>
      </c>
      <c r="K79" s="93"/>
      <c r="L79" s="93"/>
      <c r="M79" s="93"/>
      <c r="N79" s="93"/>
      <c r="O79" s="93"/>
      <c r="P79" s="93"/>
      <c r="Q79" s="93"/>
      <c r="R79" s="84"/>
      <c r="S79" s="100"/>
    </row>
    <row r="80" spans="2:19" x14ac:dyDescent="0.3">
      <c r="B80" s="25" t="s">
        <v>42</v>
      </c>
      <c r="C80" s="22">
        <f t="shared" si="6"/>
        <v>4</v>
      </c>
      <c r="D80" s="23">
        <v>4</v>
      </c>
      <c r="E80" s="23">
        <v>0</v>
      </c>
      <c r="F80" s="23">
        <v>0</v>
      </c>
      <c r="G80" s="65" t="str">
        <f t="shared" si="9"/>
        <v>San Martin</v>
      </c>
      <c r="H80" s="65">
        <f t="shared" si="10"/>
        <v>12</v>
      </c>
      <c r="I80" s="144" t="s">
        <v>36</v>
      </c>
      <c r="J80" s="146">
        <v>29</v>
      </c>
      <c r="K80" s="93"/>
      <c r="L80" s="93"/>
      <c r="M80" s="93"/>
      <c r="N80" s="93"/>
      <c r="O80" s="93"/>
      <c r="P80" s="93"/>
      <c r="Q80" s="93"/>
      <c r="R80" s="84"/>
      <c r="S80" s="100"/>
    </row>
    <row r="81" spans="2:19" x14ac:dyDescent="0.3">
      <c r="B81" s="25" t="s">
        <v>43</v>
      </c>
      <c r="C81" s="22">
        <f t="shared" si="6"/>
        <v>3</v>
      </c>
      <c r="D81" s="23">
        <v>3</v>
      </c>
      <c r="E81" s="23">
        <v>0</v>
      </c>
      <c r="F81" s="23">
        <v>0</v>
      </c>
      <c r="G81" s="65" t="str">
        <f t="shared" si="9"/>
        <v>Tacna</v>
      </c>
      <c r="H81" s="65">
        <f t="shared" si="10"/>
        <v>4</v>
      </c>
      <c r="I81" s="144" t="s">
        <v>29</v>
      </c>
      <c r="J81" s="146">
        <v>33</v>
      </c>
      <c r="K81" s="93"/>
      <c r="L81" s="93"/>
      <c r="M81" s="93"/>
      <c r="N81" s="93"/>
      <c r="O81" s="65"/>
      <c r="P81" s="65"/>
      <c r="Q81" s="93"/>
      <c r="R81" s="84"/>
      <c r="S81" s="100"/>
    </row>
    <row r="82" spans="2:19" x14ac:dyDescent="0.3">
      <c r="B82" s="25" t="s">
        <v>44</v>
      </c>
      <c r="C82" s="22">
        <f t="shared" si="6"/>
        <v>10</v>
      </c>
      <c r="D82" s="23">
        <v>7</v>
      </c>
      <c r="E82" s="23">
        <v>3</v>
      </c>
      <c r="F82" s="23">
        <v>0</v>
      </c>
      <c r="G82" s="65" t="str">
        <f t="shared" si="9"/>
        <v>Tumbes</v>
      </c>
      <c r="H82" s="65">
        <f t="shared" si="10"/>
        <v>3</v>
      </c>
      <c r="I82" s="144" t="s">
        <v>26</v>
      </c>
      <c r="J82" s="146">
        <v>65</v>
      </c>
      <c r="K82" s="93"/>
      <c r="L82" s="93"/>
      <c r="M82" s="93"/>
      <c r="N82" s="93"/>
      <c r="O82" s="93"/>
      <c r="P82" s="93"/>
      <c r="Q82" s="93"/>
      <c r="R82" s="84"/>
      <c r="S82" s="100"/>
    </row>
    <row r="83" spans="2:19" x14ac:dyDescent="0.3">
      <c r="B83" s="25" t="s">
        <v>56</v>
      </c>
      <c r="C83" s="22">
        <f t="shared" si="6"/>
        <v>25</v>
      </c>
      <c r="D83" s="23">
        <v>23</v>
      </c>
      <c r="E83" s="23">
        <v>2</v>
      </c>
      <c r="F83" s="23">
        <v>0</v>
      </c>
      <c r="G83" s="65" t="str">
        <f t="shared" si="9"/>
        <v>Ucayali</v>
      </c>
      <c r="H83" s="65">
        <f t="shared" si="10"/>
        <v>7</v>
      </c>
      <c r="I83" s="144" t="s">
        <v>54</v>
      </c>
      <c r="J83" s="146">
        <v>369</v>
      </c>
      <c r="K83" s="93"/>
      <c r="L83" s="93"/>
      <c r="M83" s="93"/>
      <c r="N83" s="93"/>
      <c r="O83" s="65"/>
      <c r="P83" s="65"/>
      <c r="Q83" s="93"/>
      <c r="R83" s="84"/>
      <c r="S83" s="100"/>
    </row>
    <row r="84" spans="2:19" ht="15" thickBot="1" x14ac:dyDescent="0.35">
      <c r="B84" s="25" t="s">
        <v>52</v>
      </c>
      <c r="C84" s="22">
        <f>SUM(D84:F84)</f>
        <v>292</v>
      </c>
      <c r="D84" s="23">
        <v>248</v>
      </c>
      <c r="E84" s="23">
        <v>43</v>
      </c>
      <c r="F84" s="23">
        <v>1</v>
      </c>
      <c r="G84" s="65"/>
      <c r="H84" s="65"/>
      <c r="I84" s="84"/>
      <c r="J84" s="84"/>
      <c r="K84" s="93"/>
      <c r="L84" s="93"/>
      <c r="M84" s="93"/>
      <c r="N84" s="93"/>
      <c r="O84" s="65"/>
      <c r="P84" s="65"/>
      <c r="Q84" s="93"/>
      <c r="R84" s="84"/>
      <c r="S84" s="100"/>
    </row>
    <row r="85" spans="2:19" x14ac:dyDescent="0.3">
      <c r="B85" s="80" t="s">
        <v>1</v>
      </c>
      <c r="C85" s="81">
        <f>SUM(C58:C84)</f>
        <v>1109</v>
      </c>
      <c r="D85" s="82">
        <f>SUM(D58:D84)</f>
        <v>971</v>
      </c>
      <c r="E85" s="82">
        <f>SUM(E58:E84)</f>
        <v>136</v>
      </c>
      <c r="F85" s="82">
        <f>SUM(F58:F84)</f>
        <v>2</v>
      </c>
      <c r="G85" s="65"/>
      <c r="H85" s="65"/>
      <c r="I85" s="84"/>
      <c r="J85" s="84"/>
      <c r="K85" s="93"/>
      <c r="L85" s="93"/>
      <c r="M85" s="93"/>
      <c r="N85" s="93"/>
      <c r="O85" s="93"/>
      <c r="P85" s="93"/>
      <c r="Q85" s="93"/>
      <c r="R85" s="84"/>
      <c r="S85" s="100"/>
    </row>
    <row r="86" spans="2:19" ht="15" thickBot="1" x14ac:dyDescent="0.35">
      <c r="B86" s="59" t="s">
        <v>16</v>
      </c>
      <c r="C86" s="60">
        <f>SUM(D86:F86)</f>
        <v>1</v>
      </c>
      <c r="D86" s="60">
        <f>D85/$C$85</f>
        <v>0.87556357078449054</v>
      </c>
      <c r="E86" s="60">
        <f>E85/$C$85</f>
        <v>0.12263300270513977</v>
      </c>
      <c r="F86" s="60">
        <f>F85/$C$85</f>
        <v>1.8034265103697023E-3</v>
      </c>
      <c r="G86" s="104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</row>
    <row r="87" spans="2:19" x14ac:dyDescent="0.3">
      <c r="B87" s="83"/>
      <c r="C87" s="40"/>
      <c r="D87" s="39"/>
      <c r="E87" s="39"/>
      <c r="F87" s="55"/>
      <c r="G87" s="98"/>
      <c r="H87" s="99"/>
      <c r="I87" s="99"/>
      <c r="J87" s="99"/>
      <c r="K87" s="99"/>
      <c r="L87" s="100"/>
      <c r="M87" s="101"/>
      <c r="N87" s="100"/>
      <c r="Q87" s="100"/>
      <c r="R87" s="101"/>
      <c r="S87" s="100"/>
    </row>
    <row r="88" spans="2:19" x14ac:dyDescent="0.3">
      <c r="B88" s="54"/>
      <c r="C88" s="40"/>
      <c r="D88" s="39"/>
      <c r="E88" s="39"/>
      <c r="F88" s="55"/>
      <c r="G88" s="98"/>
      <c r="H88" s="99"/>
      <c r="I88" s="99"/>
      <c r="J88" s="99"/>
      <c r="K88" s="99"/>
      <c r="L88" s="100"/>
      <c r="M88" s="101"/>
      <c r="N88" s="100"/>
      <c r="Q88" s="101"/>
      <c r="R88" s="101"/>
      <c r="S88" s="100"/>
    </row>
    <row r="89" spans="2:19" x14ac:dyDescent="0.3">
      <c r="B89" s="1"/>
      <c r="C89" s="1"/>
      <c r="D89" s="1"/>
      <c r="E89" s="1"/>
      <c r="F89" s="1"/>
      <c r="G89" s="102"/>
      <c r="H89" s="102"/>
      <c r="I89" s="102"/>
      <c r="J89" s="102"/>
      <c r="K89" s="102"/>
      <c r="L89" s="100"/>
      <c r="M89" s="103"/>
      <c r="N89" s="102"/>
      <c r="Q89" s="100"/>
      <c r="R89" s="100"/>
      <c r="S89" s="67"/>
    </row>
    <row r="90" spans="2:19" ht="14.4" customHeight="1" x14ac:dyDescent="0.3">
      <c r="B90" s="122" t="s">
        <v>21</v>
      </c>
      <c r="C90" s="132" t="s">
        <v>60</v>
      </c>
      <c r="D90" s="136" t="s">
        <v>50</v>
      </c>
      <c r="E90" s="118"/>
      <c r="F90" s="137"/>
      <c r="G90" s="117" t="s">
        <v>51</v>
      </c>
      <c r="H90" s="118"/>
      <c r="I90" s="118"/>
      <c r="J90" s="127" t="s">
        <v>19</v>
      </c>
      <c r="K90" s="128"/>
      <c r="L90" s="127" t="s">
        <v>52</v>
      </c>
      <c r="M90" s="128"/>
      <c r="S90" s="84"/>
    </row>
    <row r="91" spans="2:19" ht="29.4" customHeight="1" x14ac:dyDescent="0.3">
      <c r="B91" s="131"/>
      <c r="C91" s="133"/>
      <c r="D91" s="73" t="s">
        <v>2</v>
      </c>
      <c r="E91" s="87" t="s">
        <v>3</v>
      </c>
      <c r="F91" s="109" t="s">
        <v>67</v>
      </c>
      <c r="G91" s="73" t="s">
        <v>2</v>
      </c>
      <c r="H91" s="87" t="s">
        <v>3</v>
      </c>
      <c r="I91" s="109" t="s">
        <v>67</v>
      </c>
      <c r="J91" s="73" t="s">
        <v>2</v>
      </c>
      <c r="K91" s="87" t="s">
        <v>3</v>
      </c>
      <c r="L91" s="73" t="s">
        <v>2</v>
      </c>
      <c r="M91" s="87" t="s">
        <v>3</v>
      </c>
      <c r="S91" s="84"/>
    </row>
    <row r="92" spans="2:19" x14ac:dyDescent="0.3">
      <c r="B92" s="25" t="s">
        <v>23</v>
      </c>
      <c r="C92" s="22">
        <f>SUM(D92:M92)</f>
        <v>8</v>
      </c>
      <c r="D92" s="58">
        <v>5</v>
      </c>
      <c r="E92" s="58">
        <v>1</v>
      </c>
      <c r="F92" s="58">
        <v>0</v>
      </c>
      <c r="G92" s="58">
        <v>1</v>
      </c>
      <c r="H92" s="58">
        <v>0</v>
      </c>
      <c r="I92" s="58">
        <v>0</v>
      </c>
      <c r="J92" s="58">
        <v>0</v>
      </c>
      <c r="K92" s="58">
        <v>0</v>
      </c>
      <c r="L92" s="58">
        <v>0</v>
      </c>
      <c r="M92" s="58">
        <v>1</v>
      </c>
      <c r="S92" s="84"/>
    </row>
    <row r="93" spans="2:19" x14ac:dyDescent="0.3">
      <c r="B93" s="25" t="s">
        <v>24</v>
      </c>
      <c r="C93" s="22">
        <f>SUM(D93:M93)</f>
        <v>12</v>
      </c>
      <c r="D93" s="23">
        <v>3</v>
      </c>
      <c r="E93" s="23">
        <v>0</v>
      </c>
      <c r="F93" s="23">
        <v>0</v>
      </c>
      <c r="G93" s="23">
        <v>7</v>
      </c>
      <c r="H93" s="23">
        <v>2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S93" s="84"/>
    </row>
    <row r="94" spans="2:19" x14ac:dyDescent="0.3">
      <c r="B94" s="25" t="s">
        <v>25</v>
      </c>
      <c r="C94" s="22">
        <f>SUM(D94:M94)</f>
        <v>2</v>
      </c>
      <c r="D94" s="23">
        <v>0</v>
      </c>
      <c r="E94" s="23">
        <v>0</v>
      </c>
      <c r="F94" s="23">
        <v>0</v>
      </c>
      <c r="G94" s="23">
        <v>2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  <c r="M94" s="23">
        <v>0</v>
      </c>
      <c r="S94" s="84"/>
    </row>
    <row r="95" spans="2:19" x14ac:dyDescent="0.3">
      <c r="B95" s="25" t="s">
        <v>26</v>
      </c>
      <c r="C95" s="22">
        <f t="shared" ref="C94:C117" si="11">SUM(D95:M95)</f>
        <v>68</v>
      </c>
      <c r="D95" s="23">
        <v>17</v>
      </c>
      <c r="E95" s="23">
        <v>0</v>
      </c>
      <c r="F95" s="23">
        <v>0</v>
      </c>
      <c r="G95" s="23">
        <v>40</v>
      </c>
      <c r="H95" s="23">
        <v>3</v>
      </c>
      <c r="I95" s="23">
        <v>0</v>
      </c>
      <c r="J95" s="23">
        <v>1</v>
      </c>
      <c r="K95" s="23">
        <v>0</v>
      </c>
      <c r="L95" s="23">
        <v>7</v>
      </c>
      <c r="M95" s="23">
        <v>0</v>
      </c>
      <c r="S95" s="84"/>
    </row>
    <row r="96" spans="2:19" x14ac:dyDescent="0.3">
      <c r="B96" s="25" t="s">
        <v>27</v>
      </c>
      <c r="C96" s="22">
        <f t="shared" si="11"/>
        <v>10</v>
      </c>
      <c r="D96" s="23">
        <v>0</v>
      </c>
      <c r="E96" s="23">
        <v>0</v>
      </c>
      <c r="F96" s="23">
        <v>0</v>
      </c>
      <c r="G96" s="23">
        <v>8</v>
      </c>
      <c r="H96" s="23">
        <v>2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S96" s="84"/>
    </row>
    <row r="97" spans="2:19" x14ac:dyDescent="0.3">
      <c r="B97" s="25" t="s">
        <v>28</v>
      </c>
      <c r="C97" s="22">
        <f t="shared" si="11"/>
        <v>13</v>
      </c>
      <c r="D97" s="23">
        <v>4</v>
      </c>
      <c r="E97" s="23">
        <v>0</v>
      </c>
      <c r="F97" s="23">
        <v>0</v>
      </c>
      <c r="G97" s="23">
        <v>6</v>
      </c>
      <c r="H97" s="23">
        <v>2</v>
      </c>
      <c r="I97" s="23">
        <v>0</v>
      </c>
      <c r="J97" s="23">
        <v>0</v>
      </c>
      <c r="K97" s="23">
        <v>0</v>
      </c>
      <c r="L97" s="23">
        <v>1</v>
      </c>
      <c r="M97" s="23">
        <v>0</v>
      </c>
      <c r="S97" s="84"/>
    </row>
    <row r="98" spans="2:19" x14ac:dyDescent="0.3">
      <c r="B98" s="25" t="s">
        <v>29</v>
      </c>
      <c r="C98" s="22">
        <f t="shared" si="11"/>
        <v>37</v>
      </c>
      <c r="D98" s="23">
        <v>2</v>
      </c>
      <c r="E98" s="23">
        <v>1</v>
      </c>
      <c r="F98" s="23">
        <v>0</v>
      </c>
      <c r="G98" s="23">
        <v>26</v>
      </c>
      <c r="H98" s="23">
        <v>2</v>
      </c>
      <c r="I98" s="23">
        <v>0</v>
      </c>
      <c r="J98" s="23">
        <v>0</v>
      </c>
      <c r="K98" s="23">
        <v>1</v>
      </c>
      <c r="L98" s="23">
        <v>5</v>
      </c>
      <c r="M98" s="23">
        <v>0</v>
      </c>
      <c r="S98" s="84"/>
    </row>
    <row r="99" spans="2:19" x14ac:dyDescent="0.3">
      <c r="B99" s="25" t="s">
        <v>30</v>
      </c>
      <c r="C99" s="22">
        <f t="shared" si="11"/>
        <v>19</v>
      </c>
      <c r="D99" s="23">
        <v>5</v>
      </c>
      <c r="E99" s="23">
        <v>1</v>
      </c>
      <c r="F99" s="23">
        <v>0</v>
      </c>
      <c r="G99" s="23">
        <v>4</v>
      </c>
      <c r="H99" s="23">
        <v>1</v>
      </c>
      <c r="I99" s="23">
        <v>0</v>
      </c>
      <c r="J99" s="23">
        <v>0</v>
      </c>
      <c r="K99" s="23">
        <v>0</v>
      </c>
      <c r="L99" s="23">
        <v>7</v>
      </c>
      <c r="M99" s="23">
        <v>1</v>
      </c>
      <c r="S99" s="84"/>
    </row>
    <row r="100" spans="2:19" x14ac:dyDescent="0.3">
      <c r="B100" s="25" t="s">
        <v>31</v>
      </c>
      <c r="C100" s="22">
        <f t="shared" si="11"/>
        <v>2</v>
      </c>
      <c r="D100" s="23">
        <v>0</v>
      </c>
      <c r="E100" s="23">
        <v>0</v>
      </c>
      <c r="F100" s="23">
        <v>0</v>
      </c>
      <c r="G100" s="23">
        <v>1</v>
      </c>
      <c r="H100" s="23">
        <v>1</v>
      </c>
      <c r="I100" s="23">
        <v>0</v>
      </c>
      <c r="J100" s="23">
        <v>0</v>
      </c>
      <c r="K100" s="23">
        <v>0</v>
      </c>
      <c r="L100" s="23">
        <v>0</v>
      </c>
      <c r="M100" s="23">
        <v>0</v>
      </c>
      <c r="S100" s="84"/>
    </row>
    <row r="101" spans="2:19" x14ac:dyDescent="0.3">
      <c r="B101" s="25" t="s">
        <v>32</v>
      </c>
      <c r="C101" s="22">
        <f t="shared" si="11"/>
        <v>10</v>
      </c>
      <c r="D101" s="23">
        <v>2</v>
      </c>
      <c r="E101" s="23">
        <v>1</v>
      </c>
      <c r="F101" s="23">
        <v>0</v>
      </c>
      <c r="G101" s="23">
        <v>5</v>
      </c>
      <c r="H101" s="23">
        <v>0</v>
      </c>
      <c r="I101" s="23">
        <v>0</v>
      </c>
      <c r="J101" s="23">
        <v>1</v>
      </c>
      <c r="K101" s="23">
        <v>0</v>
      </c>
      <c r="L101" s="23">
        <v>1</v>
      </c>
      <c r="M101" s="23">
        <v>0</v>
      </c>
      <c r="S101" s="84"/>
    </row>
    <row r="102" spans="2:19" x14ac:dyDescent="0.3">
      <c r="B102" s="25" t="s">
        <v>33</v>
      </c>
      <c r="C102" s="22">
        <f t="shared" si="11"/>
        <v>14</v>
      </c>
      <c r="D102" s="23">
        <v>2</v>
      </c>
      <c r="E102" s="23">
        <v>1</v>
      </c>
      <c r="F102" s="23">
        <v>0</v>
      </c>
      <c r="G102" s="23">
        <v>10</v>
      </c>
      <c r="H102" s="23">
        <v>1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S102" s="84"/>
    </row>
    <row r="103" spans="2:19" x14ac:dyDescent="0.3">
      <c r="B103" s="25" t="s">
        <v>34</v>
      </c>
      <c r="C103" s="22">
        <f t="shared" si="11"/>
        <v>21</v>
      </c>
      <c r="D103" s="23">
        <v>5</v>
      </c>
      <c r="E103" s="23">
        <v>1</v>
      </c>
      <c r="F103" s="23">
        <v>0</v>
      </c>
      <c r="G103" s="23">
        <v>13</v>
      </c>
      <c r="H103" s="23">
        <v>1</v>
      </c>
      <c r="I103" s="23">
        <v>0</v>
      </c>
      <c r="J103" s="23">
        <v>0</v>
      </c>
      <c r="K103" s="23">
        <v>0</v>
      </c>
      <c r="L103" s="23">
        <v>0</v>
      </c>
      <c r="M103" s="23">
        <v>1</v>
      </c>
      <c r="S103" s="84"/>
    </row>
    <row r="104" spans="2:19" x14ac:dyDescent="0.3">
      <c r="B104" s="25" t="s">
        <v>35</v>
      </c>
      <c r="C104" s="22">
        <f t="shared" si="11"/>
        <v>34</v>
      </c>
      <c r="D104" s="23">
        <v>4</v>
      </c>
      <c r="E104" s="23">
        <v>1</v>
      </c>
      <c r="F104" s="23">
        <v>0</v>
      </c>
      <c r="G104" s="23">
        <v>21</v>
      </c>
      <c r="H104" s="23">
        <v>4</v>
      </c>
      <c r="I104" s="23">
        <v>0</v>
      </c>
      <c r="J104" s="23">
        <v>0</v>
      </c>
      <c r="K104" s="23">
        <v>0</v>
      </c>
      <c r="L104" s="23">
        <v>4</v>
      </c>
      <c r="M104" s="23">
        <v>0</v>
      </c>
      <c r="S104" s="84"/>
    </row>
    <row r="105" spans="2:19" x14ac:dyDescent="0.3">
      <c r="B105" s="25" t="s">
        <v>36</v>
      </c>
      <c r="C105" s="22">
        <f t="shared" si="11"/>
        <v>35</v>
      </c>
      <c r="D105" s="23">
        <v>5</v>
      </c>
      <c r="E105" s="23">
        <v>2</v>
      </c>
      <c r="F105" s="23">
        <v>0</v>
      </c>
      <c r="G105" s="23">
        <v>20</v>
      </c>
      <c r="H105" s="23">
        <v>2</v>
      </c>
      <c r="I105" s="23">
        <v>0</v>
      </c>
      <c r="J105" s="23">
        <v>1</v>
      </c>
      <c r="K105" s="23">
        <v>0</v>
      </c>
      <c r="L105" s="23">
        <v>3</v>
      </c>
      <c r="M105" s="23">
        <v>2</v>
      </c>
      <c r="S105" s="84"/>
    </row>
    <row r="106" spans="2:19" x14ac:dyDescent="0.3">
      <c r="B106" s="25" t="s">
        <v>54</v>
      </c>
      <c r="C106" s="22">
        <f t="shared" si="11"/>
        <v>410</v>
      </c>
      <c r="D106" s="23">
        <v>44</v>
      </c>
      <c r="E106" s="23">
        <v>6</v>
      </c>
      <c r="F106" s="23">
        <v>0</v>
      </c>
      <c r="G106" s="23">
        <v>267</v>
      </c>
      <c r="H106" s="23">
        <v>28</v>
      </c>
      <c r="I106" s="23">
        <v>1</v>
      </c>
      <c r="J106" s="23">
        <v>5</v>
      </c>
      <c r="K106" s="23">
        <v>2</v>
      </c>
      <c r="L106" s="23">
        <v>53</v>
      </c>
      <c r="M106" s="23">
        <v>4</v>
      </c>
      <c r="S106" s="84"/>
    </row>
    <row r="107" spans="2:19" x14ac:dyDescent="0.3">
      <c r="B107" s="25" t="s">
        <v>37</v>
      </c>
      <c r="C107" s="22">
        <f t="shared" si="11"/>
        <v>5</v>
      </c>
      <c r="D107" s="23">
        <v>0</v>
      </c>
      <c r="E107" s="23">
        <v>0</v>
      </c>
      <c r="F107" s="23">
        <v>0</v>
      </c>
      <c r="G107" s="23">
        <v>4</v>
      </c>
      <c r="H107" s="23">
        <v>1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S107" s="84"/>
    </row>
    <row r="108" spans="2:19" x14ac:dyDescent="0.3">
      <c r="B108" s="25" t="s">
        <v>46</v>
      </c>
      <c r="C108" s="22">
        <f t="shared" si="11"/>
        <v>4</v>
      </c>
      <c r="D108" s="23">
        <v>1</v>
      </c>
      <c r="E108" s="23">
        <v>1</v>
      </c>
      <c r="F108" s="23">
        <v>0</v>
      </c>
      <c r="G108" s="23">
        <v>2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S108" s="84"/>
    </row>
    <row r="109" spans="2:19" x14ac:dyDescent="0.3">
      <c r="B109" s="25" t="s">
        <v>55</v>
      </c>
      <c r="C109" s="22">
        <f t="shared" si="11"/>
        <v>4</v>
      </c>
      <c r="D109" s="23">
        <v>1</v>
      </c>
      <c r="E109" s="23">
        <v>0</v>
      </c>
      <c r="F109" s="23">
        <v>0</v>
      </c>
      <c r="G109" s="23">
        <v>3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S109" s="84"/>
    </row>
    <row r="110" spans="2:19" x14ac:dyDescent="0.3">
      <c r="B110" s="25" t="s">
        <v>38</v>
      </c>
      <c r="C110" s="22">
        <f t="shared" si="11"/>
        <v>5</v>
      </c>
      <c r="D110" s="23">
        <v>1</v>
      </c>
      <c r="E110" s="23">
        <v>0</v>
      </c>
      <c r="F110" s="23">
        <v>0</v>
      </c>
      <c r="G110" s="23">
        <v>1</v>
      </c>
      <c r="H110" s="23">
        <v>0</v>
      </c>
      <c r="I110" s="23">
        <v>0</v>
      </c>
      <c r="J110" s="23">
        <v>0</v>
      </c>
      <c r="K110" s="23">
        <v>0</v>
      </c>
      <c r="L110" s="23">
        <v>3</v>
      </c>
      <c r="M110" s="23">
        <v>0</v>
      </c>
      <c r="S110" s="84"/>
    </row>
    <row r="111" spans="2:19" x14ac:dyDescent="0.3">
      <c r="B111" s="25" t="s">
        <v>39</v>
      </c>
      <c r="C111" s="22">
        <f t="shared" si="11"/>
        <v>33</v>
      </c>
      <c r="D111" s="23">
        <v>4</v>
      </c>
      <c r="E111" s="23">
        <v>2</v>
      </c>
      <c r="F111" s="23">
        <v>0</v>
      </c>
      <c r="G111" s="23">
        <v>24</v>
      </c>
      <c r="H111" s="23">
        <v>1</v>
      </c>
      <c r="I111" s="23">
        <v>0</v>
      </c>
      <c r="J111" s="23">
        <v>0</v>
      </c>
      <c r="K111" s="23">
        <v>0</v>
      </c>
      <c r="L111" s="23">
        <v>1</v>
      </c>
      <c r="M111" s="23">
        <v>1</v>
      </c>
      <c r="S111" s="84"/>
    </row>
    <row r="112" spans="2:19" x14ac:dyDescent="0.3">
      <c r="B112" s="25" t="s">
        <v>40</v>
      </c>
      <c r="C112" s="22">
        <f t="shared" si="11"/>
        <v>13</v>
      </c>
      <c r="D112" s="23">
        <v>2</v>
      </c>
      <c r="E112" s="23">
        <v>1</v>
      </c>
      <c r="F112" s="23">
        <v>0</v>
      </c>
      <c r="G112" s="23">
        <v>8</v>
      </c>
      <c r="H112" s="23">
        <v>0</v>
      </c>
      <c r="I112" s="23">
        <v>0</v>
      </c>
      <c r="J112" s="23">
        <v>0</v>
      </c>
      <c r="K112" s="23">
        <v>0</v>
      </c>
      <c r="L112" s="23">
        <v>1</v>
      </c>
      <c r="M112" s="23">
        <v>1</v>
      </c>
      <c r="S112" s="84"/>
    </row>
    <row r="113" spans="2:19" x14ac:dyDescent="0.3">
      <c r="B113" s="25" t="s">
        <v>41</v>
      </c>
      <c r="C113" s="22">
        <f t="shared" si="11"/>
        <v>16</v>
      </c>
      <c r="D113" s="23">
        <v>4</v>
      </c>
      <c r="E113" s="23">
        <v>0</v>
      </c>
      <c r="F113" s="23">
        <v>0</v>
      </c>
      <c r="G113" s="23">
        <v>6</v>
      </c>
      <c r="H113" s="23">
        <v>4</v>
      </c>
      <c r="I113" s="23">
        <v>0</v>
      </c>
      <c r="J113" s="23">
        <v>0</v>
      </c>
      <c r="K113" s="23">
        <v>0</v>
      </c>
      <c r="L113" s="23">
        <v>2</v>
      </c>
      <c r="M113" s="23">
        <v>0</v>
      </c>
      <c r="S113" s="84"/>
    </row>
    <row r="114" spans="2:19" x14ac:dyDescent="0.3">
      <c r="B114" s="25" t="s">
        <v>42</v>
      </c>
      <c r="C114" s="22">
        <f t="shared" si="11"/>
        <v>4</v>
      </c>
      <c r="D114" s="23">
        <v>0</v>
      </c>
      <c r="E114" s="23">
        <v>0</v>
      </c>
      <c r="F114" s="23">
        <v>0</v>
      </c>
      <c r="G114" s="23">
        <v>3</v>
      </c>
      <c r="H114" s="23">
        <v>0</v>
      </c>
      <c r="I114" s="23">
        <v>0</v>
      </c>
      <c r="J114" s="23">
        <v>0</v>
      </c>
      <c r="K114" s="23">
        <v>0</v>
      </c>
      <c r="L114" s="23">
        <v>1</v>
      </c>
      <c r="M114" s="23">
        <v>0</v>
      </c>
      <c r="S114" s="84"/>
    </row>
    <row r="115" spans="2:19" x14ac:dyDescent="0.3">
      <c r="B115" s="25" t="s">
        <v>43</v>
      </c>
      <c r="C115" s="22">
        <f t="shared" si="11"/>
        <v>3</v>
      </c>
      <c r="D115" s="23">
        <v>0</v>
      </c>
      <c r="E115" s="23">
        <v>0</v>
      </c>
      <c r="F115" s="23">
        <v>0</v>
      </c>
      <c r="G115" s="23">
        <v>3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S115" s="84"/>
    </row>
    <row r="116" spans="2:19" x14ac:dyDescent="0.3">
      <c r="B116" s="25" t="s">
        <v>44</v>
      </c>
      <c r="C116" s="22">
        <f t="shared" si="11"/>
        <v>10</v>
      </c>
      <c r="D116" s="23">
        <v>0</v>
      </c>
      <c r="E116" s="23">
        <v>2</v>
      </c>
      <c r="F116" s="23">
        <v>0</v>
      </c>
      <c r="G116" s="23">
        <v>2</v>
      </c>
      <c r="H116" s="23">
        <v>1</v>
      </c>
      <c r="I116" s="23">
        <v>0</v>
      </c>
      <c r="J116" s="23">
        <v>0</v>
      </c>
      <c r="K116" s="23">
        <v>0</v>
      </c>
      <c r="L116" s="23">
        <v>5</v>
      </c>
      <c r="M116" s="23">
        <v>0</v>
      </c>
      <c r="S116" s="84"/>
    </row>
    <row r="117" spans="2:19" x14ac:dyDescent="0.3">
      <c r="B117" s="25" t="s">
        <v>56</v>
      </c>
      <c r="C117" s="22">
        <f t="shared" si="11"/>
        <v>25</v>
      </c>
      <c r="D117" s="23">
        <v>1</v>
      </c>
      <c r="E117" s="23">
        <v>1</v>
      </c>
      <c r="F117" s="23">
        <v>0</v>
      </c>
      <c r="G117" s="23">
        <v>16</v>
      </c>
      <c r="H117" s="23">
        <v>1</v>
      </c>
      <c r="I117" s="23">
        <v>0</v>
      </c>
      <c r="J117" s="23">
        <v>0</v>
      </c>
      <c r="K117" s="23">
        <v>0</v>
      </c>
      <c r="L117" s="23">
        <v>6</v>
      </c>
      <c r="M117" s="23">
        <v>0</v>
      </c>
      <c r="S117" s="84"/>
    </row>
    <row r="118" spans="2:19" ht="15" thickBot="1" x14ac:dyDescent="0.35">
      <c r="B118" s="45" t="s">
        <v>52</v>
      </c>
      <c r="C118" s="22">
        <f>SUM(D118:M118)</f>
        <v>292</v>
      </c>
      <c r="D118" s="47">
        <v>51</v>
      </c>
      <c r="E118" s="47">
        <v>2</v>
      </c>
      <c r="F118" s="47">
        <v>1</v>
      </c>
      <c r="G118" s="47">
        <v>132</v>
      </c>
      <c r="H118" s="47">
        <v>18</v>
      </c>
      <c r="I118" s="47">
        <v>0</v>
      </c>
      <c r="J118" s="47">
        <v>9</v>
      </c>
      <c r="K118" s="47">
        <v>1</v>
      </c>
      <c r="L118" s="47">
        <v>56</v>
      </c>
      <c r="M118" s="47">
        <v>22</v>
      </c>
      <c r="S118" s="84"/>
    </row>
    <row r="119" spans="2:19" x14ac:dyDescent="0.3">
      <c r="B119" s="80" t="s">
        <v>1</v>
      </c>
      <c r="C119" s="74">
        <f>SUM(C92:C118)</f>
        <v>1109</v>
      </c>
      <c r="D119" s="74">
        <f>SUM(D92:D118)</f>
        <v>163</v>
      </c>
      <c r="E119" s="74">
        <f t="shared" ref="E119:M119" si="12">SUM(E92:E118)</f>
        <v>24</v>
      </c>
      <c r="F119" s="74">
        <f t="shared" si="12"/>
        <v>1</v>
      </c>
      <c r="G119" s="74">
        <f t="shared" si="12"/>
        <v>635</v>
      </c>
      <c r="H119" s="74">
        <f t="shared" si="12"/>
        <v>75</v>
      </c>
      <c r="I119" s="74">
        <f t="shared" si="12"/>
        <v>1</v>
      </c>
      <c r="J119" s="74">
        <f t="shared" si="12"/>
        <v>17</v>
      </c>
      <c r="K119" s="74">
        <f t="shared" si="12"/>
        <v>4</v>
      </c>
      <c r="L119" s="74">
        <f t="shared" si="12"/>
        <v>156</v>
      </c>
      <c r="M119" s="74">
        <f t="shared" si="12"/>
        <v>33</v>
      </c>
      <c r="S119" s="84"/>
    </row>
    <row r="120" spans="2:19" ht="15" thickBot="1" x14ac:dyDescent="0.35">
      <c r="B120" s="59" t="s">
        <v>16</v>
      </c>
      <c r="C120" s="37">
        <f>C119/$C29</f>
        <v>1</v>
      </c>
      <c r="D120" s="75">
        <f t="shared" ref="D120:M120" si="13">D119/($C$119)</f>
        <v>0.14697926059513075</v>
      </c>
      <c r="E120" s="37">
        <f t="shared" si="13"/>
        <v>2.1641118124436431E-2</v>
      </c>
      <c r="F120" s="37">
        <f t="shared" si="13"/>
        <v>9.0171325518485117E-4</v>
      </c>
      <c r="G120" s="37">
        <f t="shared" si="13"/>
        <v>0.57258791704238055</v>
      </c>
      <c r="H120" s="37">
        <f t="shared" si="13"/>
        <v>6.7628494138863834E-2</v>
      </c>
      <c r="I120" s="37">
        <f t="shared" si="13"/>
        <v>9.0171325518485117E-4</v>
      </c>
      <c r="J120" s="37">
        <f t="shared" si="13"/>
        <v>1.5329125338142471E-2</v>
      </c>
      <c r="K120" s="37">
        <f t="shared" si="13"/>
        <v>3.6068530207394047E-3</v>
      </c>
      <c r="L120" s="37">
        <f t="shared" si="13"/>
        <v>0.14066726780883679</v>
      </c>
      <c r="M120" s="37">
        <f t="shared" si="13"/>
        <v>2.9756537421100092E-2</v>
      </c>
      <c r="S120" s="84"/>
    </row>
    <row r="121" spans="2:19" x14ac:dyDescent="0.3">
      <c r="B121" s="83"/>
      <c r="C121" s="40"/>
      <c r="D121" s="39"/>
      <c r="E121" s="39"/>
      <c r="F121" s="55"/>
      <c r="G121" s="33"/>
      <c r="H121" s="40"/>
      <c r="I121" s="40"/>
      <c r="J121" s="40"/>
      <c r="K121" s="40"/>
      <c r="M121" s="41"/>
      <c r="N121" s="41"/>
      <c r="O121" s="41"/>
      <c r="P121" s="41"/>
      <c r="Q121" s="41"/>
      <c r="R121" s="41"/>
    </row>
    <row r="122" spans="2:19" x14ac:dyDescent="0.3"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S122" s="61"/>
    </row>
    <row r="123" spans="2:19" x14ac:dyDescent="0.3">
      <c r="B123" s="64"/>
      <c r="C123" s="64"/>
      <c r="D123" s="64"/>
      <c r="E123" s="64"/>
      <c r="F123" s="64"/>
      <c r="G123" s="64"/>
      <c r="H123" s="64"/>
      <c r="I123" s="116"/>
      <c r="J123" s="116"/>
      <c r="K123" s="116"/>
      <c r="L123" s="116"/>
      <c r="M123" s="116"/>
      <c r="N123" s="116"/>
      <c r="O123" s="116"/>
      <c r="P123" s="100"/>
      <c r="Q123" s="100"/>
      <c r="R123" s="67"/>
      <c r="S123" s="61"/>
    </row>
    <row r="124" spans="2:19" ht="21" customHeight="1" x14ac:dyDescent="0.3">
      <c r="B124" s="1"/>
      <c r="C124" s="1"/>
      <c r="D124" s="1"/>
      <c r="E124" s="1"/>
      <c r="F124" s="1"/>
      <c r="G124" s="1"/>
      <c r="H124" s="1"/>
      <c r="I124" s="147"/>
      <c r="J124" s="147"/>
      <c r="K124" s="147"/>
      <c r="L124" s="110"/>
      <c r="M124" s="67"/>
      <c r="N124" s="148"/>
      <c r="O124" s="148"/>
      <c r="P124" s="148"/>
      <c r="Q124" s="148"/>
      <c r="R124" s="147"/>
      <c r="S124" s="100"/>
    </row>
    <row r="125" spans="2:19" ht="27.6" x14ac:dyDescent="0.3">
      <c r="B125" s="66" t="s">
        <v>21</v>
      </c>
      <c r="C125" s="56" t="s">
        <v>60</v>
      </c>
      <c r="D125" s="44">
        <v>2021</v>
      </c>
      <c r="E125" s="57">
        <v>2022</v>
      </c>
      <c r="F125" s="44">
        <v>2023</v>
      </c>
      <c r="G125" s="57">
        <v>2024</v>
      </c>
      <c r="H125" s="44" t="s">
        <v>61</v>
      </c>
      <c r="I125" s="67"/>
      <c r="J125" s="67"/>
      <c r="K125" s="65" t="s">
        <v>21</v>
      </c>
      <c r="L125" s="65" t="s">
        <v>48</v>
      </c>
      <c r="M125" s="138"/>
      <c r="N125" s="138" t="s">
        <v>62</v>
      </c>
      <c r="O125" s="115"/>
      <c r="P125" s="67"/>
      <c r="Q125" s="67"/>
      <c r="R125" s="67"/>
      <c r="S125" s="100"/>
    </row>
    <row r="126" spans="2:19" x14ac:dyDescent="0.3">
      <c r="B126" s="25" t="s">
        <v>23</v>
      </c>
      <c r="C126" s="22">
        <f>SUM(D126:H126)</f>
        <v>15</v>
      </c>
      <c r="D126" s="23">
        <v>0</v>
      </c>
      <c r="E126" s="23">
        <v>2</v>
      </c>
      <c r="F126" s="58">
        <v>2</v>
      </c>
      <c r="G126" s="58">
        <v>3</v>
      </c>
      <c r="H126" s="58">
        <v>8</v>
      </c>
      <c r="I126" s="149"/>
      <c r="J126" s="108"/>
      <c r="K126" s="65" t="str">
        <f>+B126</f>
        <v>Amazonas</v>
      </c>
      <c r="L126" s="65">
        <f>+C126</f>
        <v>15</v>
      </c>
      <c r="M126" s="139" t="s">
        <v>31</v>
      </c>
      <c r="N126" s="138">
        <v>8</v>
      </c>
      <c r="O126" s="115"/>
      <c r="P126" s="67"/>
      <c r="Q126" s="67"/>
      <c r="R126" s="108"/>
      <c r="S126" s="100"/>
    </row>
    <row r="127" spans="2:19" x14ac:dyDescent="0.3">
      <c r="B127" s="25" t="s">
        <v>24</v>
      </c>
      <c r="C127" s="22">
        <f t="shared" ref="C127:C151" si="14">SUM(D127:H127)</f>
        <v>50</v>
      </c>
      <c r="D127" s="23">
        <v>16</v>
      </c>
      <c r="E127" s="23">
        <v>10</v>
      </c>
      <c r="F127" s="23">
        <v>7</v>
      </c>
      <c r="G127" s="23">
        <v>5</v>
      </c>
      <c r="H127" s="23">
        <v>12</v>
      </c>
      <c r="I127" s="67"/>
      <c r="J127" s="67"/>
      <c r="K127" s="65" t="str">
        <f t="shared" ref="K127:K152" si="15">+B127</f>
        <v>Ancash</v>
      </c>
      <c r="L127" s="65">
        <f t="shared" ref="L127:L152" si="16">+C127</f>
        <v>50</v>
      </c>
      <c r="M127" s="78" t="s">
        <v>43</v>
      </c>
      <c r="N127" s="79">
        <v>8</v>
      </c>
      <c r="O127" s="115"/>
      <c r="P127" s="67"/>
      <c r="Q127" s="67"/>
      <c r="R127" s="108"/>
      <c r="S127" s="100"/>
    </row>
    <row r="128" spans="2:19" x14ac:dyDescent="0.3">
      <c r="B128" s="25" t="s">
        <v>25</v>
      </c>
      <c r="C128" s="22">
        <f t="shared" si="14"/>
        <v>16</v>
      </c>
      <c r="D128" s="23">
        <v>6</v>
      </c>
      <c r="E128" s="23">
        <v>6</v>
      </c>
      <c r="F128" s="23">
        <v>2</v>
      </c>
      <c r="G128" s="23">
        <v>0</v>
      </c>
      <c r="H128" s="23">
        <v>2</v>
      </c>
      <c r="I128" s="67"/>
      <c r="J128" s="67"/>
      <c r="K128" s="65" t="str">
        <f t="shared" si="15"/>
        <v>Apurimac</v>
      </c>
      <c r="L128" s="65">
        <f t="shared" si="16"/>
        <v>16</v>
      </c>
      <c r="M128" s="78" t="s">
        <v>46</v>
      </c>
      <c r="N128" s="79">
        <v>10</v>
      </c>
      <c r="O128" s="115"/>
      <c r="P128" s="67"/>
      <c r="Q128" s="67"/>
      <c r="R128" s="108"/>
      <c r="S128" s="100"/>
    </row>
    <row r="129" spans="2:19" x14ac:dyDescent="0.3">
      <c r="B129" s="25" t="s">
        <v>26</v>
      </c>
      <c r="C129" s="22">
        <f>SUM(D129:H129)</f>
        <v>249</v>
      </c>
      <c r="D129" s="23">
        <v>47</v>
      </c>
      <c r="E129" s="23">
        <v>26</v>
      </c>
      <c r="F129" s="23">
        <v>62</v>
      </c>
      <c r="G129" s="23">
        <v>46</v>
      </c>
      <c r="H129" s="23">
        <v>68</v>
      </c>
      <c r="I129" s="67"/>
      <c r="J129" s="67"/>
      <c r="K129" s="65" t="str">
        <f t="shared" si="15"/>
        <v>Arequipa</v>
      </c>
      <c r="L129" s="65">
        <f t="shared" si="16"/>
        <v>249</v>
      </c>
      <c r="M129" s="78" t="s">
        <v>38</v>
      </c>
      <c r="N129" s="79">
        <v>11</v>
      </c>
      <c r="O129" s="115"/>
      <c r="P129" s="67"/>
      <c r="Q129" s="67"/>
      <c r="R129" s="108"/>
      <c r="S129" s="100"/>
    </row>
    <row r="130" spans="2:19" x14ac:dyDescent="0.3">
      <c r="B130" s="25" t="s">
        <v>27</v>
      </c>
      <c r="C130" s="22">
        <f t="shared" si="14"/>
        <v>37</v>
      </c>
      <c r="D130" s="23">
        <v>7</v>
      </c>
      <c r="E130" s="23">
        <v>11</v>
      </c>
      <c r="F130" s="23">
        <v>2</v>
      </c>
      <c r="G130" s="23">
        <v>7</v>
      </c>
      <c r="H130" s="23">
        <v>10</v>
      </c>
      <c r="I130" s="67"/>
      <c r="J130" s="67"/>
      <c r="K130" s="65" t="str">
        <f t="shared" si="15"/>
        <v>Ayacucho</v>
      </c>
      <c r="L130" s="65">
        <f t="shared" si="16"/>
        <v>37</v>
      </c>
      <c r="M130" s="78" t="s">
        <v>58</v>
      </c>
      <c r="N130" s="79">
        <v>12</v>
      </c>
      <c r="O130" s="115"/>
      <c r="P130" s="67"/>
      <c r="Q130" s="67"/>
      <c r="R130" s="108"/>
      <c r="S130" s="100"/>
    </row>
    <row r="131" spans="2:19" x14ac:dyDescent="0.3">
      <c r="B131" s="25" t="s">
        <v>28</v>
      </c>
      <c r="C131" s="22">
        <f t="shared" si="14"/>
        <v>51</v>
      </c>
      <c r="D131" s="23">
        <v>21</v>
      </c>
      <c r="E131" s="23">
        <v>12</v>
      </c>
      <c r="F131" s="23">
        <v>2</v>
      </c>
      <c r="G131" s="23">
        <v>3</v>
      </c>
      <c r="H131" s="23">
        <v>13</v>
      </c>
      <c r="I131" s="67"/>
      <c r="J131" s="67"/>
      <c r="K131" s="65" t="str">
        <f t="shared" si="15"/>
        <v>Cajamarca</v>
      </c>
      <c r="L131" s="65">
        <f t="shared" si="16"/>
        <v>51</v>
      </c>
      <c r="M131" s="78" t="s">
        <v>23</v>
      </c>
      <c r="N131" s="79">
        <v>15</v>
      </c>
      <c r="O131" s="115"/>
      <c r="P131" s="67"/>
      <c r="Q131" s="67"/>
      <c r="R131" s="108"/>
      <c r="S131" s="100"/>
    </row>
    <row r="132" spans="2:19" x14ac:dyDescent="0.3">
      <c r="B132" s="25" t="s">
        <v>29</v>
      </c>
      <c r="C132" s="22">
        <f t="shared" si="14"/>
        <v>173</v>
      </c>
      <c r="D132" s="23">
        <v>59</v>
      </c>
      <c r="E132" s="23">
        <v>30</v>
      </c>
      <c r="F132" s="23">
        <v>25</v>
      </c>
      <c r="G132" s="23">
        <v>22</v>
      </c>
      <c r="H132" s="23">
        <v>37</v>
      </c>
      <c r="I132" s="67"/>
      <c r="J132" s="67"/>
      <c r="K132" s="65" t="str">
        <f t="shared" si="15"/>
        <v>Callao</v>
      </c>
      <c r="L132" s="65">
        <f t="shared" si="16"/>
        <v>173</v>
      </c>
      <c r="M132" s="78" t="s">
        <v>25</v>
      </c>
      <c r="N132" s="79">
        <v>16</v>
      </c>
      <c r="O132" s="115"/>
      <c r="P132" s="67"/>
      <c r="Q132" s="67"/>
      <c r="R132" s="108"/>
      <c r="S132" s="100"/>
    </row>
    <row r="133" spans="2:19" x14ac:dyDescent="0.3">
      <c r="B133" s="25" t="s">
        <v>30</v>
      </c>
      <c r="C133" s="22">
        <f t="shared" si="14"/>
        <v>106</v>
      </c>
      <c r="D133" s="23">
        <v>35</v>
      </c>
      <c r="E133" s="23">
        <v>20</v>
      </c>
      <c r="F133" s="23">
        <v>10</v>
      </c>
      <c r="G133" s="23">
        <v>22</v>
      </c>
      <c r="H133" s="23">
        <v>19</v>
      </c>
      <c r="I133" s="67"/>
      <c r="J133" s="67"/>
      <c r="K133" s="65" t="str">
        <f t="shared" si="15"/>
        <v>Cusco</v>
      </c>
      <c r="L133" s="65">
        <f t="shared" si="16"/>
        <v>106</v>
      </c>
      <c r="M133" s="78" t="s">
        <v>42</v>
      </c>
      <c r="N133" s="79">
        <v>28</v>
      </c>
      <c r="O133" s="115"/>
      <c r="P133" s="67"/>
      <c r="Q133" s="67"/>
      <c r="R133" s="108"/>
      <c r="S133" s="100"/>
    </row>
    <row r="134" spans="2:19" x14ac:dyDescent="0.3">
      <c r="B134" s="25" t="s">
        <v>31</v>
      </c>
      <c r="C134" s="22">
        <f t="shared" si="14"/>
        <v>8</v>
      </c>
      <c r="D134" s="23">
        <v>3</v>
      </c>
      <c r="E134" s="23">
        <v>1</v>
      </c>
      <c r="F134" s="23">
        <v>0</v>
      </c>
      <c r="G134" s="23">
        <v>2</v>
      </c>
      <c r="H134" s="23">
        <v>2</v>
      </c>
      <c r="I134" s="67"/>
      <c r="J134" s="67"/>
      <c r="K134" s="65" t="str">
        <f t="shared" si="15"/>
        <v>Huancavelica</v>
      </c>
      <c r="L134" s="65">
        <f t="shared" si="16"/>
        <v>8</v>
      </c>
      <c r="M134" s="78" t="s">
        <v>44</v>
      </c>
      <c r="N134" s="79">
        <v>32</v>
      </c>
      <c r="O134" s="115"/>
      <c r="P134" s="67"/>
      <c r="Q134" s="67"/>
      <c r="R134" s="108"/>
      <c r="S134" s="100"/>
    </row>
    <row r="135" spans="2:19" x14ac:dyDescent="0.3">
      <c r="B135" s="25" t="s">
        <v>32</v>
      </c>
      <c r="C135" s="22">
        <f t="shared" si="14"/>
        <v>40</v>
      </c>
      <c r="D135" s="23">
        <v>13</v>
      </c>
      <c r="E135" s="23">
        <v>3</v>
      </c>
      <c r="F135" s="23">
        <v>1</v>
      </c>
      <c r="G135" s="23">
        <v>13</v>
      </c>
      <c r="H135" s="23">
        <v>10</v>
      </c>
      <c r="I135" s="67"/>
      <c r="J135" s="67"/>
      <c r="K135" s="65" t="str">
        <f t="shared" si="15"/>
        <v>Huanuco</v>
      </c>
      <c r="L135" s="65">
        <f t="shared" si="16"/>
        <v>40</v>
      </c>
      <c r="M135" s="78" t="s">
        <v>37</v>
      </c>
      <c r="N135" s="79">
        <v>33</v>
      </c>
      <c r="O135" s="115"/>
      <c r="P135" s="67"/>
      <c r="Q135" s="67"/>
      <c r="R135" s="108"/>
      <c r="S135" s="100"/>
    </row>
    <row r="136" spans="2:19" x14ac:dyDescent="0.3">
      <c r="B136" s="25" t="s">
        <v>33</v>
      </c>
      <c r="C136" s="22">
        <f t="shared" si="14"/>
        <v>72</v>
      </c>
      <c r="D136" s="23">
        <v>22</v>
      </c>
      <c r="E136" s="23">
        <v>18</v>
      </c>
      <c r="F136" s="23">
        <v>11</v>
      </c>
      <c r="G136" s="23">
        <v>7</v>
      </c>
      <c r="H136" s="23">
        <v>14</v>
      </c>
      <c r="I136" s="67"/>
      <c r="J136" s="67"/>
      <c r="K136" s="65" t="str">
        <f t="shared" si="15"/>
        <v>Ica</v>
      </c>
      <c r="L136" s="65">
        <f t="shared" si="16"/>
        <v>72</v>
      </c>
      <c r="M136" s="78" t="s">
        <v>27</v>
      </c>
      <c r="N136" s="79">
        <v>37</v>
      </c>
      <c r="O136" s="115"/>
      <c r="P136" s="67"/>
      <c r="Q136" s="67"/>
      <c r="R136" s="108"/>
      <c r="S136" s="100"/>
    </row>
    <row r="137" spans="2:19" x14ac:dyDescent="0.3">
      <c r="B137" s="25" t="s">
        <v>34</v>
      </c>
      <c r="C137" s="22">
        <f t="shared" si="14"/>
        <v>97</v>
      </c>
      <c r="D137" s="23">
        <v>31</v>
      </c>
      <c r="E137" s="23">
        <v>17</v>
      </c>
      <c r="F137" s="23">
        <v>9</v>
      </c>
      <c r="G137" s="23">
        <v>19</v>
      </c>
      <c r="H137" s="23">
        <v>21</v>
      </c>
      <c r="I137" s="67"/>
      <c r="J137" s="67"/>
      <c r="K137" s="65" t="str">
        <f t="shared" si="15"/>
        <v>Junin</v>
      </c>
      <c r="L137" s="65">
        <f t="shared" si="16"/>
        <v>97</v>
      </c>
      <c r="M137" s="78" t="s">
        <v>41</v>
      </c>
      <c r="N137" s="79">
        <v>37</v>
      </c>
      <c r="O137" s="115"/>
      <c r="P137" s="67"/>
      <c r="Q137" s="67"/>
      <c r="R137" s="108"/>
      <c r="S137" s="100"/>
    </row>
    <row r="138" spans="2:19" x14ac:dyDescent="0.3">
      <c r="B138" s="25" t="s">
        <v>35</v>
      </c>
      <c r="C138" s="22">
        <f t="shared" si="14"/>
        <v>117</v>
      </c>
      <c r="D138" s="23">
        <v>30</v>
      </c>
      <c r="E138" s="23">
        <v>22</v>
      </c>
      <c r="F138" s="23">
        <v>16</v>
      </c>
      <c r="G138" s="23">
        <v>15</v>
      </c>
      <c r="H138" s="23">
        <v>34</v>
      </c>
      <c r="I138" s="67"/>
      <c r="J138" s="67"/>
      <c r="K138" s="65" t="str">
        <f t="shared" si="15"/>
        <v>La Libertad</v>
      </c>
      <c r="L138" s="65">
        <f t="shared" si="16"/>
        <v>117</v>
      </c>
      <c r="M138" s="78" t="s">
        <v>40</v>
      </c>
      <c r="N138" s="79">
        <v>38</v>
      </c>
      <c r="O138" s="115"/>
      <c r="P138" s="67"/>
      <c r="Q138" s="67"/>
      <c r="R138" s="108"/>
      <c r="S138" s="100"/>
    </row>
    <row r="139" spans="2:19" x14ac:dyDescent="0.3">
      <c r="B139" s="25" t="s">
        <v>36</v>
      </c>
      <c r="C139" s="22">
        <f t="shared" si="14"/>
        <v>86</v>
      </c>
      <c r="D139" s="23">
        <v>24</v>
      </c>
      <c r="E139" s="23">
        <v>13</v>
      </c>
      <c r="F139" s="23">
        <v>5</v>
      </c>
      <c r="G139" s="23">
        <v>9</v>
      </c>
      <c r="H139" s="23">
        <v>35</v>
      </c>
      <c r="I139" s="67"/>
      <c r="J139" s="67"/>
      <c r="K139" s="65" t="str">
        <f t="shared" si="15"/>
        <v>Lambayeque</v>
      </c>
      <c r="L139" s="65">
        <f t="shared" si="16"/>
        <v>86</v>
      </c>
      <c r="M139" s="78" t="s">
        <v>32</v>
      </c>
      <c r="N139" s="79">
        <v>40</v>
      </c>
      <c r="O139" s="115"/>
      <c r="P139" s="67"/>
      <c r="Q139" s="67"/>
      <c r="R139" s="108"/>
      <c r="S139" s="100"/>
    </row>
    <row r="140" spans="2:19" x14ac:dyDescent="0.3">
      <c r="B140" s="25" t="s">
        <v>54</v>
      </c>
      <c r="C140" s="22">
        <f>SUM(D140:H140)</f>
        <v>1995</v>
      </c>
      <c r="D140" s="23">
        <v>603</v>
      </c>
      <c r="E140" s="23">
        <v>438</v>
      </c>
      <c r="F140" s="23">
        <v>236</v>
      </c>
      <c r="G140" s="23">
        <v>308</v>
      </c>
      <c r="H140" s="23">
        <v>410</v>
      </c>
      <c r="I140" s="67"/>
      <c r="J140" s="67"/>
      <c r="K140" s="65" t="str">
        <f t="shared" si="15"/>
        <v>Lima</v>
      </c>
      <c r="L140" s="65">
        <f t="shared" si="16"/>
        <v>1995</v>
      </c>
      <c r="M140" s="78" t="s">
        <v>24</v>
      </c>
      <c r="N140" s="79">
        <v>50</v>
      </c>
      <c r="O140" s="115"/>
      <c r="P140" s="67"/>
      <c r="Q140" s="67"/>
      <c r="R140" s="108"/>
      <c r="S140" s="100"/>
    </row>
    <row r="141" spans="2:19" x14ac:dyDescent="0.3">
      <c r="B141" s="25" t="s">
        <v>37</v>
      </c>
      <c r="C141" s="22">
        <f t="shared" si="14"/>
        <v>33</v>
      </c>
      <c r="D141" s="23">
        <v>9</v>
      </c>
      <c r="E141" s="23">
        <v>7</v>
      </c>
      <c r="F141" s="23">
        <v>4</v>
      </c>
      <c r="G141" s="23">
        <v>8</v>
      </c>
      <c r="H141" s="23">
        <v>5</v>
      </c>
      <c r="I141" s="67"/>
      <c r="J141" s="67"/>
      <c r="K141" s="65" t="str">
        <f t="shared" si="15"/>
        <v>Loreto</v>
      </c>
      <c r="L141" s="65">
        <f t="shared" si="16"/>
        <v>33</v>
      </c>
      <c r="M141" s="78" t="s">
        <v>28</v>
      </c>
      <c r="N141" s="79">
        <v>51</v>
      </c>
      <c r="O141" s="115"/>
      <c r="P141" s="67"/>
      <c r="Q141" s="67"/>
      <c r="R141" s="108"/>
      <c r="S141" s="100"/>
    </row>
    <row r="142" spans="2:19" x14ac:dyDescent="0.3">
      <c r="B142" s="25" t="s">
        <v>46</v>
      </c>
      <c r="C142" s="22">
        <f t="shared" si="14"/>
        <v>10</v>
      </c>
      <c r="D142" s="23">
        <v>1</v>
      </c>
      <c r="E142" s="23">
        <v>2</v>
      </c>
      <c r="F142" s="23">
        <v>0</v>
      </c>
      <c r="G142" s="23">
        <v>3</v>
      </c>
      <c r="H142" s="23">
        <v>4</v>
      </c>
      <c r="I142" s="67"/>
      <c r="J142" s="67"/>
      <c r="K142" s="65" t="str">
        <f t="shared" si="15"/>
        <v>Madre de Dios</v>
      </c>
      <c r="L142" s="65">
        <f t="shared" si="16"/>
        <v>10</v>
      </c>
      <c r="M142" s="78" t="s">
        <v>33</v>
      </c>
      <c r="N142" s="79">
        <v>72</v>
      </c>
      <c r="O142" s="115"/>
      <c r="P142" s="67"/>
      <c r="Q142" s="67"/>
      <c r="R142" s="108"/>
      <c r="S142" s="100"/>
    </row>
    <row r="143" spans="2:19" x14ac:dyDescent="0.3">
      <c r="B143" s="25" t="s">
        <v>58</v>
      </c>
      <c r="C143" s="22">
        <f t="shared" si="14"/>
        <v>12</v>
      </c>
      <c r="D143" s="23">
        <v>1</v>
      </c>
      <c r="E143" s="23">
        <v>2</v>
      </c>
      <c r="F143" s="23">
        <v>2</v>
      </c>
      <c r="G143" s="23">
        <v>3</v>
      </c>
      <c r="H143" s="23">
        <v>4</v>
      </c>
      <c r="I143" s="67"/>
      <c r="J143" s="67"/>
      <c r="K143" s="65" t="str">
        <f t="shared" si="15"/>
        <v>Moquegua</v>
      </c>
      <c r="L143" s="65">
        <f t="shared" si="16"/>
        <v>12</v>
      </c>
      <c r="M143" s="78" t="s">
        <v>36</v>
      </c>
      <c r="N143" s="79">
        <v>86</v>
      </c>
      <c r="O143" s="67"/>
      <c r="P143" s="67"/>
      <c r="Q143" s="67"/>
      <c r="R143" s="108"/>
      <c r="S143" s="100"/>
    </row>
    <row r="144" spans="2:19" x14ac:dyDescent="0.3">
      <c r="B144" s="25" t="s">
        <v>38</v>
      </c>
      <c r="C144" s="22">
        <f t="shared" si="14"/>
        <v>11</v>
      </c>
      <c r="D144" s="23">
        <v>2</v>
      </c>
      <c r="E144" s="23">
        <v>3</v>
      </c>
      <c r="F144" s="23">
        <v>0</v>
      </c>
      <c r="G144" s="23">
        <v>1</v>
      </c>
      <c r="H144" s="23">
        <v>5</v>
      </c>
      <c r="I144" s="67"/>
      <c r="J144" s="67"/>
      <c r="K144" s="65" t="str">
        <f t="shared" si="15"/>
        <v>Pasco</v>
      </c>
      <c r="L144" s="65">
        <f t="shared" si="16"/>
        <v>11</v>
      </c>
      <c r="M144" s="78" t="s">
        <v>39</v>
      </c>
      <c r="N144" s="79">
        <v>88</v>
      </c>
      <c r="O144" s="67"/>
      <c r="P144" s="67"/>
      <c r="Q144" s="67"/>
      <c r="R144" s="108"/>
      <c r="S144" s="100"/>
    </row>
    <row r="145" spans="2:19" x14ac:dyDescent="0.3">
      <c r="B145" s="25" t="s">
        <v>39</v>
      </c>
      <c r="C145" s="22">
        <f t="shared" si="14"/>
        <v>88</v>
      </c>
      <c r="D145" s="23">
        <v>22</v>
      </c>
      <c r="E145" s="23">
        <v>11</v>
      </c>
      <c r="F145" s="23">
        <v>6</v>
      </c>
      <c r="G145" s="23">
        <v>16</v>
      </c>
      <c r="H145" s="23">
        <v>33</v>
      </c>
      <c r="I145" s="67"/>
      <c r="J145" s="67"/>
      <c r="K145" s="65" t="str">
        <f t="shared" si="15"/>
        <v>Piura</v>
      </c>
      <c r="L145" s="65">
        <f t="shared" si="16"/>
        <v>88</v>
      </c>
      <c r="M145" s="78" t="s">
        <v>34</v>
      </c>
      <c r="N145" s="79">
        <v>97</v>
      </c>
      <c r="O145" s="67"/>
      <c r="P145" s="67"/>
      <c r="Q145" s="67"/>
      <c r="R145" s="108"/>
      <c r="S145" s="100"/>
    </row>
    <row r="146" spans="2:19" x14ac:dyDescent="0.3">
      <c r="B146" s="25" t="s">
        <v>40</v>
      </c>
      <c r="C146" s="22">
        <f>SUM(D146:H146)</f>
        <v>38</v>
      </c>
      <c r="D146" s="23">
        <v>11</v>
      </c>
      <c r="E146" s="23">
        <v>5</v>
      </c>
      <c r="F146" s="23">
        <v>1</v>
      </c>
      <c r="G146" s="23">
        <v>8</v>
      </c>
      <c r="H146" s="23">
        <v>13</v>
      </c>
      <c r="I146" s="67"/>
      <c r="J146" s="67"/>
      <c r="K146" s="65" t="str">
        <f t="shared" si="15"/>
        <v>Puno</v>
      </c>
      <c r="L146" s="65">
        <f t="shared" si="16"/>
        <v>38</v>
      </c>
      <c r="M146" s="78" t="s">
        <v>30</v>
      </c>
      <c r="N146" s="79">
        <v>106</v>
      </c>
      <c r="O146" s="67"/>
      <c r="P146" s="67"/>
      <c r="Q146" s="67"/>
      <c r="R146" s="108"/>
      <c r="S146" s="100"/>
    </row>
    <row r="147" spans="2:19" x14ac:dyDescent="0.3">
      <c r="B147" s="25" t="s">
        <v>41</v>
      </c>
      <c r="C147" s="22">
        <f t="shared" si="14"/>
        <v>37</v>
      </c>
      <c r="D147" s="23">
        <v>6</v>
      </c>
      <c r="E147" s="23">
        <v>4</v>
      </c>
      <c r="F147" s="23">
        <v>5</v>
      </c>
      <c r="G147" s="23">
        <v>6</v>
      </c>
      <c r="H147" s="23">
        <v>16</v>
      </c>
      <c r="I147" s="67"/>
      <c r="J147" s="67"/>
      <c r="K147" s="65" t="str">
        <f t="shared" si="15"/>
        <v>San Martin</v>
      </c>
      <c r="L147" s="65">
        <f t="shared" si="16"/>
        <v>37</v>
      </c>
      <c r="M147" s="78" t="s">
        <v>35</v>
      </c>
      <c r="N147" s="79">
        <v>117</v>
      </c>
      <c r="O147" s="67"/>
      <c r="P147" s="67"/>
      <c r="Q147" s="67"/>
      <c r="R147" s="108"/>
      <c r="S147" s="100"/>
    </row>
    <row r="148" spans="2:19" x14ac:dyDescent="0.3">
      <c r="B148" s="25" t="s">
        <v>42</v>
      </c>
      <c r="C148" s="22">
        <f t="shared" si="14"/>
        <v>28</v>
      </c>
      <c r="D148" s="23">
        <v>11</v>
      </c>
      <c r="E148" s="23">
        <v>8</v>
      </c>
      <c r="F148" s="23">
        <v>3</v>
      </c>
      <c r="G148" s="23">
        <v>2</v>
      </c>
      <c r="H148" s="23">
        <v>4</v>
      </c>
      <c r="I148" s="67"/>
      <c r="J148" s="67"/>
      <c r="K148" s="65" t="str">
        <f t="shared" si="15"/>
        <v>Tacna</v>
      </c>
      <c r="L148" s="65">
        <f t="shared" si="16"/>
        <v>28</v>
      </c>
      <c r="M148" s="78" t="s">
        <v>29</v>
      </c>
      <c r="N148" s="79">
        <v>173</v>
      </c>
      <c r="O148" s="67"/>
      <c r="P148" s="67"/>
      <c r="Q148" s="67"/>
      <c r="R148" s="108"/>
      <c r="S148" s="100"/>
    </row>
    <row r="149" spans="2:19" x14ac:dyDescent="0.3">
      <c r="B149" s="25" t="s">
        <v>43</v>
      </c>
      <c r="C149" s="22">
        <f t="shared" si="14"/>
        <v>8</v>
      </c>
      <c r="D149" s="23">
        <v>2</v>
      </c>
      <c r="E149" s="23">
        <v>1</v>
      </c>
      <c r="F149" s="23">
        <v>1</v>
      </c>
      <c r="G149" s="23">
        <v>1</v>
      </c>
      <c r="H149" s="23">
        <v>3</v>
      </c>
      <c r="I149" s="67"/>
      <c r="J149" s="67"/>
      <c r="K149" s="65" t="str">
        <f t="shared" si="15"/>
        <v>Tumbes</v>
      </c>
      <c r="L149" s="65">
        <f t="shared" si="16"/>
        <v>8</v>
      </c>
      <c r="M149" s="78" t="s">
        <v>26</v>
      </c>
      <c r="N149" s="79">
        <v>249</v>
      </c>
      <c r="O149" s="67"/>
      <c r="P149" s="67"/>
      <c r="Q149" s="67"/>
      <c r="R149" s="108"/>
      <c r="S149" s="100"/>
    </row>
    <row r="150" spans="2:19" x14ac:dyDescent="0.3">
      <c r="B150" s="25" t="s">
        <v>44</v>
      </c>
      <c r="C150" s="22">
        <f t="shared" si="14"/>
        <v>32</v>
      </c>
      <c r="D150" s="23">
        <v>3</v>
      </c>
      <c r="E150" s="23">
        <v>6</v>
      </c>
      <c r="F150" s="23">
        <v>7</v>
      </c>
      <c r="G150" s="23">
        <v>6</v>
      </c>
      <c r="H150" s="23">
        <v>10</v>
      </c>
      <c r="I150" s="67"/>
      <c r="J150" s="67"/>
      <c r="K150" s="65" t="str">
        <f t="shared" si="15"/>
        <v>Ucayali</v>
      </c>
      <c r="L150" s="65">
        <f t="shared" si="16"/>
        <v>32</v>
      </c>
      <c r="M150" s="78" t="s">
        <v>54</v>
      </c>
      <c r="N150" s="79">
        <v>1995</v>
      </c>
      <c r="O150" s="67"/>
      <c r="P150" s="67"/>
      <c r="Q150" s="67"/>
      <c r="R150" s="108"/>
      <c r="S150" s="100"/>
    </row>
    <row r="151" spans="2:19" x14ac:dyDescent="0.3">
      <c r="B151" s="25" t="s">
        <v>56</v>
      </c>
      <c r="C151" s="22">
        <f t="shared" si="14"/>
        <v>136</v>
      </c>
      <c r="D151" s="23">
        <v>39</v>
      </c>
      <c r="E151" s="23">
        <v>20</v>
      </c>
      <c r="F151" s="23">
        <v>19</v>
      </c>
      <c r="G151" s="23">
        <v>33</v>
      </c>
      <c r="H151" s="23">
        <v>25</v>
      </c>
      <c r="I151" s="67"/>
      <c r="J151" s="67"/>
      <c r="K151" s="65"/>
      <c r="L151" s="65"/>
      <c r="M151" s="84"/>
      <c r="N151" s="84"/>
      <c r="O151" s="67"/>
      <c r="P151" s="67"/>
      <c r="Q151" s="67"/>
      <c r="R151" s="108"/>
      <c r="S151" s="100"/>
    </row>
    <row r="152" spans="2:19" ht="15" thickBot="1" x14ac:dyDescent="0.35">
      <c r="B152" s="45" t="s">
        <v>52</v>
      </c>
      <c r="C152" s="46">
        <f>SUM(D152:H152)</f>
        <v>1132</v>
      </c>
      <c r="D152" s="47">
        <v>32</v>
      </c>
      <c r="E152" s="47">
        <v>214</v>
      </c>
      <c r="F152" s="47">
        <v>293</v>
      </c>
      <c r="G152" s="47">
        <v>301</v>
      </c>
      <c r="H152" s="47">
        <v>292</v>
      </c>
      <c r="I152" s="67"/>
      <c r="J152" s="67"/>
      <c r="K152" s="108"/>
      <c r="L152" s="108"/>
      <c r="M152" s="115"/>
      <c r="N152" s="115"/>
      <c r="O152" s="67"/>
      <c r="P152" s="67"/>
      <c r="Q152" s="67"/>
      <c r="R152" s="108"/>
      <c r="S152" s="100"/>
    </row>
    <row r="153" spans="2:19" x14ac:dyDescent="0.3">
      <c r="B153" s="48" t="s">
        <v>1</v>
      </c>
      <c r="C153" s="49">
        <f t="shared" ref="C153:H153" si="17">SUM(C126:C152)</f>
        <v>4677</v>
      </c>
      <c r="D153" s="50">
        <f t="shared" si="17"/>
        <v>1056</v>
      </c>
      <c r="E153" s="50">
        <f t="shared" si="17"/>
        <v>912</v>
      </c>
      <c r="F153" s="50">
        <f t="shared" si="17"/>
        <v>731</v>
      </c>
      <c r="G153" s="50">
        <f t="shared" si="17"/>
        <v>869</v>
      </c>
      <c r="H153" s="50">
        <f t="shared" si="17"/>
        <v>1109</v>
      </c>
      <c r="I153" s="67"/>
      <c r="J153" s="67"/>
      <c r="K153" s="67"/>
      <c r="L153" s="67"/>
      <c r="M153" s="115"/>
      <c r="N153" s="115"/>
      <c r="O153" s="67"/>
      <c r="P153" s="67"/>
      <c r="Q153" s="67"/>
      <c r="R153" s="67"/>
      <c r="S153" s="100"/>
    </row>
    <row r="154" spans="2:19" ht="15" thickBot="1" x14ac:dyDescent="0.35">
      <c r="B154" s="59" t="s">
        <v>16</v>
      </c>
      <c r="C154" s="60">
        <f>SUM(D154:H154)</f>
        <v>1</v>
      </c>
      <c r="D154" s="60">
        <f>D153/$C$153</f>
        <v>0.22578576010262988</v>
      </c>
      <c r="E154" s="60">
        <f>E153/$C$153</f>
        <v>0.19499679281590762</v>
      </c>
      <c r="F154" s="60">
        <f>F153/$C$153</f>
        <v>0.15629677143468035</v>
      </c>
      <c r="G154" s="60">
        <f>G153/$C$153</f>
        <v>0.18580286508445584</v>
      </c>
      <c r="H154" s="60">
        <f>H153/$C$153</f>
        <v>0.23711781056232628</v>
      </c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100"/>
    </row>
    <row r="155" spans="2:19" x14ac:dyDescent="0.3">
      <c r="B155" s="86" t="s">
        <v>69</v>
      </c>
      <c r="C155" s="11"/>
      <c r="D155" s="11"/>
      <c r="E155" s="11"/>
      <c r="F155" s="11"/>
      <c r="G155" s="11"/>
      <c r="H155" s="11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00"/>
    </row>
    <row r="156" spans="2:19" x14ac:dyDescent="0.3">
      <c r="B156" s="11"/>
      <c r="C156" s="11"/>
      <c r="D156" s="11"/>
      <c r="E156" s="11"/>
      <c r="F156" s="11"/>
      <c r="G156" s="11"/>
      <c r="H156" s="11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00"/>
    </row>
    <row r="157" spans="2:19" x14ac:dyDescent="0.3">
      <c r="B157" s="1"/>
      <c r="C157" s="1"/>
      <c r="D157" s="1"/>
      <c r="E157" s="1"/>
      <c r="F157" s="1"/>
      <c r="G157" s="1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100"/>
    </row>
    <row r="158" spans="2:19" ht="22.5" customHeight="1" x14ac:dyDescent="0.3">
      <c r="B158" s="38"/>
      <c r="C158" s="38"/>
      <c r="D158" s="38"/>
      <c r="E158" s="38"/>
      <c r="F158" s="38"/>
      <c r="G158" s="12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100"/>
    </row>
    <row r="159" spans="2:19" ht="27.6" x14ac:dyDescent="0.3">
      <c r="B159" s="118" t="s">
        <v>18</v>
      </c>
      <c r="C159" s="122"/>
      <c r="D159" s="56">
        <v>2024</v>
      </c>
      <c r="E159" s="56">
        <v>2025</v>
      </c>
      <c r="F159" s="20" t="s">
        <v>45</v>
      </c>
      <c r="G159" s="51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100"/>
    </row>
    <row r="160" spans="2:19" x14ac:dyDescent="0.3">
      <c r="B160" s="119" t="s">
        <v>4</v>
      </c>
      <c r="C160" s="120"/>
      <c r="D160" s="88">
        <v>39</v>
      </c>
      <c r="E160" s="88">
        <v>78</v>
      </c>
      <c r="F160" s="89">
        <f t="shared" ref="F160:F165" si="18">E160/D160-1</f>
        <v>1</v>
      </c>
      <c r="G160" s="51"/>
      <c r="I160" s="67"/>
      <c r="J160" s="67"/>
      <c r="K160" s="67"/>
      <c r="L160" s="67"/>
      <c r="M160" s="67"/>
      <c r="N160" s="67"/>
      <c r="O160" s="67"/>
      <c r="P160" s="67"/>
      <c r="Q160" s="67"/>
      <c r="R160" s="67"/>
    </row>
    <row r="161" spans="2:18" x14ac:dyDescent="0.3">
      <c r="B161" s="119" t="s">
        <v>5</v>
      </c>
      <c r="C161" s="120"/>
      <c r="D161" s="90">
        <v>54</v>
      </c>
      <c r="E161" s="88">
        <v>79</v>
      </c>
      <c r="F161" s="89">
        <f t="shared" si="18"/>
        <v>0.46296296296296302</v>
      </c>
      <c r="G161" s="51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</row>
    <row r="162" spans="2:18" ht="15" customHeight="1" x14ac:dyDescent="0.3">
      <c r="B162" s="119" t="s">
        <v>6</v>
      </c>
      <c r="C162" s="120"/>
      <c r="D162" s="90">
        <v>58</v>
      </c>
      <c r="E162" s="88">
        <v>100</v>
      </c>
      <c r="F162" s="89">
        <f t="shared" si="18"/>
        <v>0.72413793103448265</v>
      </c>
      <c r="G162" s="51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</row>
    <row r="163" spans="2:18" x14ac:dyDescent="0.3">
      <c r="B163" s="119" t="s">
        <v>7</v>
      </c>
      <c r="C163" s="120"/>
      <c r="D163" s="90">
        <v>52</v>
      </c>
      <c r="E163" s="88">
        <v>106</v>
      </c>
      <c r="F163" s="89">
        <f t="shared" si="18"/>
        <v>1.0384615384615383</v>
      </c>
      <c r="G163" s="51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</row>
    <row r="164" spans="2:18" x14ac:dyDescent="0.3">
      <c r="B164" s="119" t="s">
        <v>8</v>
      </c>
      <c r="C164" s="120"/>
      <c r="D164" s="90">
        <v>56</v>
      </c>
      <c r="E164" s="88">
        <v>96</v>
      </c>
      <c r="F164" s="89">
        <f t="shared" si="18"/>
        <v>0.71428571428571419</v>
      </c>
      <c r="G164" s="51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</row>
    <row r="165" spans="2:18" ht="15" customHeight="1" x14ac:dyDescent="0.3">
      <c r="B165" s="119" t="s">
        <v>9</v>
      </c>
      <c r="C165" s="120"/>
      <c r="D165" s="90">
        <v>45</v>
      </c>
      <c r="E165" s="88">
        <v>97</v>
      </c>
      <c r="F165" s="89">
        <f t="shared" si="18"/>
        <v>1.1555555555555554</v>
      </c>
      <c r="G165" s="51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</row>
    <row r="166" spans="2:18" x14ac:dyDescent="0.3">
      <c r="B166" s="119" t="s">
        <v>10</v>
      </c>
      <c r="C166" s="120"/>
      <c r="D166" s="90">
        <v>70</v>
      </c>
      <c r="E166" s="88">
        <v>116</v>
      </c>
      <c r="F166" s="89">
        <f>E166/D166-1</f>
        <v>0.65714285714285725</v>
      </c>
      <c r="G166" s="51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</row>
    <row r="167" spans="2:18" x14ac:dyDescent="0.3">
      <c r="B167" s="119" t="s">
        <v>11</v>
      </c>
      <c r="C167" s="120"/>
      <c r="D167" s="90">
        <v>68</v>
      </c>
      <c r="E167" s="88">
        <v>129</v>
      </c>
      <c r="F167" s="89">
        <f>E167/D167-1</f>
        <v>0.89705882352941169</v>
      </c>
      <c r="G167" s="51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</row>
    <row r="168" spans="2:18" ht="14.4" customHeight="1" x14ac:dyDescent="0.3">
      <c r="B168" s="119" t="s">
        <v>12</v>
      </c>
      <c r="C168" s="120"/>
      <c r="D168" s="90">
        <v>84</v>
      </c>
      <c r="E168" s="88">
        <v>128</v>
      </c>
      <c r="F168" s="89">
        <f t="shared" ref="F168:F171" si="19">E168/D168-1</f>
        <v>0.52380952380952372</v>
      </c>
      <c r="G168" s="51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</row>
    <row r="169" spans="2:18" ht="15" thickBot="1" x14ac:dyDescent="0.35">
      <c r="B169" s="119" t="s">
        <v>13</v>
      </c>
      <c r="C169" s="120"/>
      <c r="D169" s="90">
        <v>137</v>
      </c>
      <c r="E169" s="88">
        <v>180</v>
      </c>
      <c r="F169" s="89">
        <f t="shared" si="19"/>
        <v>0.31386861313868608</v>
      </c>
      <c r="G169" s="51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</row>
    <row r="170" spans="2:18" hidden="1" x14ac:dyDescent="0.3">
      <c r="B170" s="119" t="s">
        <v>14</v>
      </c>
      <c r="C170" s="120"/>
      <c r="D170" s="90"/>
      <c r="E170" s="88"/>
      <c r="F170" s="89" t="e">
        <f t="shared" si="19"/>
        <v>#DIV/0!</v>
      </c>
      <c r="G170" s="51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</row>
    <row r="171" spans="2:18" ht="15" hidden="1" thickBot="1" x14ac:dyDescent="0.35">
      <c r="B171" s="119" t="s">
        <v>15</v>
      </c>
      <c r="C171" s="120"/>
      <c r="D171" s="88"/>
      <c r="E171" s="88"/>
      <c r="F171" s="89" t="e">
        <f t="shared" si="19"/>
        <v>#DIV/0!</v>
      </c>
      <c r="G171" s="51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</row>
    <row r="172" spans="2:18" ht="24.75" customHeight="1" x14ac:dyDescent="0.3">
      <c r="B172" s="121" t="s">
        <v>1</v>
      </c>
      <c r="C172" s="121"/>
      <c r="D172" s="81">
        <f>SUM(D160:D171)</f>
        <v>663</v>
      </c>
      <c r="E172" s="81">
        <f>SUM(E160:E171)</f>
        <v>1109</v>
      </c>
      <c r="F172" s="91">
        <f>E172/D172-1</f>
        <v>0.67269984917043746</v>
      </c>
      <c r="G172" s="51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</row>
    <row r="173" spans="2:18" x14ac:dyDescent="0.3">
      <c r="B173" s="85"/>
      <c r="C173" s="53"/>
      <c r="D173" s="39"/>
      <c r="E173" s="39"/>
      <c r="F173" s="42"/>
      <c r="G173" s="51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</row>
    <row r="174" spans="2:18" x14ac:dyDescent="0.3">
      <c r="B174" s="71" t="s">
        <v>49</v>
      </c>
      <c r="C174" s="53"/>
      <c r="D174" s="39"/>
      <c r="E174" s="39"/>
      <c r="F174" s="42"/>
      <c r="G174" s="51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</row>
    <row r="175" spans="2:18" x14ac:dyDescent="0.3">
      <c r="B175" s="71" t="s">
        <v>66</v>
      </c>
      <c r="C175"/>
      <c r="D175"/>
      <c r="E175"/>
      <c r="F175"/>
      <c r="G175" s="51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</row>
    <row r="176" spans="2:18" x14ac:dyDescent="0.3">
      <c r="B176" s="62"/>
      <c r="C176" s="11"/>
      <c r="J176" s="62"/>
      <c r="K176" s="68"/>
      <c r="L176" s="1"/>
      <c r="M176" s="1"/>
      <c r="N176" s="1"/>
      <c r="O176" s="1"/>
    </row>
    <row r="177" spans="2:18" ht="15.6" hidden="1" x14ac:dyDescent="0.3">
      <c r="B177" s="12"/>
      <c r="C177" s="12"/>
      <c r="D177" s="12"/>
      <c r="E177" s="12"/>
      <c r="F177" s="19"/>
      <c r="G177" s="69"/>
      <c r="H177" s="11"/>
      <c r="I177" s="11"/>
      <c r="J177" s="11"/>
      <c r="K177" s="11"/>
      <c r="L177" s="52"/>
      <c r="M177" s="70"/>
      <c r="N177" s="70"/>
      <c r="O177" s="70"/>
      <c r="P177" s="11"/>
      <c r="Q177" s="11"/>
      <c r="R177" s="43"/>
    </row>
    <row r="178" spans="2:18" ht="15.6" hidden="1" x14ac:dyDescent="0.3">
      <c r="B178" s="12"/>
      <c r="C178" s="12"/>
      <c r="D178" s="12"/>
      <c r="E178" s="12"/>
      <c r="F178" s="94"/>
      <c r="G178" s="95"/>
      <c r="H178" s="96"/>
      <c r="I178" s="96"/>
      <c r="J178" s="96"/>
      <c r="K178" s="11"/>
      <c r="L178" s="52"/>
      <c r="M178" s="70"/>
      <c r="N178" s="70"/>
      <c r="O178" s="70"/>
      <c r="P178" s="11"/>
      <c r="Q178" s="11"/>
      <c r="R178" s="43"/>
    </row>
    <row r="179" spans="2:18" ht="15.6" hidden="1" x14ac:dyDescent="0.3">
      <c r="C179" s="12"/>
      <c r="D179" s="12"/>
      <c r="E179" s="12"/>
      <c r="F179" s="94"/>
      <c r="G179" s="95"/>
      <c r="H179" s="96"/>
      <c r="I179" s="96"/>
      <c r="J179" s="96"/>
      <c r="K179" s="11"/>
      <c r="L179" s="52"/>
      <c r="M179" s="70"/>
      <c r="N179" s="70"/>
      <c r="O179" s="70"/>
      <c r="P179" s="11"/>
      <c r="Q179" s="11"/>
      <c r="R179" s="43"/>
    </row>
    <row r="180" spans="2:18" ht="15.6" hidden="1" x14ac:dyDescent="0.3">
      <c r="B180" s="12"/>
      <c r="C180" s="12"/>
      <c r="D180" s="12"/>
      <c r="E180" s="12"/>
      <c r="F180" s="94"/>
      <c r="G180" s="95"/>
      <c r="H180" s="96"/>
      <c r="I180" s="96"/>
      <c r="J180" s="96"/>
      <c r="K180" s="11"/>
      <c r="L180" s="52"/>
      <c r="M180" s="70"/>
      <c r="N180" s="70"/>
      <c r="O180" s="70"/>
      <c r="P180" s="11"/>
      <c r="Q180" s="11"/>
      <c r="R180" s="43"/>
    </row>
    <row r="181" spans="2:18" ht="15.6" hidden="1" x14ac:dyDescent="0.3">
      <c r="B181" s="12"/>
      <c r="C181" s="12"/>
      <c r="D181" s="12"/>
      <c r="E181" s="12"/>
      <c r="F181" s="94"/>
      <c r="G181" s="95"/>
      <c r="H181" s="96"/>
      <c r="I181" s="96"/>
      <c r="J181" s="96"/>
      <c r="K181" s="11"/>
      <c r="L181" s="52"/>
      <c r="M181" s="70"/>
      <c r="N181" s="70"/>
      <c r="O181" s="70"/>
      <c r="P181" s="11"/>
      <c r="Q181" s="11"/>
      <c r="R181" s="43"/>
    </row>
    <row r="182" spans="2:18" ht="15.6" hidden="1" x14ac:dyDescent="0.3">
      <c r="B182" s="12"/>
      <c r="C182" s="12"/>
      <c r="D182" s="12"/>
      <c r="E182" s="12"/>
      <c r="F182" s="94"/>
      <c r="G182" s="97"/>
      <c r="H182" s="96"/>
      <c r="I182" s="96"/>
      <c r="J182" s="96"/>
      <c r="K182" s="11"/>
      <c r="L182" s="52"/>
      <c r="M182" s="70"/>
      <c r="N182" s="70"/>
      <c r="O182" s="70"/>
      <c r="P182" s="11"/>
      <c r="Q182" s="11"/>
      <c r="R182" s="43"/>
    </row>
    <row r="183" spans="2:18" ht="15.6" hidden="1" x14ac:dyDescent="0.3">
      <c r="B183" s="12"/>
      <c r="C183" s="12"/>
      <c r="D183" s="12"/>
      <c r="E183" s="12"/>
      <c r="F183" s="94"/>
      <c r="G183" s="95"/>
      <c r="H183" s="96"/>
      <c r="I183" s="96"/>
      <c r="J183" s="96"/>
      <c r="K183" s="11"/>
      <c r="L183" s="52"/>
      <c r="M183" s="70"/>
      <c r="N183" s="70"/>
      <c r="O183" s="70"/>
      <c r="P183" s="11"/>
      <c r="Q183" s="11"/>
      <c r="R183" s="43"/>
    </row>
    <row r="184" spans="2:18" ht="15.6" x14ac:dyDescent="0.3">
      <c r="B184" s="12"/>
      <c r="C184" s="12"/>
      <c r="D184" s="12"/>
      <c r="E184" s="12"/>
      <c r="F184" s="94"/>
      <c r="G184" s="95"/>
      <c r="H184" s="96"/>
      <c r="I184" s="96"/>
      <c r="J184" s="96"/>
      <c r="K184" s="11"/>
      <c r="L184" s="52"/>
      <c r="M184" s="70"/>
      <c r="N184" s="70"/>
      <c r="O184" s="70"/>
      <c r="P184" s="11"/>
      <c r="Q184" s="11"/>
      <c r="R184" s="43"/>
    </row>
    <row r="185" spans="2:18" ht="15.6" x14ac:dyDescent="0.3">
      <c r="B185" s="12"/>
      <c r="C185" s="12"/>
      <c r="D185" s="12"/>
      <c r="E185" s="12"/>
      <c r="F185" s="94"/>
      <c r="G185" s="95"/>
      <c r="H185" s="96"/>
      <c r="I185" s="96"/>
      <c r="J185" s="96"/>
      <c r="K185" s="11"/>
      <c r="L185" s="52"/>
      <c r="M185" s="70"/>
      <c r="N185" s="70"/>
      <c r="O185" s="70"/>
      <c r="P185" s="11"/>
      <c r="Q185" s="11"/>
      <c r="R185" s="43"/>
    </row>
    <row r="186" spans="2:18" ht="15.6" x14ac:dyDescent="0.3">
      <c r="B186" s="12"/>
      <c r="C186" s="12"/>
      <c r="D186" s="12"/>
      <c r="E186" s="12"/>
      <c r="F186" s="94"/>
      <c r="G186" s="95"/>
      <c r="H186" s="96"/>
      <c r="I186" s="96"/>
      <c r="J186" s="96"/>
      <c r="K186" s="11"/>
      <c r="L186" s="52"/>
      <c r="M186" s="70"/>
      <c r="N186" s="70"/>
      <c r="O186" s="70"/>
      <c r="P186" s="11"/>
      <c r="Q186" s="11"/>
      <c r="R186" s="43"/>
    </row>
    <row r="187" spans="2:18" ht="15.6" x14ac:dyDescent="0.3">
      <c r="C187" s="12"/>
      <c r="D187" s="12"/>
      <c r="E187" s="12"/>
      <c r="F187" s="94"/>
      <c r="G187" s="95"/>
      <c r="H187" s="96"/>
      <c r="I187" s="96"/>
      <c r="J187" s="96"/>
      <c r="K187" s="11"/>
      <c r="L187" s="52"/>
      <c r="M187" s="70"/>
      <c r="N187" s="70"/>
      <c r="O187" s="70"/>
      <c r="P187" s="11"/>
      <c r="Q187" s="11"/>
      <c r="R187" s="43"/>
    </row>
    <row r="188" spans="2:18" ht="15.6" x14ac:dyDescent="0.3">
      <c r="B188" s="12"/>
      <c r="C188" s="12"/>
      <c r="D188" s="12"/>
      <c r="E188" s="12"/>
      <c r="F188" s="94"/>
      <c r="G188" s="95"/>
      <c r="H188" s="96"/>
      <c r="I188" s="96"/>
      <c r="J188" s="96"/>
      <c r="K188" s="11"/>
      <c r="L188" s="52"/>
      <c r="M188" s="70"/>
      <c r="N188" s="70"/>
      <c r="O188" s="70"/>
      <c r="P188" s="11"/>
      <c r="Q188" s="11"/>
      <c r="R188" s="43"/>
    </row>
    <row r="189" spans="2:18" ht="15.6" x14ac:dyDescent="0.3">
      <c r="B189" s="12"/>
      <c r="C189" s="12"/>
      <c r="D189" s="12"/>
      <c r="E189" s="12"/>
      <c r="F189" s="94"/>
      <c r="G189" s="95"/>
      <c r="H189" s="96"/>
      <c r="I189" s="96"/>
      <c r="J189" s="96"/>
      <c r="K189" s="11"/>
      <c r="L189" s="52"/>
      <c r="M189" s="70"/>
      <c r="N189" s="70"/>
      <c r="O189" s="70"/>
      <c r="P189" s="11"/>
      <c r="Q189" s="11"/>
      <c r="R189" s="43"/>
    </row>
    <row r="190" spans="2:18" ht="15.6" x14ac:dyDescent="0.3">
      <c r="B190" s="12"/>
      <c r="C190" s="12"/>
      <c r="D190" s="12"/>
      <c r="E190" s="12"/>
      <c r="F190" s="94"/>
      <c r="G190" s="95"/>
      <c r="H190" s="96"/>
      <c r="I190" s="96"/>
      <c r="J190" s="96"/>
      <c r="K190" s="11"/>
      <c r="L190" s="52"/>
      <c r="M190" s="70"/>
      <c r="N190" s="70"/>
      <c r="O190" s="70"/>
      <c r="P190" s="11"/>
      <c r="Q190" s="11"/>
      <c r="R190" s="43"/>
    </row>
    <row r="191" spans="2:18" ht="15.6" x14ac:dyDescent="0.3">
      <c r="B191" s="12"/>
      <c r="C191" s="12"/>
      <c r="D191" s="12"/>
      <c r="E191" s="12"/>
      <c r="F191" s="94"/>
      <c r="G191" s="95"/>
      <c r="H191" s="96"/>
      <c r="I191" s="96"/>
      <c r="J191" s="96"/>
      <c r="K191" s="11"/>
      <c r="L191" s="52"/>
      <c r="M191" s="70"/>
      <c r="N191" s="70"/>
      <c r="O191" s="70"/>
      <c r="P191" s="11"/>
      <c r="Q191" s="11"/>
      <c r="R191" s="43"/>
    </row>
    <row r="192" spans="2:18" ht="15.6" x14ac:dyDescent="0.3">
      <c r="B192" s="12"/>
      <c r="C192" s="12"/>
      <c r="D192" s="12"/>
      <c r="E192" s="12"/>
      <c r="F192" s="19"/>
      <c r="G192" s="69"/>
      <c r="H192" s="11"/>
      <c r="I192" s="11"/>
      <c r="J192" s="11"/>
      <c r="K192" s="11"/>
      <c r="L192" s="52"/>
      <c r="M192" s="70"/>
      <c r="N192" s="70"/>
      <c r="O192" s="70"/>
      <c r="P192" s="11"/>
      <c r="Q192" s="11"/>
      <c r="R192" s="43"/>
    </row>
    <row r="193" spans="2:18" ht="15.6" x14ac:dyDescent="0.3">
      <c r="B193" s="12"/>
      <c r="C193" s="12"/>
      <c r="D193" s="12"/>
      <c r="E193" s="12"/>
      <c r="F193" s="19"/>
      <c r="G193" s="69"/>
      <c r="H193" s="11"/>
      <c r="I193" s="11"/>
      <c r="J193" s="11"/>
      <c r="K193" s="11"/>
      <c r="L193" s="52"/>
      <c r="M193" s="70"/>
      <c r="N193" s="70"/>
      <c r="O193" s="70"/>
      <c r="P193" s="11"/>
      <c r="Q193" s="11"/>
      <c r="R193" s="43"/>
    </row>
    <row r="194" spans="2:18" ht="15.6" x14ac:dyDescent="0.3">
      <c r="B194" s="12"/>
      <c r="C194" s="12"/>
      <c r="D194" s="12"/>
      <c r="E194" s="12"/>
      <c r="F194" s="19"/>
      <c r="G194" s="69"/>
      <c r="H194" s="11"/>
      <c r="I194" s="11"/>
      <c r="J194" s="11"/>
      <c r="K194" s="11"/>
      <c r="L194" s="52"/>
      <c r="M194" s="70"/>
      <c r="N194" s="70"/>
      <c r="O194" s="70"/>
      <c r="P194" s="11"/>
      <c r="Q194" s="11"/>
      <c r="R194" s="43"/>
    </row>
    <row r="195" spans="2:18" ht="15.6" x14ac:dyDescent="0.3">
      <c r="B195" s="12"/>
      <c r="C195" s="12"/>
      <c r="D195" s="12"/>
      <c r="E195" s="12"/>
      <c r="F195" s="19"/>
      <c r="G195" s="69"/>
      <c r="H195" s="11"/>
      <c r="I195" s="11"/>
      <c r="J195" s="11"/>
      <c r="K195" s="11"/>
      <c r="L195" s="52"/>
      <c r="M195" s="70"/>
      <c r="N195" s="70"/>
      <c r="O195" s="70"/>
      <c r="P195" s="11"/>
      <c r="Q195" s="11"/>
      <c r="R195" s="43"/>
    </row>
    <row r="196" spans="2:18" ht="15.6" x14ac:dyDescent="0.3">
      <c r="B196" s="12"/>
      <c r="C196" s="12"/>
      <c r="D196" s="12"/>
      <c r="E196" s="12"/>
      <c r="F196" s="19"/>
      <c r="G196" s="69"/>
      <c r="H196" s="11"/>
      <c r="I196" s="11"/>
      <c r="J196" s="11"/>
      <c r="K196" s="11"/>
      <c r="L196" s="52"/>
      <c r="M196" s="70"/>
      <c r="N196" s="70"/>
      <c r="O196" s="70"/>
      <c r="P196" s="11"/>
      <c r="Q196" s="11"/>
      <c r="R196" s="43"/>
    </row>
    <row r="197" spans="2:18" ht="15.6" x14ac:dyDescent="0.3">
      <c r="B197" s="12"/>
      <c r="C197" s="12"/>
      <c r="D197" s="12"/>
      <c r="E197" s="12"/>
      <c r="F197" s="19"/>
      <c r="G197" s="69"/>
      <c r="H197" s="11"/>
      <c r="I197" s="11"/>
      <c r="J197" s="11"/>
      <c r="K197" s="11"/>
      <c r="L197" s="52"/>
      <c r="M197" s="70"/>
      <c r="N197" s="70"/>
      <c r="O197" s="70"/>
      <c r="P197" s="11"/>
      <c r="Q197" s="11"/>
      <c r="R197" s="43"/>
    </row>
    <row r="198" spans="2:18" ht="15.6" x14ac:dyDescent="0.3">
      <c r="B198" s="12"/>
      <c r="C198" s="12"/>
      <c r="D198" s="12"/>
      <c r="E198" s="12"/>
      <c r="F198" s="19"/>
      <c r="G198" s="69"/>
      <c r="H198" s="11"/>
      <c r="I198" s="11"/>
      <c r="J198" s="11"/>
      <c r="K198" s="11"/>
      <c r="L198" s="52"/>
      <c r="M198" s="70"/>
      <c r="N198" s="70"/>
      <c r="O198" s="70"/>
      <c r="P198" s="11"/>
      <c r="Q198" s="11"/>
      <c r="R198" s="43"/>
    </row>
    <row r="199" spans="2:18" ht="15.6" x14ac:dyDescent="0.3">
      <c r="B199" s="12"/>
      <c r="C199" s="12"/>
      <c r="D199" s="12"/>
      <c r="E199" s="12"/>
      <c r="F199" s="19"/>
      <c r="G199" s="69"/>
      <c r="H199" s="11"/>
      <c r="I199" s="11"/>
      <c r="J199" s="11"/>
      <c r="K199" s="11"/>
      <c r="L199" s="52"/>
      <c r="M199" s="70"/>
      <c r="N199" s="70"/>
      <c r="O199" s="70"/>
      <c r="P199" s="11"/>
      <c r="Q199" s="11"/>
      <c r="R199" s="43"/>
    </row>
    <row r="200" spans="2:18" ht="15.6" x14ac:dyDescent="0.3">
      <c r="B200" s="12"/>
      <c r="C200" s="12"/>
      <c r="D200" s="12"/>
      <c r="E200" s="12"/>
      <c r="F200" s="19"/>
      <c r="G200" s="69"/>
      <c r="H200" s="11"/>
      <c r="I200" s="11"/>
      <c r="J200" s="11"/>
      <c r="K200" s="11"/>
      <c r="L200" s="52"/>
      <c r="M200" s="70"/>
      <c r="N200" s="70"/>
      <c r="O200" s="70"/>
      <c r="P200" s="11"/>
      <c r="Q200" s="11"/>
      <c r="R200" s="43"/>
    </row>
    <row r="201" spans="2:18" ht="15.6" x14ac:dyDescent="0.3">
      <c r="B201" s="12"/>
      <c r="C201" s="12"/>
      <c r="D201" s="12"/>
      <c r="E201" s="12"/>
      <c r="F201" s="19"/>
      <c r="G201" s="69"/>
      <c r="H201" s="11"/>
      <c r="I201" s="11"/>
      <c r="J201" s="11"/>
      <c r="K201" s="11"/>
      <c r="L201" s="52"/>
      <c r="M201" s="70"/>
      <c r="N201" s="70"/>
      <c r="O201" s="70"/>
      <c r="P201" s="11"/>
      <c r="Q201" s="11"/>
      <c r="R201" s="43"/>
    </row>
    <row r="202" spans="2:18" ht="15.6" x14ac:dyDescent="0.3">
      <c r="B202" s="12"/>
      <c r="C202" s="12"/>
      <c r="D202" s="12"/>
      <c r="E202" s="12"/>
      <c r="F202" s="19"/>
      <c r="G202" s="69"/>
      <c r="H202" s="11"/>
      <c r="I202" s="11"/>
      <c r="J202" s="11"/>
      <c r="K202" s="11"/>
      <c r="L202" s="52"/>
      <c r="M202" s="70"/>
      <c r="N202" s="70"/>
      <c r="O202" s="70"/>
      <c r="P202" s="11"/>
      <c r="Q202" s="11"/>
      <c r="R202" s="43"/>
    </row>
    <row r="203" spans="2:18" ht="15.6" x14ac:dyDescent="0.3">
      <c r="B203" s="12"/>
      <c r="C203" s="12"/>
      <c r="D203" s="12"/>
      <c r="E203" s="12"/>
      <c r="F203" s="19"/>
      <c r="G203" s="69"/>
      <c r="H203" s="11"/>
      <c r="I203" s="11"/>
      <c r="J203" s="11"/>
      <c r="K203" s="11"/>
      <c r="L203" s="52"/>
      <c r="M203" s="70"/>
      <c r="N203" s="70"/>
      <c r="O203" s="70"/>
      <c r="P203" s="11"/>
      <c r="Q203" s="11"/>
      <c r="R203" s="43"/>
    </row>
    <row r="204" spans="2:18" ht="15.6" x14ac:dyDescent="0.3">
      <c r="B204" s="12"/>
      <c r="C204" s="12"/>
      <c r="D204" s="12"/>
      <c r="E204" s="12"/>
      <c r="F204" s="19"/>
      <c r="G204" s="69"/>
      <c r="H204" s="11"/>
      <c r="I204" s="11"/>
      <c r="J204" s="11"/>
      <c r="K204" s="11"/>
      <c r="L204" s="52"/>
      <c r="M204" s="70"/>
      <c r="N204" s="70"/>
      <c r="O204" s="70"/>
      <c r="P204" s="11"/>
      <c r="Q204" s="11"/>
      <c r="R204" s="43"/>
    </row>
    <row r="205" spans="2:18" ht="15.6" x14ac:dyDescent="0.3">
      <c r="B205" s="12"/>
      <c r="C205" s="12"/>
      <c r="D205" s="12"/>
      <c r="E205" s="12"/>
      <c r="F205" s="19"/>
      <c r="G205" s="69"/>
      <c r="H205" s="11"/>
      <c r="I205" s="11"/>
      <c r="J205" s="11"/>
      <c r="K205" s="11"/>
      <c r="L205" s="52"/>
      <c r="M205" s="70"/>
      <c r="N205" s="70"/>
      <c r="O205" s="70"/>
      <c r="P205" s="11"/>
      <c r="Q205" s="11"/>
      <c r="R205" s="43"/>
    </row>
    <row r="206" spans="2:18" ht="15.6" x14ac:dyDescent="0.3">
      <c r="B206" s="12"/>
      <c r="C206" s="12"/>
      <c r="D206" s="12"/>
      <c r="E206" s="12"/>
      <c r="F206" s="19"/>
      <c r="G206" s="69"/>
      <c r="H206" s="11"/>
      <c r="I206" s="11"/>
      <c r="J206" s="11"/>
      <c r="K206" s="11"/>
      <c r="L206" s="52"/>
      <c r="M206" s="70"/>
      <c r="N206" s="70"/>
      <c r="O206" s="70"/>
      <c r="P206" s="11"/>
      <c r="Q206" s="11"/>
      <c r="R206" s="43"/>
    </row>
    <row r="207" spans="2:18" ht="15.6" x14ac:dyDescent="0.3">
      <c r="B207" s="12"/>
      <c r="C207" s="12"/>
      <c r="D207" s="12"/>
      <c r="E207" s="12"/>
      <c r="F207" s="19"/>
      <c r="G207" s="69"/>
      <c r="H207" s="11"/>
      <c r="I207" s="11"/>
      <c r="J207" s="11"/>
      <c r="K207" s="11"/>
      <c r="L207" s="52"/>
      <c r="M207" s="70"/>
      <c r="N207" s="70"/>
      <c r="O207" s="70"/>
      <c r="P207" s="11"/>
      <c r="Q207" s="11"/>
      <c r="R207" s="43"/>
    </row>
    <row r="208" spans="2:18" ht="15.6" x14ac:dyDescent="0.3">
      <c r="B208" s="12"/>
      <c r="C208" s="12"/>
      <c r="D208" s="12"/>
      <c r="E208" s="12"/>
      <c r="F208" s="19"/>
      <c r="G208" s="69"/>
      <c r="H208" s="11"/>
      <c r="I208" s="11"/>
      <c r="J208" s="11"/>
      <c r="K208" s="11"/>
      <c r="L208" s="52"/>
      <c r="M208" s="70"/>
      <c r="N208" s="70"/>
      <c r="O208" s="70"/>
      <c r="P208" s="11"/>
      <c r="Q208" s="11"/>
      <c r="R208" s="43"/>
    </row>
    <row r="209" spans="2:18" ht="15.6" x14ac:dyDescent="0.3">
      <c r="B209" s="12"/>
      <c r="C209" s="12"/>
      <c r="D209" s="12"/>
      <c r="E209" s="12"/>
      <c r="F209" s="19"/>
      <c r="G209" s="69"/>
      <c r="H209" s="11"/>
      <c r="I209" s="11"/>
      <c r="J209" s="11"/>
      <c r="K209" s="11"/>
      <c r="L209" s="52"/>
      <c r="M209" s="70"/>
      <c r="N209" s="70"/>
      <c r="O209" s="70"/>
      <c r="P209" s="11"/>
      <c r="Q209" s="11"/>
      <c r="R209" s="43"/>
    </row>
    <row r="210" spans="2:18" ht="15.6" x14ac:dyDescent="0.3">
      <c r="B210" s="12"/>
      <c r="C210" s="12"/>
      <c r="D210" s="12"/>
      <c r="E210" s="12"/>
      <c r="F210" s="19"/>
      <c r="G210" s="69"/>
      <c r="H210" s="11"/>
      <c r="I210" s="11"/>
      <c r="J210" s="11"/>
      <c r="K210" s="11"/>
      <c r="L210" s="52"/>
      <c r="M210" s="70"/>
      <c r="N210" s="70"/>
      <c r="O210" s="70"/>
      <c r="P210" s="11"/>
      <c r="Q210" s="11"/>
      <c r="R210" s="43"/>
    </row>
    <row r="211" spans="2:18" x14ac:dyDescent="0.3">
      <c r="B211" s="19"/>
      <c r="C211" s="19"/>
      <c r="D211" s="19"/>
      <c r="E211" s="19"/>
      <c r="F211" s="19"/>
      <c r="G211" s="69"/>
      <c r="H211" s="11"/>
      <c r="I211" s="63"/>
      <c r="J211" s="63"/>
    </row>
    <row r="212" spans="2:18" x14ac:dyDescent="0.3">
      <c r="B212" s="19"/>
      <c r="C212" s="19"/>
      <c r="D212" s="19"/>
      <c r="E212" s="19"/>
      <c r="F212" s="19"/>
      <c r="G212" s="69"/>
      <c r="H212" s="11"/>
    </row>
    <row r="213" spans="2:18" x14ac:dyDescent="0.3">
      <c r="B213" s="19"/>
      <c r="C213" s="19"/>
      <c r="D213" s="19"/>
      <c r="E213" s="19"/>
      <c r="F213" s="19"/>
      <c r="G213" s="69"/>
      <c r="H213" s="11"/>
    </row>
    <row r="214" spans="2:18" x14ac:dyDescent="0.3">
      <c r="B214" s="19"/>
      <c r="C214" s="19"/>
      <c r="D214" s="19"/>
      <c r="E214" s="19"/>
      <c r="F214" s="19"/>
      <c r="G214" s="69"/>
      <c r="H214" s="11"/>
    </row>
    <row r="215" spans="2:18" x14ac:dyDescent="0.3">
      <c r="B215" s="19"/>
      <c r="C215" s="19"/>
      <c r="D215" s="19"/>
      <c r="E215" s="19"/>
      <c r="F215" s="19"/>
      <c r="G215" s="69"/>
      <c r="H215" s="11"/>
    </row>
    <row r="216" spans="2:18" x14ac:dyDescent="0.3">
      <c r="B216" s="19"/>
      <c r="C216" s="19"/>
      <c r="D216" s="19"/>
      <c r="E216" s="19"/>
      <c r="F216" s="19"/>
      <c r="G216" s="69"/>
      <c r="H216" s="11"/>
    </row>
    <row r="217" spans="2:18" x14ac:dyDescent="0.3">
      <c r="B217" s="19"/>
      <c r="C217" s="19"/>
      <c r="D217" s="19"/>
      <c r="E217" s="19"/>
      <c r="F217" s="19"/>
      <c r="G217" s="69"/>
      <c r="H217" s="11"/>
    </row>
    <row r="218" spans="2:18" x14ac:dyDescent="0.3">
      <c r="B218" s="19"/>
      <c r="C218" s="19"/>
      <c r="D218" s="19"/>
      <c r="E218" s="19"/>
      <c r="F218" s="19"/>
      <c r="G218" s="69"/>
      <c r="H218" s="11"/>
    </row>
    <row r="219" spans="2:18" x14ac:dyDescent="0.3">
      <c r="B219" s="19"/>
      <c r="C219" s="19"/>
      <c r="D219" s="19"/>
      <c r="E219" s="19"/>
      <c r="F219" s="19"/>
      <c r="G219" s="69"/>
      <c r="H219" s="11"/>
    </row>
    <row r="220" spans="2:18" x14ac:dyDescent="0.3">
      <c r="C220" s="63"/>
      <c r="D220" s="63"/>
      <c r="E220" s="63"/>
      <c r="F220" s="72"/>
      <c r="G220" s="63"/>
      <c r="H220" s="63"/>
    </row>
  </sheetData>
  <mergeCells count="34">
    <mergeCell ref="L35:M35"/>
    <mergeCell ref="D35:F35"/>
    <mergeCell ref="B90:B91"/>
    <mergeCell ref="C90:C91"/>
    <mergeCell ref="B56:B57"/>
    <mergeCell ref="C56:C57"/>
    <mergeCell ref="L90:M90"/>
    <mergeCell ref="D56:F56"/>
    <mergeCell ref="J90:K90"/>
    <mergeCell ref="D90:F90"/>
    <mergeCell ref="B35:B36"/>
    <mergeCell ref="C35:C36"/>
    <mergeCell ref="J35:K35"/>
    <mergeCell ref="G35:I35"/>
    <mergeCell ref="B2:R2"/>
    <mergeCell ref="B6:R6"/>
    <mergeCell ref="B7:R7"/>
    <mergeCell ref="B8:R8"/>
    <mergeCell ref="B11:R11"/>
    <mergeCell ref="G90:I90"/>
    <mergeCell ref="B171:C171"/>
    <mergeCell ref="B172:C172"/>
    <mergeCell ref="B165:C165"/>
    <mergeCell ref="B166:C166"/>
    <mergeCell ref="B167:C167"/>
    <mergeCell ref="B168:C168"/>
    <mergeCell ref="B169:C169"/>
    <mergeCell ref="B170:C170"/>
    <mergeCell ref="B164:C164"/>
    <mergeCell ref="B159:C159"/>
    <mergeCell ref="B160:C160"/>
    <mergeCell ref="B161:C161"/>
    <mergeCell ref="B162:C162"/>
    <mergeCell ref="B163:C163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2" max="16383" man="1"/>
    <brk id="122" max="16383" man="1"/>
    <brk id="175" max="17" man="1"/>
  </rowBreaks>
  <ignoredErrors>
    <ignoredError sqref="C49 C153 H153 C85" formula="1"/>
    <ignoredError sqref="D172:E172" formulaRange="1"/>
    <ignoredError sqref="F153:G153 D153:E153" formula="1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LENOVO</cp:lastModifiedBy>
  <cp:lastPrinted>2023-08-21T17:39:22Z</cp:lastPrinted>
  <dcterms:created xsi:type="dcterms:W3CDTF">2023-08-14T13:39:38Z</dcterms:created>
  <dcterms:modified xsi:type="dcterms:W3CDTF">2025-11-17T15:29:52Z</dcterms:modified>
</cp:coreProperties>
</file>