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7C6435BE-3E41-4A55-B0DC-8CBB4EFE8603}" xr6:coauthVersionLast="47" xr6:coauthVersionMax="47" xr10:uidLastSave="{00000000-0000-0000-0000-000000000000}"/>
  <bookViews>
    <workbookView xWindow="28680" yWindow="-120" windowWidth="20730" windowHeight="11040" xr2:uid="{36932581-B9A8-40AC-8D54-FEA217BC5EBA}"/>
  </bookViews>
  <sheets>
    <sheet name="EE" sheetId="1" r:id="rId1"/>
  </sheets>
  <externalReferences>
    <externalReference r:id="rId2"/>
  </externalReferences>
  <definedNames>
    <definedName name="_xlnm._FilterDatabase" localSheetId="0" hidden="1">EE!$L$252:$M$298</definedName>
    <definedName name="_xlnm.Print_Area" localSheetId="0">EE!$A$1:$T$305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9" i="1" l="1"/>
  <c r="I299" i="1"/>
  <c r="G299" i="1"/>
  <c r="H281" i="1" s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59" i="1"/>
  <c r="H258" i="1"/>
  <c r="H257" i="1"/>
  <c r="H256" i="1"/>
  <c r="H255" i="1"/>
  <c r="H254" i="1"/>
  <c r="H253" i="1"/>
  <c r="S246" i="1"/>
  <c r="N246" i="1"/>
  <c r="O243" i="1" s="1"/>
  <c r="T245" i="1"/>
  <c r="O245" i="1"/>
  <c r="I245" i="1"/>
  <c r="J243" i="1" s="1"/>
  <c r="D245" i="1"/>
  <c r="E243" i="1" s="1"/>
  <c r="T244" i="1"/>
  <c r="O244" i="1"/>
  <c r="J244" i="1"/>
  <c r="E244" i="1"/>
  <c r="T243" i="1"/>
  <c r="J183" i="1"/>
  <c r="F183" i="1"/>
  <c r="R181" i="1"/>
  <c r="L181" i="1"/>
  <c r="E181" i="1"/>
  <c r="T180" i="1"/>
  <c r="L180" i="1"/>
  <c r="H180" i="1"/>
  <c r="E180" i="1"/>
  <c r="L179" i="1"/>
  <c r="H179" i="1"/>
  <c r="E179" i="1"/>
  <c r="T178" i="1"/>
  <c r="L178" i="1"/>
  <c r="H178" i="1"/>
  <c r="E178" i="1"/>
  <c r="E183" i="1" s="1"/>
  <c r="R169" i="1"/>
  <c r="E169" i="1"/>
  <c r="T168" i="1"/>
  <c r="F168" i="1"/>
  <c r="T167" i="1"/>
  <c r="F167" i="1"/>
  <c r="T166" i="1"/>
  <c r="T165" i="1"/>
  <c r="F165" i="1"/>
  <c r="T164" i="1"/>
  <c r="T163" i="1"/>
  <c r="F163" i="1"/>
  <c r="K158" i="1"/>
  <c r="L155" i="1" s="1"/>
  <c r="P157" i="1"/>
  <c r="Q154" i="1" s="1"/>
  <c r="L157" i="1"/>
  <c r="E157" i="1"/>
  <c r="F155" i="1" s="1"/>
  <c r="Q156" i="1"/>
  <c r="L156" i="1"/>
  <c r="F156" i="1"/>
  <c r="Q155" i="1"/>
  <c r="K146" i="1"/>
  <c r="L145" i="1"/>
  <c r="L144" i="1"/>
  <c r="L143" i="1"/>
  <c r="L142" i="1"/>
  <c r="L141" i="1"/>
  <c r="L140" i="1"/>
  <c r="L139" i="1"/>
  <c r="L138" i="1"/>
  <c r="D138" i="1"/>
  <c r="E135" i="1" s="1"/>
  <c r="L137" i="1"/>
  <c r="E137" i="1"/>
  <c r="L136" i="1"/>
  <c r="E136" i="1"/>
  <c r="L135" i="1"/>
  <c r="N116" i="1"/>
  <c r="M116" i="1"/>
  <c r="L116" i="1"/>
  <c r="K116" i="1"/>
  <c r="J116" i="1"/>
  <c r="D114" i="1"/>
  <c r="E113" i="1"/>
  <c r="E112" i="1"/>
  <c r="K101" i="1"/>
  <c r="L96" i="1" s="1"/>
  <c r="L101" i="1" s="1"/>
  <c r="E101" i="1"/>
  <c r="F97" i="1" s="1"/>
  <c r="L100" i="1"/>
  <c r="F100" i="1"/>
  <c r="L99" i="1"/>
  <c r="F99" i="1"/>
  <c r="L98" i="1"/>
  <c r="F98" i="1"/>
  <c r="L97" i="1"/>
  <c r="R88" i="1"/>
  <c r="S73" i="1" s="1"/>
  <c r="L88" i="1"/>
  <c r="M84" i="1" s="1"/>
  <c r="S87" i="1"/>
  <c r="M87" i="1"/>
  <c r="S86" i="1"/>
  <c r="M86" i="1"/>
  <c r="S85" i="1"/>
  <c r="M85" i="1"/>
  <c r="S84" i="1"/>
  <c r="D81" i="1"/>
  <c r="E80" i="1"/>
  <c r="S79" i="1"/>
  <c r="M79" i="1"/>
  <c r="E79" i="1"/>
  <c r="E81" i="1" s="1"/>
  <c r="S78" i="1"/>
  <c r="S77" i="1"/>
  <c r="S76" i="1"/>
  <c r="S75" i="1"/>
  <c r="S74" i="1"/>
  <c r="K72" i="1"/>
  <c r="L71" i="1"/>
  <c r="L70" i="1"/>
  <c r="L69" i="1"/>
  <c r="R68" i="1"/>
  <c r="Q68" i="1"/>
  <c r="O68" i="1"/>
  <c r="L68" i="1"/>
  <c r="P67" i="1"/>
  <c r="L67" i="1"/>
  <c r="D67" i="1"/>
  <c r="E65" i="1" s="1"/>
  <c r="E67" i="1" s="1"/>
  <c r="P66" i="1"/>
  <c r="L66" i="1"/>
  <c r="E66" i="1"/>
  <c r="P65" i="1"/>
  <c r="P68" i="1" s="1"/>
  <c r="L65" i="1"/>
  <c r="L72" i="1" s="1"/>
  <c r="K56" i="1"/>
  <c r="D56" i="1"/>
  <c r="L55" i="1"/>
  <c r="E55" i="1"/>
  <c r="L54" i="1"/>
  <c r="L56" i="1" s="1"/>
  <c r="E54" i="1"/>
  <c r="E56" i="1" s="1"/>
  <c r="K48" i="1"/>
  <c r="N41" i="1"/>
  <c r="O40" i="1"/>
  <c r="O39" i="1"/>
  <c r="O38" i="1"/>
  <c r="O37" i="1"/>
  <c r="O36" i="1"/>
  <c r="O35" i="1"/>
  <c r="O41" i="1" s="1"/>
  <c r="S27" i="1"/>
  <c r="Q27" i="1"/>
  <c r="N25" i="1"/>
  <c r="R24" i="1"/>
  <c r="S22" i="1"/>
  <c r="S21" i="1"/>
  <c r="S24" i="1" s="1"/>
  <c r="M80" i="1" l="1"/>
  <c r="M88" i="1" s="1"/>
  <c r="S80" i="1"/>
  <c r="S88" i="1" s="1"/>
  <c r="F90" i="1"/>
  <c r="F91" i="1"/>
  <c r="M81" i="1"/>
  <c r="F92" i="1"/>
  <c r="S81" i="1"/>
  <c r="F93" i="1"/>
  <c r="M82" i="1"/>
  <c r="F94" i="1"/>
  <c r="F154" i="1"/>
  <c r="S82" i="1"/>
  <c r="F95" i="1"/>
  <c r="L154" i="1"/>
  <c r="M83" i="1"/>
  <c r="F96" i="1"/>
  <c r="S83" i="1"/>
  <c r="H260" i="1"/>
  <c r="H280" i="1"/>
  <c r="H261" i="1"/>
  <c r="F101" i="1" l="1"/>
</calcChain>
</file>

<file path=xl/sharedStrings.xml><?xml version="1.0" encoding="utf-8"?>
<sst xmlns="http://schemas.openxmlformats.org/spreadsheetml/2006/main" count="466" uniqueCount="281">
  <si>
    <t xml:space="preserve">REPORTE ESTADÍSTICO DE INTERVENCIÓN DE USUARIAS PARA EL EMPODERAMIENTO ECONÓMICO
Periodo: Enero - Diciembre 2020 (Preliminar) </t>
  </si>
  <si>
    <t>La Intervención de las usuarias para el Empoderamiento Económico tiene como objetivo prevenir la violencia a través del empoderamiento de las adolescentes y jóvenes, desarrollando sus capacidades para que puedan llevar una mejor calidad de vida y autosuficiencia; convirtiéndose en agentes activos de cambio social en sus propias familias y comunidad.</t>
  </si>
  <si>
    <t>SECCIÓN A: DATOS DE INGRESO DE LAS USUARIAS</t>
  </si>
  <si>
    <r>
      <t xml:space="preserve">Figura N° 1: </t>
    </r>
    <r>
      <rPr>
        <sz val="11"/>
        <color theme="1"/>
        <rFont val="Arial"/>
        <family val="2"/>
      </rPr>
      <t>Intervención de usuarias para el Empoderamiento Económico realizada por los servicios del Programa Nacional Warmi Ñan</t>
    </r>
  </si>
  <si>
    <t xml:space="preserve"> Región</t>
  </si>
  <si>
    <t>2022 - 2025*</t>
  </si>
  <si>
    <t>Periodo</t>
  </si>
  <si>
    <t>N°</t>
  </si>
  <si>
    <t>Grupo de edad</t>
  </si>
  <si>
    <t>%</t>
  </si>
  <si>
    <t>14 a 17 años</t>
  </si>
  <si>
    <t>18 a 24 años</t>
  </si>
  <si>
    <t>Lima Metropolitana</t>
  </si>
  <si>
    <t>Junín</t>
  </si>
  <si>
    <t>Ene-Sep 2025(*)</t>
  </si>
  <si>
    <t>Total</t>
  </si>
  <si>
    <t>Cusco</t>
  </si>
  <si>
    <t>La Libertad</t>
  </si>
  <si>
    <t>(*) Información preliminar reportada al mes de Septiembre 2025</t>
  </si>
  <si>
    <t>Adolescentes</t>
  </si>
  <si>
    <t>Jóvenes</t>
  </si>
  <si>
    <t>Apurímac</t>
  </si>
  <si>
    <t>Ayacucho</t>
  </si>
  <si>
    <t>San Martín</t>
  </si>
  <si>
    <t>Arequipa</t>
  </si>
  <si>
    <t>Lima Provincia</t>
  </si>
  <si>
    <t>Puno</t>
  </si>
  <si>
    <t>Ica</t>
  </si>
  <si>
    <t>Callao</t>
  </si>
  <si>
    <t>Estado Civil</t>
  </si>
  <si>
    <t>Pasco</t>
  </si>
  <si>
    <t>Soltera</t>
  </si>
  <si>
    <t>Piura</t>
  </si>
  <si>
    <t>Conviviente</t>
  </si>
  <si>
    <t>Tacna</t>
  </si>
  <si>
    <t>Separada</t>
  </si>
  <si>
    <t>Amazonas</t>
  </si>
  <si>
    <t>Casada</t>
  </si>
  <si>
    <t>Áncash</t>
  </si>
  <si>
    <t>Divorciada</t>
  </si>
  <si>
    <t>Huánuco</t>
  </si>
  <si>
    <t>Viuda</t>
  </si>
  <si>
    <t>Leyenda</t>
  </si>
  <si>
    <t>Intervalo</t>
  </si>
  <si>
    <t>Moquegua</t>
  </si>
  <si>
    <t>Sin intervención</t>
  </si>
  <si>
    <t>Madre de Dios</t>
  </si>
  <si>
    <t>1 a 280 usuarias</t>
  </si>
  <si>
    <t>Lambayeque</t>
  </si>
  <si>
    <t>281 a 561 usuarias</t>
  </si>
  <si>
    <t>Huancavelica</t>
  </si>
  <si>
    <t>562 a 842 usuarias</t>
  </si>
  <si>
    <t>Loreto</t>
  </si>
  <si>
    <t>843 a 1123 usuarias</t>
  </si>
  <si>
    <t>Ucayali</t>
  </si>
  <si>
    <t>1124 a 1404 usuarias</t>
  </si>
  <si>
    <t>Cajamarca</t>
  </si>
  <si>
    <t>1405 a 1770 usuarias</t>
  </si>
  <si>
    <t>Estaba gestando</t>
  </si>
  <si>
    <t>Discapacidad</t>
  </si>
  <si>
    <t>Si</t>
  </si>
  <si>
    <t>No</t>
  </si>
  <si>
    <t>Nacionalidad a/</t>
  </si>
  <si>
    <t>Orientación sexual</t>
  </si>
  <si>
    <t>N°de hijos e hijas</t>
  </si>
  <si>
    <t>N° Hijas</t>
  </si>
  <si>
    <t>N° Hijos</t>
  </si>
  <si>
    <t>Peruana</t>
  </si>
  <si>
    <t>Heterosexual</t>
  </si>
  <si>
    <t>Ninguno</t>
  </si>
  <si>
    <t>Extranjera a/</t>
  </si>
  <si>
    <t>Lesbiana</t>
  </si>
  <si>
    <t>1 a 2 hijos/as</t>
  </si>
  <si>
    <t>Gay</t>
  </si>
  <si>
    <t>3 a más</t>
  </si>
  <si>
    <t>a/ pregunta de respuesta múltiple</t>
  </si>
  <si>
    <t>Bisexual</t>
  </si>
  <si>
    <t>6 usuarias tienen doble nacionalidad</t>
  </si>
  <si>
    <t>Pansexual</t>
  </si>
  <si>
    <t>Asexual</t>
  </si>
  <si>
    <t>Otro</t>
  </si>
  <si>
    <t xml:space="preserve">Lengua materna </t>
  </si>
  <si>
    <t>(*) Se consideran las usuarias que estuvieron de acuerdo en brindar información de su orientación sexual</t>
  </si>
  <si>
    <t>Quechua</t>
  </si>
  <si>
    <t>Aimara</t>
  </si>
  <si>
    <t>Asháninka</t>
  </si>
  <si>
    <t>Awajún</t>
  </si>
  <si>
    <t>Shipibo</t>
  </si>
  <si>
    <t>Clasificación</t>
  </si>
  <si>
    <t>Por sus Costumbres y Antepasados</t>
  </si>
  <si>
    <t>Shawi</t>
  </si>
  <si>
    <t>Pobre</t>
  </si>
  <si>
    <t>Matsigenka</t>
  </si>
  <si>
    <t>Pobre extremo</t>
  </si>
  <si>
    <t>Aymara</t>
  </si>
  <si>
    <t>Achuar</t>
  </si>
  <si>
    <t>Indígena u originario de la Amazonía</t>
  </si>
  <si>
    <t>Otra lengua indigena</t>
  </si>
  <si>
    <t>Perteneciente o parte de otro pueblo indígena u originario</t>
  </si>
  <si>
    <t>Castellano</t>
  </si>
  <si>
    <t>Negro, moreno, zambo, mulato, afrodescendiente o parte del pueblo afroperuano</t>
  </si>
  <si>
    <t>Portugués</t>
  </si>
  <si>
    <t>Blanco</t>
  </si>
  <si>
    <t>Otra lengua extranjera</t>
  </si>
  <si>
    <t>Mestizo</t>
  </si>
  <si>
    <t>Lengua de señas</t>
  </si>
  <si>
    <t>No escucha/ No habla</t>
  </si>
  <si>
    <t>No sabe / No responde</t>
  </si>
  <si>
    <t>No sabe/ no responde</t>
  </si>
  <si>
    <t>Nivel Educativo</t>
  </si>
  <si>
    <t>Sin nivel</t>
  </si>
  <si>
    <t>Inicial</t>
  </si>
  <si>
    <t>Primaria incompleta</t>
  </si>
  <si>
    <t>Primaria completa</t>
  </si>
  <si>
    <t>Secundaria incompleta</t>
  </si>
  <si>
    <t>Secundaria completa</t>
  </si>
  <si>
    <t>Motivos</t>
  </si>
  <si>
    <t>Superior no Univ. Incompleta</t>
  </si>
  <si>
    <t>Económico</t>
  </si>
  <si>
    <t>Superior no Univ. Completa</t>
  </si>
  <si>
    <t>Familiar</t>
  </si>
  <si>
    <t>Superior Univ. Incompleta</t>
  </si>
  <si>
    <t>Embarazo</t>
  </si>
  <si>
    <t>Superior Univ. Completa</t>
  </si>
  <si>
    <t>Enfermedad</t>
  </si>
  <si>
    <t>Básica Especial</t>
  </si>
  <si>
    <t>Sólo se considera la información de usuarias que desertaron de sus estudios académicos</t>
  </si>
  <si>
    <t>SECCIÓN B: SOPORTE FAMILIAR</t>
  </si>
  <si>
    <t>Reciben algún tipo de ayuda</t>
  </si>
  <si>
    <t>Tipo de vínculo</t>
  </si>
  <si>
    <t>Económica</t>
  </si>
  <si>
    <t>Emocional</t>
  </si>
  <si>
    <t>Cuidado de hijos</t>
  </si>
  <si>
    <t>Estudios</t>
  </si>
  <si>
    <t>Pareja</t>
  </si>
  <si>
    <t>Sin vínculo</t>
  </si>
  <si>
    <t>* Una usuaria puede recibir mas de un tipo de ayuda</t>
  </si>
  <si>
    <t>SECCIÓN C: SITUACIÓN DE VIOLENCIA</t>
  </si>
  <si>
    <t>Buscó ayuda</t>
  </si>
  <si>
    <t>Motivo por el cual no buscó ayuda</t>
  </si>
  <si>
    <t>No sabia dónde ir / no conoce servicios</t>
  </si>
  <si>
    <t xml:space="preserve">No era necesario </t>
  </si>
  <si>
    <t>Sin información</t>
  </si>
  <si>
    <t xml:space="preserve">De nada sirve </t>
  </si>
  <si>
    <t>Cosas de la vida</t>
  </si>
  <si>
    <t xml:space="preserve">Miedo al divorcio / separación </t>
  </si>
  <si>
    <t xml:space="preserve">Miedo a que le pegara de nuevo a ella o a sus hijos </t>
  </si>
  <si>
    <t>Miedo de causarle un problema a la persona que le pegó</t>
  </si>
  <si>
    <t xml:space="preserve">Vergüenza </t>
  </si>
  <si>
    <t xml:space="preserve">Ella tenia la culpa </t>
  </si>
  <si>
    <t>SECCIÓN D: ACTIVIDAD Y CAPACITACIÓN DE LA PERSONA USUARIA</t>
  </si>
  <si>
    <t xml:space="preserve">Ha recibido capacitación </t>
  </si>
  <si>
    <t>Disponibilidad de tiempo</t>
  </si>
  <si>
    <t>Cuenta con un trabajo</t>
  </si>
  <si>
    <t>Tiempo Completo</t>
  </si>
  <si>
    <t>Medio Tiempo</t>
  </si>
  <si>
    <t xml:space="preserve">Fin de semana </t>
  </si>
  <si>
    <t>Prioridad</t>
  </si>
  <si>
    <t>Motivo principal por no contar con un trabajo</t>
  </si>
  <si>
    <r>
      <t>Capacitación en habilidades Ocupacionales</t>
    </r>
    <r>
      <rPr>
        <b/>
        <sz val="8"/>
        <color theme="1"/>
        <rFont val="Arial"/>
        <family val="2"/>
      </rPr>
      <t/>
    </r>
  </si>
  <si>
    <t xml:space="preserve">Mi pareja no me deja </t>
  </si>
  <si>
    <t>Hijos pequeños</t>
  </si>
  <si>
    <t>Capacitación en habilidades Empresariales</t>
  </si>
  <si>
    <t xml:space="preserve">No he tenido la oportunidad </t>
  </si>
  <si>
    <t xml:space="preserve">No sé hacer nada </t>
  </si>
  <si>
    <t xml:space="preserve">Trabajo </t>
  </si>
  <si>
    <t>Articulación</t>
  </si>
  <si>
    <t>Inserción en grupos organizados que ofrecen bienes o servicios</t>
  </si>
  <si>
    <t>Acceso al empleo dependiente1/</t>
  </si>
  <si>
    <t>Modalidad</t>
  </si>
  <si>
    <t xml:space="preserve">Inserción en grupo organizados que ofrecen bienes y servicios.  </t>
  </si>
  <si>
    <t>Institución Publica</t>
  </si>
  <si>
    <t>Institución Privada</t>
  </si>
  <si>
    <t>Abandono en el proceso</t>
  </si>
  <si>
    <t>/2</t>
  </si>
  <si>
    <t>Acceso al empleo dependiente/1</t>
  </si>
  <si>
    <r>
      <t>Capacitación completa</t>
    </r>
    <r>
      <rPr>
        <sz val="12"/>
        <color theme="1"/>
        <rFont val="Arial Narrow"/>
        <family val="2"/>
      </rPr>
      <t xml:space="preserve"> </t>
    </r>
  </si>
  <si>
    <r>
      <rPr>
        <sz val="9"/>
        <color theme="1"/>
        <rFont val="Arial Narrow"/>
        <family val="2"/>
      </rPr>
      <t>(Modulo de desarrollo Personal Social)/</t>
    </r>
    <r>
      <rPr>
        <b/>
        <sz val="9"/>
        <color theme="1"/>
        <rFont val="Arial Narrow"/>
        <family val="2"/>
      </rPr>
      <t>3</t>
    </r>
  </si>
  <si>
    <t>1/ Se considera todas las usuarias que completaron el modulo de personal social.</t>
  </si>
  <si>
    <t>1/ Se considera en proceso a las usuarias que han terminado o se encuentran en capacitación y todavia no articulan a un empleo laboral</t>
  </si>
  <si>
    <t xml:space="preserve">2/ Se considera a las usuarias que abandonaron la intervención antes de ingresar al capacitación Tecnico Productivo o sesiones de desarrollo Personal social  en el caso de acceso al empleo dependiente </t>
  </si>
  <si>
    <t xml:space="preserve">3/ Se considera solo a las usuarias en la modalidad de acceso al empleo dependiente </t>
  </si>
  <si>
    <t>Acceso al empleo dependiente</t>
  </si>
  <si>
    <t>En proceso</t>
  </si>
  <si>
    <t>Dimensiones de Empoderamiento</t>
  </si>
  <si>
    <t>Inicio de la Intervención</t>
  </si>
  <si>
    <t>Intermedio de la Intervención</t>
  </si>
  <si>
    <t>Nunca</t>
  </si>
  <si>
    <t>Casi Nunca</t>
  </si>
  <si>
    <t>ocasionalmente</t>
  </si>
  <si>
    <t>Casi siempre</t>
  </si>
  <si>
    <t>Siempre</t>
  </si>
  <si>
    <t>Sin Información</t>
  </si>
  <si>
    <t>Social</t>
  </si>
  <si>
    <t>Soy capaz de poder interactuar con otras adolescentes, jóvenes y adultos de mi localidad para trabajar en equipo.</t>
  </si>
  <si>
    <t>Considero que puedo contribuir a que la comunidad sea mejor.</t>
  </si>
  <si>
    <t>Siento que puedo trabajar en equipo con mis compañeras del club.</t>
  </si>
  <si>
    <t>Me siento orgullosa de ser parte de mi comunidad.</t>
  </si>
  <si>
    <t>Soy reconocida en diferentes espacios, toman en cuenta mi aporte u opinión.</t>
  </si>
  <si>
    <t>Yo pienso que mi meta en la vida es casarme y/o tener hijos.</t>
  </si>
  <si>
    <t>Yo pienso que si mi pareja me cela es porque me quiere.</t>
  </si>
  <si>
    <t>Los silbidos o piropos recibidos en la calle no me molestan.</t>
  </si>
  <si>
    <t>Como mujer mi responsabilidad principal es cuidar del hogar.</t>
  </si>
  <si>
    <t>Yo soy capaz de usar métodos anticonceptivos para no salir embarazada o contagiarme de una ETS.</t>
  </si>
  <si>
    <t>Psicológica</t>
  </si>
  <si>
    <t>Me cuesta trabajo hablar en público.</t>
  </si>
  <si>
    <t>Puedo tomar decisiones fácilmente.</t>
  </si>
  <si>
    <t>Prefiero que me digan lo que tengo que hacer.</t>
  </si>
  <si>
    <t>Me gusta mi apariencia física, me siento bonita.</t>
  </si>
  <si>
    <t>Soy popular entre las personas de mi edad.</t>
  </si>
  <si>
    <t>Tengo iniciativa para hacer las cosas.</t>
  </si>
  <si>
    <t>Me gusta planear mis actividades.</t>
  </si>
  <si>
    <t>Hago menos cosas de las que soy capaz.</t>
  </si>
  <si>
    <t>Me es fácil persistir en lo que me he propuesto hasta llegar a alcanzar mis metas.</t>
  </si>
  <si>
    <t>Confío en que puedo manejar situaciones inesperadas para conseguir lo que quiero</t>
  </si>
  <si>
    <t>Busco oportunidades de conocimiento para generar mis ingresos o mejorar mi situación.</t>
  </si>
  <si>
    <t>Gracias al desarrollo de mis habilidades puedo generar ingresos.</t>
  </si>
  <si>
    <t>Considero que soy capaz de ganar mi propio dinero para mantenerme sola.</t>
  </si>
  <si>
    <t>Para mí es importante contar con un Plan de Negocio para ampliar mi emprendimiento.</t>
  </si>
  <si>
    <t>Puedo crear emprendimientos de negocios para tener dinero.</t>
  </si>
  <si>
    <t>Puedo disponer de un ingreso por mí misma y para mi bienestar</t>
  </si>
  <si>
    <t>Yo soy capaz de decidir sobre mi futuro económico en base a mis fortalezas y oportunidades.</t>
  </si>
  <si>
    <t>No supero con facilidad haber fracasado en una tarea.</t>
  </si>
  <si>
    <t>Me siento capaz de valerme por mí misma para independizarme económicamente.</t>
  </si>
  <si>
    <t>Como mujer puedo estudiar carreras como las que escogen los hombres.</t>
  </si>
  <si>
    <t>Usuarias que culminaron</t>
  </si>
  <si>
    <t>Colocación Laboral</t>
  </si>
  <si>
    <t>Emprendimiento Económico</t>
  </si>
  <si>
    <t>(*) Se considera usuarias que culminaron Habilidades para la vida</t>
  </si>
  <si>
    <t xml:space="preserve">Línea productiva </t>
  </si>
  <si>
    <t>Tipo de Institución con la que se articula</t>
  </si>
  <si>
    <t>Pública</t>
  </si>
  <si>
    <t>Privada</t>
  </si>
  <si>
    <t xml:space="preserve">Artesanía </t>
  </si>
  <si>
    <t>Cosmetología</t>
  </si>
  <si>
    <t>Asistente administrativa</t>
  </si>
  <si>
    <t>Pastelería y/o Repostería y/o coctelería y/o panificación</t>
  </si>
  <si>
    <t>Asistente administrativo para obras y proyectos</t>
  </si>
  <si>
    <t>Otros</t>
  </si>
  <si>
    <t>Asistente contable</t>
  </si>
  <si>
    <t>Computación básica y/o internet y/o ofimática</t>
  </si>
  <si>
    <t>Asistente de cocina</t>
  </si>
  <si>
    <t>Gastronomía</t>
  </si>
  <si>
    <t>Asistente de logística de importación y exportación</t>
  </si>
  <si>
    <t>Cajera comercial</t>
  </si>
  <si>
    <t>Atención al cliente</t>
  </si>
  <si>
    <t>Atención como azafata de tierra</t>
  </si>
  <si>
    <t>Corte y confección</t>
  </si>
  <si>
    <t>Gestión comercial y ventas</t>
  </si>
  <si>
    <t>Tejido moderno</t>
  </si>
  <si>
    <t>Contabilidad básica para asistentes contables</t>
  </si>
  <si>
    <t>Informática básica para emprender</t>
  </si>
  <si>
    <t>Decoración en eventos sociales</t>
  </si>
  <si>
    <t>Crianza de animales menores; cuyes, gallinas, etc</t>
  </si>
  <si>
    <t>Cuidado de niños y adultos mayores</t>
  </si>
  <si>
    <t xml:space="preserve">Elaboración de artesanía </t>
  </si>
  <si>
    <t>Hotelería y/o turismo</t>
  </si>
  <si>
    <t xml:space="preserve">Elaboración de bebidas </t>
  </si>
  <si>
    <t>Elaboración de helados artesanales</t>
  </si>
  <si>
    <t>Gestión de almacenes</t>
  </si>
  <si>
    <t>Elaboración de productos orientados a la conservación de carne</t>
  </si>
  <si>
    <t>Gestión del transporte de carga</t>
  </si>
  <si>
    <t>Gestión de agencia de viajes</t>
  </si>
  <si>
    <t>Organización de eventos y catering</t>
  </si>
  <si>
    <t>Servicios básicos de apoyo en el sector educación</t>
  </si>
  <si>
    <t>Gestión de transporte terrestre</t>
  </si>
  <si>
    <t>House keeping</t>
  </si>
  <si>
    <t>Preparación de jugos y bebidas</t>
  </si>
  <si>
    <t>Operación de computadora</t>
  </si>
  <si>
    <t>Servicios de restaurantes y afines</t>
  </si>
  <si>
    <t>Promotor y analista de crédito</t>
  </si>
  <si>
    <t>Servicio de atención en servicios turísticos</t>
  </si>
  <si>
    <t>Servicios básicos de telecomunicaciones</t>
  </si>
  <si>
    <t>Servicios básicos orientado al sistema financiero bancario</t>
  </si>
  <si>
    <t>Técnicas de embazado</t>
  </si>
  <si>
    <t>Técnicas de procesamiento de castañas</t>
  </si>
  <si>
    <t>Técnicas de venta por catálogo</t>
  </si>
  <si>
    <t>Transformación de lácteos</t>
  </si>
  <si>
    <t>Producto 13A: “Mujeres participan en servicios que incrementan su autonomía económica para prevenir situaciones de violencia” , en el capítulo II, numeral 2.1 Identificación de componentes, se indica que: "Las adolescentes y jóvenes, integrantes del club realizan su proceso de empoderamiento por un período de tres (03) años, pasando por las diferentes actividades que contempla cada componente del producto P13A – PPoR RVcM". Conforme con lo indicado por la unidad de linea, las adolescentes aun se encuentran en proceso de formación, para el 2025.</t>
  </si>
  <si>
    <r>
      <t xml:space="preserve">Fuente: </t>
    </r>
    <r>
      <rPr>
        <sz val="10"/>
        <color theme="1"/>
        <rFont val="Arial"/>
        <family val="2"/>
      </rPr>
      <t>Registro de usuarias para el Empoderamiento Económico</t>
    </r>
  </si>
  <si>
    <r>
      <t xml:space="preserve">Elaboración: </t>
    </r>
    <r>
      <rPr>
        <sz val="10"/>
        <color theme="1"/>
        <rFont val="Arial"/>
        <family val="2"/>
      </rPr>
      <t>SGIC - UPPM - Warmi 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</si>
</sst>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1"/>
      <color theme="0"/>
      <name val="Calibri"/>
      <family val="2"/>
      <scheme val="minor"/>
    </font>
    <font>
      <i/>
      <sz val="11"/>
      <name val="Arial Narrow"/>
      <family val="2"/>
    </font>
    <font>
      <i/>
      <sz val="9"/>
      <color theme="1"/>
      <name val="Arial Narrow"/>
      <family val="2"/>
    </font>
    <font>
      <sz val="10"/>
      <name val="Arial"/>
      <family val="2"/>
    </font>
    <font>
      <b/>
      <sz val="14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 Narrow"/>
      <family val="2"/>
    </font>
    <font>
      <sz val="12"/>
      <color theme="1"/>
      <name val="Arial Narrow"/>
      <family val="2"/>
    </font>
    <font>
      <b/>
      <sz val="12"/>
      <name val="Arial Narrow"/>
      <family val="2"/>
    </font>
    <font>
      <b/>
      <sz val="10"/>
      <name val="Arial"/>
      <family val="2"/>
    </font>
    <font>
      <b/>
      <sz val="12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rgb="FFE60008"/>
      <name val="Arial"/>
      <family val="2"/>
    </font>
    <font>
      <b/>
      <sz val="16"/>
      <color rgb="FFE6000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Univers"/>
      <family val="2"/>
    </font>
    <font>
      <sz val="11"/>
      <color rgb="FF000000"/>
      <name val="Calibri"/>
      <family val="2"/>
    </font>
    <font>
      <b/>
      <sz val="18"/>
      <color rgb="FFE60008"/>
      <name val="Arial"/>
      <family val="2"/>
    </font>
    <font>
      <b/>
      <sz val="12"/>
      <color theme="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b/>
      <sz val="11"/>
      <color theme="0"/>
      <name val="Arial Narrow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2"/>
      <name val="Arial Narrow"/>
      <family val="2"/>
    </font>
    <font>
      <sz val="10"/>
      <name val="Calibri"/>
      <family val="2"/>
      <scheme val="minor"/>
    </font>
    <font>
      <b/>
      <sz val="9"/>
      <color theme="0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8"/>
      <color theme="1"/>
      <name val="Arial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</fonts>
  <fills count="17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2">
    <border>
      <left/>
      <right/>
      <top/>
      <bottom/>
      <diagonal/>
    </border>
    <border>
      <left style="dotted">
        <color theme="6" tint="-0.249977111117893"/>
      </left>
      <right/>
      <top style="dotted">
        <color theme="6" tint="-0.249977111117893"/>
      </top>
      <bottom/>
      <diagonal/>
    </border>
    <border>
      <left/>
      <right/>
      <top style="dotted">
        <color theme="6" tint="-0.249977111117893"/>
      </top>
      <bottom/>
      <diagonal/>
    </border>
    <border>
      <left/>
      <right style="thin">
        <color indexed="64"/>
      </right>
      <top style="dotted">
        <color theme="6" tint="-0.249977111117893"/>
      </top>
      <bottom/>
      <diagonal/>
    </border>
    <border>
      <left style="dotted">
        <color theme="6" tint="-0.249977111117893"/>
      </left>
      <right/>
      <top/>
      <bottom style="dotted">
        <color theme="6" tint="-0.249977111117893"/>
      </bottom>
      <diagonal/>
    </border>
    <border>
      <left/>
      <right/>
      <top/>
      <bottom style="dotted">
        <color theme="6" tint="-0.249977111117893"/>
      </bottom>
      <diagonal/>
    </border>
    <border>
      <left/>
      <right style="thin">
        <color indexed="64"/>
      </right>
      <top/>
      <bottom style="dotted">
        <color theme="6" tint="-0.249977111117893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medium">
        <color rgb="FFE6000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rgb="FFFF0000"/>
      </top>
      <bottom/>
      <diagonal/>
    </border>
    <border>
      <left style="thin">
        <color indexed="64"/>
      </left>
      <right/>
      <top/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1" fillId="0" borderId="0"/>
    <xf numFmtId="0" fontId="32" fillId="0" borderId="0"/>
    <xf numFmtId="0" fontId="33" fillId="0" borderId="0" applyBorder="0"/>
  </cellStyleXfs>
  <cellXfs count="223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6" fillId="4" borderId="7" xfId="2" applyFont="1" applyFill="1" applyBorder="1" applyAlignment="1" applyProtection="1">
      <alignment vertical="center"/>
      <protection hidden="1"/>
    </xf>
    <xf numFmtId="0" fontId="6" fillId="0" borderId="0" xfId="2" applyFont="1" applyAlignment="1" applyProtection="1">
      <alignment vertical="center"/>
      <protection hidden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7" fillId="0" borderId="0" xfId="0" applyFont="1"/>
    <xf numFmtId="0" fontId="11" fillId="0" borderId="0" xfId="0" applyFont="1"/>
    <xf numFmtId="0" fontId="11" fillId="0" borderId="0" xfId="0" applyFont="1" applyAlignment="1">
      <alignment horizontal="center"/>
    </xf>
    <xf numFmtId="0" fontId="12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 wrapText="1"/>
    </xf>
    <xf numFmtId="0" fontId="12" fillId="5" borderId="0" xfId="3" applyFont="1" applyFill="1" applyAlignment="1">
      <alignment vertical="center"/>
    </xf>
    <xf numFmtId="0" fontId="12" fillId="6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left" vertical="center"/>
    </xf>
    <xf numFmtId="0" fontId="14" fillId="5" borderId="0" xfId="0" applyFont="1" applyFill="1" applyAlignment="1">
      <alignment horizontal="left" vertical="center"/>
    </xf>
    <xf numFmtId="0" fontId="15" fillId="6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 indent="1"/>
    </xf>
    <xf numFmtId="3" fontId="17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164" fontId="19" fillId="0" borderId="0" xfId="1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/>
    </xf>
    <xf numFmtId="3" fontId="17" fillId="0" borderId="0" xfId="0" applyNumberFormat="1" applyFont="1" applyAlignment="1">
      <alignment horizontal="center" vertical="center"/>
    </xf>
    <xf numFmtId="164" fontId="19" fillId="0" borderId="0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3" fontId="17" fillId="0" borderId="8" xfId="0" applyNumberFormat="1" applyFont="1" applyBorder="1" applyAlignment="1">
      <alignment horizontal="center" vertical="center"/>
    </xf>
    <xf numFmtId="164" fontId="19" fillId="0" borderId="8" xfId="1" applyNumberFormat="1" applyFont="1" applyFill="1" applyBorder="1" applyAlignment="1">
      <alignment horizontal="center" vertical="center"/>
    </xf>
    <xf numFmtId="0" fontId="21" fillId="0" borderId="0" xfId="0" applyFont="1"/>
    <xf numFmtId="49" fontId="16" fillId="0" borderId="0" xfId="0" applyNumberFormat="1" applyFont="1" applyAlignment="1">
      <alignment horizontal="left" vertical="center" indent="1"/>
    </xf>
    <xf numFmtId="0" fontId="22" fillId="7" borderId="9" xfId="3" applyFont="1" applyFill="1" applyBorder="1" applyAlignment="1">
      <alignment horizontal="left" vertical="center"/>
    </xf>
    <xf numFmtId="0" fontId="23" fillId="7" borderId="9" xfId="3" applyFont="1" applyFill="1" applyBorder="1" applyAlignment="1">
      <alignment horizontal="left" vertical="center"/>
    </xf>
    <xf numFmtId="3" fontId="24" fillId="8" borderId="9" xfId="3" applyNumberFormat="1" applyFont="1" applyFill="1" applyBorder="1" applyAlignment="1">
      <alignment horizontal="center" vertical="center"/>
    </xf>
    <xf numFmtId="164" fontId="24" fillId="9" borderId="9" xfId="1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top"/>
    </xf>
    <xf numFmtId="0" fontId="21" fillId="0" borderId="0" xfId="0" applyFont="1" applyAlignment="1">
      <alignment vertical="center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164" fontId="28" fillId="0" borderId="0" xfId="0" applyNumberFormat="1" applyFont="1" applyAlignment="1">
      <alignment horizontal="center" vertical="center"/>
    </xf>
    <xf numFmtId="164" fontId="29" fillId="0" borderId="0" xfId="0" applyNumberFormat="1" applyFont="1" applyAlignment="1">
      <alignment horizontal="center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12" fillId="5" borderId="0" xfId="0" applyFont="1" applyFill="1" applyAlignment="1">
      <alignment vertical="center"/>
    </xf>
    <xf numFmtId="0" fontId="12" fillId="7" borderId="0" xfId="0" applyFont="1" applyFill="1" applyAlignment="1">
      <alignment horizontal="center" vertical="center"/>
    </xf>
    <xf numFmtId="3" fontId="17" fillId="0" borderId="0" xfId="0" applyNumberFormat="1" applyFont="1" applyAlignment="1">
      <alignment horizontal="center"/>
    </xf>
    <xf numFmtId="10" fontId="19" fillId="0" borderId="0" xfId="1" applyNumberFormat="1" applyFont="1" applyFill="1" applyAlignment="1">
      <alignment horizontal="center" vertical="center"/>
    </xf>
    <xf numFmtId="3" fontId="0" fillId="0" borderId="0" xfId="0" applyNumberFormat="1"/>
    <xf numFmtId="0" fontId="16" fillId="0" borderId="0" xfId="0" applyFont="1" applyAlignment="1">
      <alignment vertical="center" wrapText="1"/>
    </xf>
    <xf numFmtId="0" fontId="30" fillId="10" borderId="10" xfId="3" applyFont="1" applyFill="1" applyBorder="1" applyAlignment="1">
      <alignment horizontal="center" vertical="center"/>
    </xf>
    <xf numFmtId="0" fontId="30" fillId="10" borderId="11" xfId="3" applyFont="1" applyFill="1" applyBorder="1" applyAlignment="1">
      <alignment horizontal="center" vertical="center"/>
    </xf>
    <xf numFmtId="0" fontId="30" fillId="10" borderId="12" xfId="3" applyFont="1" applyFill="1" applyBorder="1" applyAlignment="1">
      <alignment horizontal="center" vertical="center"/>
    </xf>
    <xf numFmtId="3" fontId="31" fillId="0" borderId="11" xfId="3" applyNumberFormat="1" applyFont="1" applyBorder="1" applyAlignment="1">
      <alignment horizontal="left" vertical="center"/>
    </xf>
    <xf numFmtId="3" fontId="31" fillId="0" borderId="10" xfId="3" applyNumberFormat="1" applyFont="1" applyBorder="1" applyAlignment="1">
      <alignment horizontal="left" vertical="center"/>
    </xf>
    <xf numFmtId="0" fontId="31" fillId="11" borderId="0" xfId="4" applyFont="1" applyFill="1"/>
    <xf numFmtId="3" fontId="31" fillId="0" borderId="11" xfId="5" applyNumberFormat="1" applyFont="1" applyBorder="1" applyAlignment="1">
      <alignment horizontal="left" vertical="center"/>
    </xf>
    <xf numFmtId="164" fontId="34" fillId="0" borderId="0" xfId="0" applyNumberFormat="1" applyFont="1" applyAlignment="1">
      <alignment horizontal="center"/>
    </xf>
    <xf numFmtId="0" fontId="31" fillId="12" borderId="0" xfId="4" applyFont="1" applyFill="1"/>
    <xf numFmtId="0" fontId="31" fillId="13" borderId="0" xfId="4" applyFont="1" applyFill="1"/>
    <xf numFmtId="0" fontId="31" fillId="14" borderId="0" xfId="4" applyFont="1" applyFill="1"/>
    <xf numFmtId="0" fontId="31" fillId="15" borderId="0" xfId="4" applyFont="1" applyFill="1"/>
    <xf numFmtId="0" fontId="31" fillId="16" borderId="0" xfId="4" applyFont="1" applyFill="1"/>
    <xf numFmtId="0" fontId="22" fillId="7" borderId="9" xfId="0" applyFont="1" applyFill="1" applyBorder="1" applyAlignment="1">
      <alignment horizontal="center" vertical="center"/>
    </xf>
    <xf numFmtId="3" fontId="24" fillId="8" borderId="9" xfId="1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2" fillId="5" borderId="0" xfId="0" applyFont="1" applyFill="1" applyAlignment="1">
      <alignment horizontal="left" vertical="center" wrapText="1"/>
    </xf>
    <xf numFmtId="0" fontId="35" fillId="6" borderId="0" xfId="0" applyFont="1" applyFill="1" applyAlignment="1">
      <alignment vertical="center"/>
    </xf>
    <xf numFmtId="0" fontId="35" fillId="7" borderId="0" xfId="0" applyFont="1" applyFill="1" applyAlignment="1">
      <alignment vertical="center"/>
    </xf>
    <xf numFmtId="0" fontId="16" fillId="0" borderId="0" xfId="3" applyFont="1" applyAlignment="1">
      <alignment horizontal="left" vertical="center"/>
    </xf>
    <xf numFmtId="0" fontId="7" fillId="0" borderId="0" xfId="3" applyFont="1" applyAlignment="1">
      <alignment horizontal="left" vertical="center"/>
    </xf>
    <xf numFmtId="0" fontId="12" fillId="5" borderId="0" xfId="0" applyFont="1" applyFill="1" applyAlignment="1">
      <alignment vertical="center" wrapText="1"/>
    </xf>
    <xf numFmtId="0" fontId="12" fillId="0" borderId="0" xfId="0" applyFont="1" applyAlignment="1">
      <alignment horizontal="center" vertical="center"/>
    </xf>
    <xf numFmtId="164" fontId="0" fillId="0" borderId="0" xfId="1" applyNumberFormat="1" applyFont="1" applyAlignment="1">
      <alignment horizontal="left"/>
    </xf>
    <xf numFmtId="0" fontId="17" fillId="0" borderId="0" xfId="0" applyFont="1" applyAlignment="1">
      <alignment horizontal="center" vertical="center"/>
    </xf>
    <xf numFmtId="0" fontId="19" fillId="9" borderId="0" xfId="0" applyFont="1" applyFill="1"/>
    <xf numFmtId="0" fontId="19" fillId="0" borderId="0" xfId="0" applyFont="1"/>
    <xf numFmtId="0" fontId="22" fillId="7" borderId="9" xfId="3" applyFont="1" applyFill="1" applyBorder="1" applyAlignment="1">
      <alignment vertical="center"/>
    </xf>
    <xf numFmtId="0" fontId="17" fillId="0" borderId="0" xfId="0" applyFont="1"/>
    <xf numFmtId="3" fontId="24" fillId="0" borderId="0" xfId="3" applyNumberFormat="1" applyFont="1" applyAlignment="1">
      <alignment horizontal="center" vertical="center"/>
    </xf>
    <xf numFmtId="0" fontId="10" fillId="0" borderId="0" xfId="0" applyFont="1" applyAlignment="1">
      <alignment wrapText="1"/>
    </xf>
    <xf numFmtId="0" fontId="16" fillId="0" borderId="0" xfId="0" applyFont="1"/>
    <xf numFmtId="0" fontId="12" fillId="5" borderId="0" xfId="3" applyFont="1" applyFill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164" fontId="19" fillId="0" borderId="0" xfId="1" applyNumberFormat="1" applyFont="1" applyFill="1" applyAlignment="1">
      <alignment horizontal="center"/>
    </xf>
    <xf numFmtId="3" fontId="23" fillId="0" borderId="0" xfId="3" applyNumberFormat="1" applyFont="1" applyAlignment="1">
      <alignment horizontal="center" vertical="center"/>
    </xf>
    <xf numFmtId="0" fontId="12" fillId="5" borderId="0" xfId="3" applyFont="1" applyFill="1" applyAlignment="1">
      <alignment horizontal="left" vertical="center" wrapText="1"/>
    </xf>
    <xf numFmtId="0" fontId="36" fillId="0" borderId="0" xfId="0" applyFont="1"/>
    <xf numFmtId="0" fontId="11" fillId="0" borderId="0" xfId="0" applyFont="1" applyAlignment="1">
      <alignment wrapText="1"/>
    </xf>
    <xf numFmtId="0" fontId="37" fillId="0" borderId="0" xfId="0" applyFont="1" applyAlignment="1">
      <alignment horizontal="center" vertical="center"/>
    </xf>
    <xf numFmtId="0" fontId="16" fillId="0" borderId="0" xfId="3" applyFont="1" applyAlignment="1">
      <alignment horizontal="left" vertical="center" wrapText="1"/>
    </xf>
    <xf numFmtId="0" fontId="0" fillId="0" borderId="0" xfId="0" applyAlignment="1">
      <alignment vertical="center"/>
    </xf>
    <xf numFmtId="3" fontId="11" fillId="0" borderId="0" xfId="0" applyNumberFormat="1" applyFont="1" applyAlignment="1">
      <alignment horizontal="center" vertical="center"/>
    </xf>
    <xf numFmtId="164" fontId="18" fillId="0" borderId="0" xfId="1" applyNumberFormat="1" applyFont="1" applyFill="1" applyAlignment="1">
      <alignment horizontal="center" vertical="center"/>
    </xf>
    <xf numFmtId="10" fontId="19" fillId="0" borderId="0" xfId="1" applyNumberFormat="1" applyFont="1" applyFill="1" applyAlignment="1">
      <alignment horizontal="center"/>
    </xf>
    <xf numFmtId="9" fontId="24" fillId="9" borderId="9" xfId="1" applyFont="1" applyFill="1" applyBorder="1" applyAlignment="1">
      <alignment horizontal="center" vertical="center"/>
    </xf>
    <xf numFmtId="0" fontId="15" fillId="5" borderId="0" xfId="3" applyFont="1" applyFill="1" applyAlignment="1">
      <alignment vertical="center"/>
    </xf>
    <xf numFmtId="0" fontId="24" fillId="7" borderId="9" xfId="3" applyFont="1" applyFill="1" applyBorder="1" applyAlignment="1">
      <alignment horizontal="left" vertical="center"/>
    </xf>
    <xf numFmtId="0" fontId="22" fillId="0" borderId="0" xfId="3" applyFont="1" applyAlignment="1">
      <alignment horizontal="left"/>
    </xf>
    <xf numFmtId="164" fontId="24" fillId="0" borderId="0" xfId="1" applyNumberFormat="1" applyFont="1" applyFill="1" applyBorder="1" applyAlignment="1">
      <alignment horizontal="center" vertical="center"/>
    </xf>
    <xf numFmtId="0" fontId="35" fillId="4" borderId="13" xfId="2" applyFont="1" applyFill="1" applyBorder="1" applyAlignment="1" applyProtection="1">
      <alignment vertical="center"/>
      <protection hidden="1"/>
    </xf>
    <xf numFmtId="0" fontId="6" fillId="4" borderId="13" xfId="2" applyFont="1" applyFill="1" applyBorder="1" applyAlignment="1" applyProtection="1">
      <alignment vertical="center"/>
      <protection hidden="1"/>
    </xf>
    <xf numFmtId="0" fontId="0" fillId="3" borderId="0" xfId="0" applyFill="1"/>
    <xf numFmtId="0" fontId="12" fillId="5" borderId="0" xfId="0" applyFont="1" applyFill="1" applyAlignment="1">
      <alignment horizontal="center" vertical="center" wrapText="1"/>
    </xf>
    <xf numFmtId="0" fontId="38" fillId="6" borderId="0" xfId="0" applyFont="1" applyFill="1" applyAlignment="1">
      <alignment horizontal="center" vertical="center"/>
    </xf>
    <xf numFmtId="0" fontId="38" fillId="7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3" fontId="39" fillId="9" borderId="0" xfId="0" applyNumberFormat="1" applyFont="1" applyFill="1" applyAlignment="1">
      <alignment horizontal="center"/>
    </xf>
    <xf numFmtId="3" fontId="39" fillId="0" borderId="0" xfId="0" applyNumberFormat="1" applyFont="1" applyAlignment="1">
      <alignment horizontal="center"/>
    </xf>
    <xf numFmtId="0" fontId="22" fillId="7" borderId="9" xfId="3" applyFont="1" applyFill="1" applyBorder="1" applyAlignment="1">
      <alignment horizontal="left"/>
    </xf>
    <xf numFmtId="0" fontId="22" fillId="7" borderId="9" xfId="3" applyFont="1" applyFill="1" applyBorder="1" applyAlignment="1">
      <alignment horizontal="left" vertical="center"/>
    </xf>
    <xf numFmtId="0" fontId="40" fillId="0" borderId="0" xfId="0" applyFont="1" applyAlignment="1">
      <alignment vertical="center"/>
    </xf>
    <xf numFmtId="3" fontId="0" fillId="3" borderId="0" xfId="0" applyNumberFormat="1" applyFill="1"/>
    <xf numFmtId="0" fontId="37" fillId="5" borderId="0" xfId="0" applyFont="1" applyFill="1" applyAlignment="1">
      <alignment horizontal="left" vertical="center"/>
    </xf>
    <xf numFmtId="0" fontId="35" fillId="7" borderId="0" xfId="0" applyFont="1" applyFill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3" fontId="17" fillId="0" borderId="14" xfId="0" applyNumberFormat="1" applyFont="1" applyBorder="1" applyAlignment="1">
      <alignment horizontal="center"/>
    </xf>
    <xf numFmtId="164" fontId="19" fillId="0" borderId="14" xfId="1" applyNumberFormat="1" applyFont="1" applyFill="1" applyBorder="1" applyAlignment="1">
      <alignment horizontal="center" vertical="center"/>
    </xf>
    <xf numFmtId="0" fontId="22" fillId="7" borderId="0" xfId="3" applyFont="1" applyFill="1" applyAlignment="1">
      <alignment horizontal="left" vertical="center"/>
    </xf>
    <xf numFmtId="3" fontId="24" fillId="8" borderId="0" xfId="3" applyNumberFormat="1" applyFont="1" applyFill="1" applyAlignment="1">
      <alignment horizontal="center" vertical="center"/>
    </xf>
    <xf numFmtId="9" fontId="24" fillId="9" borderId="0" xfId="1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3" fontId="11" fillId="0" borderId="0" xfId="0" applyNumberFormat="1" applyFont="1" applyAlignment="1">
      <alignment horizontal="center"/>
    </xf>
    <xf numFmtId="0" fontId="0" fillId="0" borderId="14" xfId="0" applyBorder="1"/>
    <xf numFmtId="0" fontId="23" fillId="7" borderId="0" xfId="3" applyFont="1" applyFill="1" applyAlignment="1">
      <alignment horizontal="left" vertical="center"/>
    </xf>
    <xf numFmtId="0" fontId="35" fillId="0" borderId="0" xfId="2" applyFont="1" applyAlignment="1" applyProtection="1">
      <alignment vertical="center"/>
      <protection hidden="1"/>
    </xf>
    <xf numFmtId="0" fontId="12" fillId="5" borderId="0" xfId="0" applyFont="1" applyFill="1" applyAlignment="1">
      <alignment horizontal="left" vertical="center"/>
    </xf>
    <xf numFmtId="0" fontId="0" fillId="5" borderId="0" xfId="0" applyFill="1"/>
    <xf numFmtId="0" fontId="16" fillId="0" borderId="0" xfId="0" applyFont="1" applyAlignment="1">
      <alignment horizontal="left"/>
    </xf>
    <xf numFmtId="0" fontId="21" fillId="0" borderId="14" xfId="0" applyFont="1" applyBorder="1"/>
    <xf numFmtId="0" fontId="41" fillId="7" borderId="0" xfId="0" applyFont="1" applyFill="1"/>
    <xf numFmtId="3" fontId="17" fillId="0" borderId="14" xfId="0" applyNumberFormat="1" applyFont="1" applyBorder="1" applyAlignment="1">
      <alignment horizontal="center" vertical="center"/>
    </xf>
    <xf numFmtId="0" fontId="42" fillId="7" borderId="0" xfId="0" applyFont="1" applyFill="1"/>
    <xf numFmtId="0" fontId="22" fillId="7" borderId="0" xfId="3" applyFont="1" applyFill="1" applyAlignment="1">
      <alignment horizontal="left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left" wrapText="1"/>
    </xf>
    <xf numFmtId="0" fontId="43" fillId="7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164" fontId="19" fillId="0" borderId="0" xfId="1" applyNumberFormat="1" applyFont="1" applyFill="1" applyAlignment="1">
      <alignment horizontal="center" vertical="center"/>
    </xf>
    <xf numFmtId="0" fontId="37" fillId="0" borderId="0" xfId="0" applyFont="1" applyAlignment="1">
      <alignment vertical="center"/>
    </xf>
    <xf numFmtId="0" fontId="18" fillId="0" borderId="0" xfId="3" applyFont="1" applyAlignment="1">
      <alignment horizontal="left" vertical="center"/>
    </xf>
    <xf numFmtId="164" fontId="18" fillId="0" borderId="0" xfId="1" applyNumberFormat="1" applyFont="1" applyFill="1" applyBorder="1" applyAlignment="1">
      <alignment horizontal="center" vertical="center"/>
    </xf>
    <xf numFmtId="0" fontId="16" fillId="0" borderId="14" xfId="0" applyFont="1" applyBorder="1" applyAlignment="1">
      <alignment vertical="center"/>
    </xf>
    <xf numFmtId="0" fontId="37" fillId="0" borderId="0" xfId="3" applyFont="1" applyAlignment="1">
      <alignment horizontal="left" vertical="center"/>
    </xf>
    <xf numFmtId="3" fontId="37" fillId="0" borderId="0" xfId="3" applyNumberFormat="1" applyFont="1" applyAlignment="1">
      <alignment horizontal="center" vertical="center"/>
    </xf>
    <xf numFmtId="9" fontId="37" fillId="0" borderId="0" xfId="1" applyFont="1" applyFill="1" applyBorder="1" applyAlignment="1">
      <alignment horizontal="center" vertical="center"/>
    </xf>
    <xf numFmtId="0" fontId="10" fillId="3" borderId="0" xfId="0" applyFont="1" applyFill="1" applyAlignment="1">
      <alignment horizontal="left" vertical="center" wrapText="1"/>
    </xf>
    <xf numFmtId="0" fontId="11" fillId="3" borderId="0" xfId="0" applyFont="1" applyFill="1" applyAlignment="1">
      <alignment vertical="center"/>
    </xf>
    <xf numFmtId="0" fontId="10" fillId="0" borderId="0" xfId="0" applyFont="1" applyAlignment="1">
      <alignment horizontal="left" vertical="center" wrapText="1"/>
    </xf>
    <xf numFmtId="0" fontId="21" fillId="5" borderId="0" xfId="0" applyFont="1" applyFill="1"/>
    <xf numFmtId="0" fontId="44" fillId="5" borderId="0" xfId="0" applyFont="1" applyFill="1"/>
    <xf numFmtId="0" fontId="12" fillId="6" borderId="0" xfId="0" applyFont="1" applyFill="1" applyAlignment="1">
      <alignment horizontal="center" vertical="center" wrapText="1"/>
    </xf>
    <xf numFmtId="0" fontId="43" fillId="6" borderId="0" xfId="0" applyFont="1" applyFill="1" applyAlignment="1">
      <alignment horizontal="center" vertical="center"/>
    </xf>
    <xf numFmtId="0" fontId="43" fillId="5" borderId="0" xfId="0" applyFont="1" applyFill="1" applyAlignment="1">
      <alignment vertical="center"/>
    </xf>
    <xf numFmtId="0" fontId="12" fillId="6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37" fillId="3" borderId="0" xfId="0" applyFont="1" applyFill="1" applyAlignment="1">
      <alignment horizontal="left" vertical="center"/>
    </xf>
    <xf numFmtId="0" fontId="45" fillId="0" borderId="0" xfId="3" applyFont="1" applyAlignment="1">
      <alignment horizontal="left" vertical="center"/>
    </xf>
    <xf numFmtId="3" fontId="19" fillId="0" borderId="0" xfId="3" applyNumberFormat="1" applyFont="1" applyAlignment="1">
      <alignment horizontal="center" vertical="center"/>
    </xf>
    <xf numFmtId="0" fontId="18" fillId="3" borderId="0" xfId="0" applyFont="1" applyFill="1" applyAlignment="1">
      <alignment horizontal="left" vertical="center"/>
    </xf>
    <xf numFmtId="0" fontId="16" fillId="0" borderId="0" xfId="3" applyFont="1" applyAlignment="1">
      <alignment horizontal="left" wrapText="1"/>
    </xf>
    <xf numFmtId="0" fontId="45" fillId="0" borderId="0" xfId="3" applyFont="1" applyAlignment="1">
      <alignment horizontal="left" vertical="center" wrapText="1"/>
    </xf>
    <xf numFmtId="3" fontId="19" fillId="0" borderId="0" xfId="3" applyNumberFormat="1" applyFont="1" applyAlignment="1">
      <alignment horizontal="center"/>
    </xf>
    <xf numFmtId="3" fontId="17" fillId="0" borderId="0" xfId="0" applyNumberFormat="1" applyFont="1" applyAlignment="1">
      <alignment horizontal="center"/>
    </xf>
    <xf numFmtId="164" fontId="19" fillId="0" borderId="0" xfId="1" applyNumberFormat="1" applyFont="1" applyFill="1" applyAlignment="1">
      <alignment horizontal="center"/>
    </xf>
    <xf numFmtId="3" fontId="18" fillId="3" borderId="0" xfId="0" applyNumberFormat="1" applyFont="1" applyFill="1" applyAlignment="1">
      <alignment horizontal="left" vertical="center"/>
    </xf>
    <xf numFmtId="0" fontId="45" fillId="0" borderId="14" xfId="3" applyFont="1" applyBorder="1" applyAlignment="1">
      <alignment horizontal="left" vertical="center"/>
    </xf>
    <xf numFmtId="3" fontId="19" fillId="0" borderId="14" xfId="3" applyNumberFormat="1" applyFont="1" applyBorder="1" applyAlignment="1">
      <alignment horizontal="center" vertical="center"/>
    </xf>
    <xf numFmtId="0" fontId="46" fillId="0" borderId="0" xfId="3" applyFont="1" applyAlignment="1">
      <alignment horizontal="left" vertical="center" wrapText="1"/>
    </xf>
    <xf numFmtId="0" fontId="47" fillId="7" borderId="0" xfId="3" applyFont="1" applyFill="1" applyAlignment="1">
      <alignment horizontal="left" vertical="center"/>
    </xf>
    <xf numFmtId="3" fontId="24" fillId="7" borderId="0" xfId="3" applyNumberFormat="1" applyFont="1" applyFill="1" applyAlignment="1">
      <alignment horizontal="center" vertical="center"/>
    </xf>
    <xf numFmtId="3" fontId="24" fillId="8" borderId="0" xfId="0" applyNumberFormat="1" applyFont="1" applyFill="1" applyAlignment="1">
      <alignment horizontal="center"/>
    </xf>
    <xf numFmtId="9" fontId="24" fillId="9" borderId="0" xfId="1" applyFont="1" applyFill="1" applyBorder="1" applyAlignment="1">
      <alignment horizontal="center" vertical="center"/>
    </xf>
    <xf numFmtId="3" fontId="24" fillId="8" borderId="0" xfId="3" applyNumberFormat="1" applyFont="1" applyFill="1" applyAlignment="1">
      <alignment horizontal="center" vertical="center"/>
    </xf>
    <xf numFmtId="0" fontId="46" fillId="0" borderId="0" xfId="3" applyFont="1" applyAlignment="1">
      <alignment horizontal="left" vertical="center"/>
    </xf>
    <xf numFmtId="0" fontId="0" fillId="3" borderId="0" xfId="0" applyFill="1" applyAlignment="1">
      <alignment horizontal="center"/>
    </xf>
    <xf numFmtId="0" fontId="18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 wrapText="1"/>
    </xf>
    <xf numFmtId="3" fontId="11" fillId="0" borderId="0" xfId="0" applyNumberFormat="1" applyFont="1"/>
    <xf numFmtId="0" fontId="48" fillId="7" borderId="15" xfId="0" applyFont="1" applyFill="1" applyBorder="1" applyAlignment="1">
      <alignment horizontal="center" vertical="center" wrapText="1"/>
    </xf>
    <xf numFmtId="0" fontId="48" fillId="7" borderId="16" xfId="0" applyFont="1" applyFill="1" applyBorder="1" applyAlignment="1">
      <alignment horizontal="center" vertical="center" wrapText="1"/>
    </xf>
    <xf numFmtId="0" fontId="48" fillId="7" borderId="17" xfId="0" applyFont="1" applyFill="1" applyBorder="1" applyAlignment="1">
      <alignment horizontal="center" vertical="center" wrapText="1"/>
    </xf>
    <xf numFmtId="0" fontId="48" fillId="6" borderId="0" xfId="0" applyFont="1" applyFill="1" applyAlignment="1">
      <alignment horizontal="center" vertical="center" wrapText="1"/>
    </xf>
    <xf numFmtId="0" fontId="48" fillId="6" borderId="18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3" fontId="17" fillId="0" borderId="19" xfId="0" applyNumberFormat="1" applyFont="1" applyBorder="1" applyAlignment="1">
      <alignment horizontal="center"/>
    </xf>
    <xf numFmtId="0" fontId="16" fillId="0" borderId="9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 wrapText="1"/>
    </xf>
    <xf numFmtId="3" fontId="17" fillId="0" borderId="9" xfId="0" applyNumberFormat="1" applyFont="1" applyBorder="1" applyAlignment="1">
      <alignment horizontal="center"/>
    </xf>
    <xf numFmtId="3" fontId="17" fillId="0" borderId="20" xfId="0" applyNumberFormat="1" applyFont="1" applyBorder="1" applyAlignment="1">
      <alignment horizontal="center"/>
    </xf>
    <xf numFmtId="0" fontId="16" fillId="0" borderId="8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 wrapText="1"/>
    </xf>
    <xf numFmtId="3" fontId="17" fillId="0" borderId="8" xfId="0" applyNumberFormat="1" applyFont="1" applyBorder="1" applyAlignment="1">
      <alignment horizontal="center"/>
    </xf>
    <xf numFmtId="3" fontId="17" fillId="0" borderId="21" xfId="0" applyNumberFormat="1" applyFont="1" applyBorder="1" applyAlignment="1">
      <alignment horizontal="center"/>
    </xf>
    <xf numFmtId="9" fontId="19" fillId="0" borderId="0" xfId="1" applyFont="1" applyFill="1" applyAlignment="1">
      <alignment horizontal="center" vertical="center"/>
    </xf>
    <xf numFmtId="9" fontId="19" fillId="0" borderId="0" xfId="1" applyFont="1" applyFill="1" applyAlignment="1">
      <alignment horizontal="center"/>
    </xf>
    <xf numFmtId="0" fontId="38" fillId="6" borderId="0" xfId="0" applyFont="1" applyFill="1" applyAlignment="1">
      <alignment horizontal="center" vertical="center"/>
    </xf>
    <xf numFmtId="0" fontId="38" fillId="7" borderId="0" xfId="0" applyFont="1" applyFill="1" applyAlignment="1">
      <alignment horizontal="center" vertical="center"/>
    </xf>
    <xf numFmtId="0" fontId="0" fillId="7" borderId="0" xfId="0" applyFill="1" applyAlignment="1">
      <alignment horizontal="center" wrapText="1"/>
    </xf>
    <xf numFmtId="0" fontId="0" fillId="8" borderId="0" xfId="0" applyFill="1" applyAlignment="1">
      <alignment horizontal="center"/>
    </xf>
    <xf numFmtId="0" fontId="22" fillId="7" borderId="9" xfId="3" applyFont="1" applyFill="1" applyBorder="1"/>
    <xf numFmtId="0" fontId="9" fillId="0" borderId="0" xfId="0" applyFont="1"/>
    <xf numFmtId="0" fontId="9" fillId="0" borderId="0" xfId="0" applyFont="1" applyAlignment="1">
      <alignment vertical="center"/>
    </xf>
  </cellXfs>
  <cellStyles count="6">
    <cellStyle name="Normal" xfId="0" builtinId="0"/>
    <cellStyle name="Normal 2 2 2 2" xfId="5" xr:uid="{17C5C40B-2863-4C06-B0C9-8EE01B81299F}"/>
    <cellStyle name="Normal 2 2 3" xfId="3" xr:uid="{79EDF21C-AB2A-4A4B-8AB3-AD3FDF421D8C}"/>
    <cellStyle name="Normal 2 3" xfId="2" xr:uid="{BB5A82BD-FC0F-480D-BFF7-F8FE43BA20D9}"/>
    <cellStyle name="Normal 2 4" xfId="4" xr:uid="{13B896BF-F99D-4199-910E-989AEDD3292F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MOTIVOS</a:t>
            </a:r>
            <a:r>
              <a:rPr lang="es-PE" sz="1200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POR EL CUAL NO BUSCO AYUDA FRENTE A UN HECHO DE VIOLENCIA</a:t>
            </a:r>
            <a:endParaRPr lang="es-PE" sz="1200" b="1">
              <a:solidFill>
                <a:sysClr val="windowText" lastClr="000000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0266657583168524"/>
          <c:y val="6.4533340108487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039541447883684"/>
          <c:y val="0.2994791600503055"/>
          <c:w val="0.31315845159589412"/>
          <c:h val="0.72398622047244099"/>
        </c:manualLayout>
      </c:layout>
      <c:doughnutChart>
        <c:varyColors val="1"/>
        <c:ser>
          <c:idx val="0"/>
          <c:order val="0"/>
          <c:spPr>
            <a:pattFill prst="trellis">
              <a:fgClr>
                <a:srgbClr val="006666"/>
              </a:fgClr>
              <a:bgClr>
                <a:schemeClr val="bg1"/>
              </a:bgClr>
            </a:pattFill>
            <a:ln>
              <a:noFill/>
            </a:ln>
            <a:scene3d>
              <a:camera prst="orthographicFront"/>
              <a:lightRig rig="threePt" dir="t"/>
            </a:scene3d>
            <a:sp3d prstMaterial="dkEdge">
              <a:bevelT w="88900"/>
              <a:bevelB w="0" h="0"/>
            </a:sp3d>
          </c:spPr>
          <c:explosion val="6"/>
          <c:dPt>
            <c:idx val="0"/>
            <c:bubble3D val="0"/>
            <c:spPr>
              <a:pattFill prst="trellis">
                <a:fgClr>
                  <a:schemeClr val="bg2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1-A469-4CDA-A8A5-AAEF874749DC}"/>
              </c:ext>
            </c:extLst>
          </c:dPt>
          <c:dPt>
            <c:idx val="1"/>
            <c:bubble3D val="0"/>
            <c:spPr>
              <a:pattFill prst="trellis">
                <a:fgClr>
                  <a:schemeClr val="accent4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3-A469-4CDA-A8A5-AAEF874749DC}"/>
              </c:ext>
            </c:extLst>
          </c:dPt>
          <c:dPt>
            <c:idx val="2"/>
            <c:bubble3D val="0"/>
            <c:spPr>
              <a:pattFill prst="trellis">
                <a:fgClr>
                  <a:schemeClr val="accent4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5-A469-4CDA-A8A5-AAEF874749DC}"/>
              </c:ext>
            </c:extLst>
          </c:dPt>
          <c:dPt>
            <c:idx val="3"/>
            <c:bubble3D val="0"/>
            <c:spPr>
              <a:pattFill prst="trellis">
                <a:fgClr>
                  <a:srgbClr val="C0000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7-A469-4CDA-A8A5-AAEF874749DC}"/>
              </c:ext>
            </c:extLst>
          </c:dPt>
          <c:dPt>
            <c:idx val="4"/>
            <c:bubble3D val="0"/>
            <c:spPr>
              <a:pattFill prst="trellis">
                <a:fgClr>
                  <a:schemeClr val="accent2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9-A469-4CDA-A8A5-AAEF874749DC}"/>
              </c:ext>
            </c:extLst>
          </c:dPt>
          <c:dPt>
            <c:idx val="5"/>
            <c:bubble3D val="0"/>
            <c:spPr>
              <a:pattFill prst="trellis">
                <a:fgClr>
                  <a:schemeClr val="accent2">
                    <a:lumMod val="50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B-A469-4CDA-A8A5-AAEF874749DC}"/>
              </c:ext>
            </c:extLst>
          </c:dPt>
          <c:dPt>
            <c:idx val="6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D-A469-4CDA-A8A5-AAEF874749DC}"/>
              </c:ext>
            </c:extLst>
          </c:dPt>
          <c:dPt>
            <c:idx val="7"/>
            <c:bubble3D val="0"/>
            <c:spPr>
              <a:pattFill prst="trellis">
                <a:fgClr>
                  <a:srgbClr val="0070C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F-A469-4CDA-A8A5-AAEF874749DC}"/>
              </c:ext>
            </c:extLst>
          </c:dPt>
          <c:dPt>
            <c:idx val="8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1-A469-4CDA-A8A5-AAEF874749DC}"/>
              </c:ext>
            </c:extLst>
          </c:dPt>
          <c:dPt>
            <c:idx val="9"/>
            <c:bubble3D val="0"/>
            <c:spPr>
              <a:pattFill prst="trellis">
                <a:fgClr>
                  <a:srgbClr val="00B0F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3-A469-4CDA-A8A5-AAEF874749DC}"/>
              </c:ext>
            </c:extLst>
          </c:dPt>
          <c:dPt>
            <c:idx val="10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5-A469-4CDA-A8A5-AAEF874749DC}"/>
              </c:ext>
            </c:extLst>
          </c:dPt>
          <c:dLbls>
            <c:dLbl>
              <c:idx val="0"/>
              <c:layout>
                <c:manualLayout>
                  <c:x val="0.16997751111697279"/>
                  <c:y val="2.35898472269484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469-4CDA-A8A5-AAEF874749DC}"/>
                </c:ext>
              </c:extLst>
            </c:dLbl>
            <c:dLbl>
              <c:idx val="1"/>
              <c:layout>
                <c:manualLayout>
                  <c:x val="0.21542861066029442"/>
                  <c:y val="5.82447372340958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469-4CDA-A8A5-AAEF874749DC}"/>
                </c:ext>
              </c:extLst>
            </c:dLbl>
            <c:dLbl>
              <c:idx val="2"/>
              <c:layout>
                <c:manualLayout>
                  <c:x val="-8.5888240263789745E-2"/>
                  <c:y val="0.2041966768505052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469-4CDA-A8A5-AAEF874749DC}"/>
                </c:ext>
              </c:extLst>
            </c:dLbl>
            <c:dLbl>
              <c:idx val="3"/>
              <c:layout>
                <c:manualLayout>
                  <c:x val="-0.260400643073326"/>
                  <c:y val="0.2037448630126402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469-4CDA-A8A5-AAEF874749DC}"/>
                </c:ext>
              </c:extLst>
            </c:dLbl>
            <c:dLbl>
              <c:idx val="4"/>
              <c:layout>
                <c:manualLayout>
                  <c:x val="-0.25684066389883231"/>
                  <c:y val="0.1061672897906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49609903176652"/>
                      <c:h val="0.112307878681494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A469-4CDA-A8A5-AAEF874749DC}"/>
                </c:ext>
              </c:extLst>
            </c:dLbl>
            <c:dLbl>
              <c:idx val="5"/>
              <c:layout>
                <c:manualLayout>
                  <c:x val="-0.2541579496411796"/>
                  <c:y val="-4.307930599911120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469-4CDA-A8A5-AAEF874749DC}"/>
                </c:ext>
              </c:extLst>
            </c:dLbl>
            <c:dLbl>
              <c:idx val="6"/>
              <c:layout>
                <c:manualLayout>
                  <c:x val="-0.28864418707102224"/>
                  <c:y val="-0.2531699592625854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469-4CDA-A8A5-AAEF874749DC}"/>
                </c:ext>
              </c:extLst>
            </c:dLbl>
            <c:dLbl>
              <c:idx val="7"/>
              <c:layout>
                <c:manualLayout>
                  <c:x val="-0.12752847773558859"/>
                  <c:y val="-0.1582640212173261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5798873668129"/>
                      <c:h val="0.11462350186010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A469-4CDA-A8A5-AAEF874749DC}"/>
                </c:ext>
              </c:extLst>
            </c:dLbl>
            <c:dLbl>
              <c:idx val="8"/>
              <c:layout>
                <c:manualLayout>
                  <c:x val="-1.2446046735814771E-2"/>
                  <c:y val="-0.1818635951461906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64945623539633"/>
                      <c:h val="0.112400574339256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1-A469-4CDA-A8A5-AAEF874749DC}"/>
                </c:ext>
              </c:extLst>
            </c:dLbl>
            <c:dLbl>
              <c:idx val="9"/>
              <c:layout>
                <c:manualLayout>
                  <c:x val="0.17514798269688481"/>
                  <c:y val="-0.1786332862879227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A469-4CDA-A8A5-AAEF874749DC}"/>
                </c:ext>
              </c:extLst>
            </c:dLbl>
            <c:dLbl>
              <c:idx val="10"/>
              <c:layout>
                <c:manualLayout>
                  <c:x val="0.18758179243467993"/>
                  <c:y val="-8.410327189774749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A469-4CDA-A8A5-AAEF874749D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No sabia dónde ir / no conoce servicios</c:v>
              </c:pt>
              <c:pt idx="1">
                <c:v>No era necesario </c:v>
              </c:pt>
              <c:pt idx="2">
                <c:v>De nada sirve </c:v>
              </c:pt>
              <c:pt idx="3">
                <c:v>Cosas de la vida</c:v>
              </c:pt>
              <c:pt idx="4">
                <c:v>Miedo al divorcio / separación </c:v>
              </c:pt>
              <c:pt idx="5">
                <c:v>Miedo a que le pegara de nuevo a ella o a sus hijos </c:v>
              </c:pt>
              <c:pt idx="6">
                <c:v>Miedo de causarle un problema a la persona que le pegó</c:v>
              </c:pt>
              <c:pt idx="7">
                <c:v>Vergüenza </c:v>
              </c:pt>
              <c:pt idx="8">
                <c:v>Ella tenia la culpa </c:v>
              </c:pt>
              <c:pt idx="9">
                <c:v>Otro</c:v>
              </c:pt>
              <c:pt idx="10">
                <c:v>Sin información</c:v>
              </c:pt>
            </c:strLit>
          </c:cat>
          <c:val>
            <c:numLit>
              <c:formatCode>General</c:formatCode>
              <c:ptCount val="11"/>
              <c:pt idx="0">
                <c:v>0.26265822784810128</c:v>
              </c:pt>
              <c:pt idx="1">
                <c:v>0.39873417721518989</c:v>
              </c:pt>
              <c:pt idx="2">
                <c:v>4.2721518987341771E-2</c:v>
              </c:pt>
              <c:pt idx="3">
                <c:v>3.9556962025316458E-2</c:v>
              </c:pt>
              <c:pt idx="4">
                <c:v>2.2151898734177215E-2</c:v>
              </c:pt>
              <c:pt idx="5">
                <c:v>1.8987341772151899E-2</c:v>
              </c:pt>
              <c:pt idx="6">
                <c:v>1.8987341772151899E-2</c:v>
              </c:pt>
              <c:pt idx="7">
                <c:v>0.16455696202531644</c:v>
              </c:pt>
              <c:pt idx="8">
                <c:v>3.1645569620253164E-3</c:v>
              </c:pt>
              <c:pt idx="9">
                <c:v>2.8481012658227847E-2</c:v>
              </c:pt>
              <c:pt idx="1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A469-4CDA-A8A5-AAEF874749D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MOTIVOS POR EL CUAL LA USUARIA NO BUSCÓ TRABAJO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bevelB/>
            </a:sp3d>
          </c:spPr>
          <c:invertIfNegative val="0"/>
          <c:dPt>
            <c:idx val="0"/>
            <c:invertIfNegative val="0"/>
            <c:bubble3D val="0"/>
            <c:spPr>
              <a:pattFill prst="narVert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1-B9E8-4C3B-9EED-BAC9BB805BD6}"/>
              </c:ext>
            </c:extLst>
          </c:dPt>
          <c:dPt>
            <c:idx val="1"/>
            <c:invertIfNegative val="0"/>
            <c:bubble3D val="0"/>
            <c:spPr>
              <a:pattFill prst="narVert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3-B9E8-4C3B-9EED-BAC9BB805BD6}"/>
              </c:ext>
            </c:extLst>
          </c:dPt>
          <c:dPt>
            <c:idx val="2"/>
            <c:invertIfNegative val="0"/>
            <c:bubble3D val="0"/>
            <c:spPr>
              <a:pattFill prst="narVert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5-B9E8-4C3B-9EED-BAC9BB805BD6}"/>
              </c:ext>
            </c:extLst>
          </c:dPt>
          <c:dPt>
            <c:idx val="3"/>
            <c:invertIfNegative val="0"/>
            <c:bubble3D val="0"/>
            <c:spPr>
              <a:pattFill prst="narVert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7-B9E8-4C3B-9EED-BAC9BB805BD6}"/>
              </c:ext>
            </c:extLst>
          </c:dPt>
          <c:dPt>
            <c:idx val="4"/>
            <c:invertIfNegative val="0"/>
            <c:bubble3D val="0"/>
            <c:spPr>
              <a:pattFill prst="narVert">
                <a:fgClr>
                  <a:schemeClr val="accent4">
                    <a:lumMod val="60000"/>
                  </a:schemeClr>
                </a:fgClr>
                <a:bgClr>
                  <a:schemeClr val="accent4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9-B9E8-4C3B-9EED-BAC9BB805BD6}"/>
              </c:ext>
            </c:extLst>
          </c:dPt>
          <c:dPt>
            <c:idx val="5"/>
            <c:invertIfNegative val="0"/>
            <c:bubble3D val="0"/>
            <c:spPr>
              <a:pattFill prst="narVert">
                <a:fgClr>
                  <a:schemeClr val="accent6">
                    <a:lumMod val="60000"/>
                  </a:schemeClr>
                </a:fgClr>
                <a:bgClr>
                  <a:schemeClr val="accent6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B-B9E8-4C3B-9EED-BAC9BB805BD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6"/>
              <c:pt idx="0">
                <c:v>Mi pareja no me deja </c:v>
              </c:pt>
              <c:pt idx="1">
                <c:v>Hijos pequeños</c:v>
              </c:pt>
              <c:pt idx="2">
                <c:v>No he tenido la oportunidad </c:v>
              </c:pt>
              <c:pt idx="3">
                <c:v>No sé hacer nada </c:v>
              </c:pt>
              <c:pt idx="4">
                <c:v>Otro</c:v>
              </c:pt>
              <c:pt idx="5">
                <c:v>Sin información</c:v>
              </c:pt>
            </c:strLit>
          </c:cat>
          <c:val>
            <c:numLit>
              <c:formatCode>General</c:formatCode>
              <c:ptCount val="6"/>
              <c:pt idx="0">
                <c:v>2.2665457842248413E-2</c:v>
              </c:pt>
              <c:pt idx="1">
                <c:v>0.31278331822302813</c:v>
              </c:pt>
              <c:pt idx="2">
                <c:v>0.40253853127833183</c:v>
              </c:pt>
              <c:pt idx="3">
                <c:v>1.5412511332728921E-2</c:v>
              </c:pt>
              <c:pt idx="4">
                <c:v>0.24660018132366274</c:v>
              </c:pt>
              <c:pt idx="5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C-B9E8-4C3B-9EED-BAC9BB805B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27"/>
        <c:overlap val="-48"/>
        <c:axId val="477401016"/>
        <c:axId val="477405328"/>
      </c:barChart>
      <c:catAx>
        <c:axId val="47740101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05328"/>
        <c:crosses val="autoZero"/>
        <c:auto val="1"/>
        <c:lblAlgn val="ctr"/>
        <c:lblOffset val="100"/>
        <c:noMultiLvlLbl val="0"/>
      </c:catAx>
      <c:valAx>
        <c:axId val="477405328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4774010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ARTICULACIÓN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PARA LA INSERCIÓN SEGÚN MODALIDAD</a:t>
            </a:r>
          </a:p>
        </c:rich>
      </c:tx>
      <c:layout>
        <c:manualLayout>
          <c:xMode val="edge"/>
          <c:yMode val="edge"/>
          <c:x val="0.34011408427873929"/>
          <c:y val="8.577679620200301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3867277790525559E-2"/>
          <c:y val="0.24492993648655392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v>Institución Publica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726</c:v>
              </c:pt>
              <c:pt idx="1">
                <c:v>114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807B-486F-ADF8-43E19CD49A39}"/>
            </c:ext>
          </c:extLst>
        </c:ser>
        <c:ser>
          <c:idx val="1"/>
          <c:order val="1"/>
          <c:tx>
            <c:v>Institución Privada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201</c:v>
              </c:pt>
              <c:pt idx="1">
                <c:v>26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1-807B-486F-ADF8-43E19CD49A39}"/>
            </c:ext>
          </c:extLst>
        </c:ser>
        <c:ser>
          <c:idx val="2"/>
          <c:order val="2"/>
          <c:tx>
            <c:v>Abandono en el proceso</c:v>
          </c:tx>
          <c:spPr>
            <a:gradFill flip="none" rotWithShape="1">
              <a:gsLst>
                <a:gs pos="99000">
                  <a:schemeClr val="bg2"/>
                </a:gs>
                <a:gs pos="0">
                  <a:schemeClr val="bg2">
                    <a:lumMod val="50000"/>
                  </a:schemeClr>
                </a:gs>
              </a:gsLst>
              <a:lin ang="16200000" scaled="0"/>
              <a:tileRect/>
            </a:gradFill>
            <a:ln w="0"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40005" dist="22860" dir="5400000">
                <a:prstClr val="black">
                  <a:alpha val="35000"/>
                </a:prstClr>
              </a:innerShdw>
            </a:effectLst>
            <a:scene3d>
              <a:camera prst="orthographicFront"/>
              <a:lightRig rig="freezing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7B-486F-ADF8-43E19CD49A3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313</c:v>
              </c:pt>
              <c:pt idx="1">
                <c:v>36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3-807B-486F-ADF8-43E19CD49A39}"/>
            </c:ext>
          </c:extLst>
        </c:ser>
        <c:ser>
          <c:idx val="3"/>
          <c:order val="3"/>
          <c:tx>
            <c:v>Capacitación completa 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44450" dist="22860" dir="5400000" algn="ctr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1">
                <c:v>119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4-807B-486F-ADF8-43E19CD49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8"/>
        <c:overlap val="-100"/>
        <c:axId val="477404152"/>
        <c:axId val="477397096"/>
      </c:barChart>
      <c:catAx>
        <c:axId val="477404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397096"/>
        <c:crosses val="autoZero"/>
        <c:auto val="1"/>
        <c:lblAlgn val="ctr"/>
        <c:lblOffset val="100"/>
        <c:noMultiLvlLbl val="0"/>
      </c:catAx>
      <c:valAx>
        <c:axId val="47739709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77404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61115280283137"/>
          <c:h val="9.81315022754673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MOTIVOS</a:t>
            </a:r>
            <a:r>
              <a:rPr lang="es-PE" sz="1200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POR EL CUAL NO BUSCO AYUDA FRENTE A UN HECHO DE VIOLENCIA</a:t>
            </a:r>
            <a:endParaRPr lang="es-PE" sz="1200" b="1">
              <a:solidFill>
                <a:sysClr val="windowText" lastClr="000000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0266657583168524"/>
          <c:y val="6.4533340108487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039541447883684"/>
          <c:y val="0.2994791600503055"/>
          <c:w val="0.31315845159589412"/>
          <c:h val="0.72398622047244099"/>
        </c:manualLayout>
      </c:layout>
      <c:doughnutChart>
        <c:varyColors val="1"/>
        <c:ser>
          <c:idx val="0"/>
          <c:order val="0"/>
          <c:spPr>
            <a:pattFill prst="trellis">
              <a:fgClr>
                <a:srgbClr val="006666"/>
              </a:fgClr>
              <a:bgClr>
                <a:schemeClr val="bg1"/>
              </a:bgClr>
            </a:pattFill>
            <a:ln>
              <a:noFill/>
            </a:ln>
            <a:scene3d>
              <a:camera prst="orthographicFront"/>
              <a:lightRig rig="threePt" dir="t"/>
            </a:scene3d>
            <a:sp3d prstMaterial="dkEdge">
              <a:bevelT w="88900"/>
              <a:bevelB w="0" h="0"/>
            </a:sp3d>
          </c:spPr>
          <c:explosion val="6"/>
          <c:dPt>
            <c:idx val="0"/>
            <c:bubble3D val="0"/>
            <c:spPr>
              <a:pattFill prst="trellis">
                <a:fgClr>
                  <a:schemeClr val="bg2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1-1460-4F18-9721-2B15EC868987}"/>
              </c:ext>
            </c:extLst>
          </c:dPt>
          <c:dPt>
            <c:idx val="1"/>
            <c:bubble3D val="0"/>
            <c:spPr>
              <a:pattFill prst="trellis">
                <a:fgClr>
                  <a:schemeClr val="accent4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3-1460-4F18-9721-2B15EC868987}"/>
              </c:ext>
            </c:extLst>
          </c:dPt>
          <c:dPt>
            <c:idx val="2"/>
            <c:bubble3D val="0"/>
            <c:spPr>
              <a:pattFill prst="trellis">
                <a:fgClr>
                  <a:schemeClr val="accent4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5-1460-4F18-9721-2B15EC868987}"/>
              </c:ext>
            </c:extLst>
          </c:dPt>
          <c:dPt>
            <c:idx val="3"/>
            <c:bubble3D val="0"/>
            <c:spPr>
              <a:pattFill prst="trellis">
                <a:fgClr>
                  <a:srgbClr val="C0000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7-1460-4F18-9721-2B15EC868987}"/>
              </c:ext>
            </c:extLst>
          </c:dPt>
          <c:dPt>
            <c:idx val="4"/>
            <c:bubble3D val="0"/>
            <c:spPr>
              <a:pattFill prst="trellis">
                <a:fgClr>
                  <a:schemeClr val="accent2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9-1460-4F18-9721-2B15EC868987}"/>
              </c:ext>
            </c:extLst>
          </c:dPt>
          <c:dPt>
            <c:idx val="5"/>
            <c:bubble3D val="0"/>
            <c:spPr>
              <a:pattFill prst="trellis">
                <a:fgClr>
                  <a:schemeClr val="accent2">
                    <a:lumMod val="50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B-1460-4F18-9721-2B15EC868987}"/>
              </c:ext>
            </c:extLst>
          </c:dPt>
          <c:dPt>
            <c:idx val="6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D-1460-4F18-9721-2B15EC868987}"/>
              </c:ext>
            </c:extLst>
          </c:dPt>
          <c:dPt>
            <c:idx val="7"/>
            <c:bubble3D val="0"/>
            <c:spPr>
              <a:pattFill prst="trellis">
                <a:fgClr>
                  <a:srgbClr val="0070C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F-1460-4F18-9721-2B15EC868987}"/>
              </c:ext>
            </c:extLst>
          </c:dPt>
          <c:dPt>
            <c:idx val="8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1-1460-4F18-9721-2B15EC868987}"/>
              </c:ext>
            </c:extLst>
          </c:dPt>
          <c:dPt>
            <c:idx val="9"/>
            <c:bubble3D val="0"/>
            <c:spPr>
              <a:pattFill prst="trellis">
                <a:fgClr>
                  <a:srgbClr val="00B0F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3-1460-4F18-9721-2B15EC868987}"/>
              </c:ext>
            </c:extLst>
          </c:dPt>
          <c:dPt>
            <c:idx val="10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5-1460-4F18-9721-2B15EC868987}"/>
              </c:ext>
            </c:extLst>
          </c:dPt>
          <c:dLbls>
            <c:dLbl>
              <c:idx val="0"/>
              <c:layout>
                <c:manualLayout>
                  <c:x val="0.16997751111697279"/>
                  <c:y val="2.35898472269484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460-4F18-9721-2B15EC868987}"/>
                </c:ext>
              </c:extLst>
            </c:dLbl>
            <c:dLbl>
              <c:idx val="1"/>
              <c:layout>
                <c:manualLayout>
                  <c:x val="0.21542861066029442"/>
                  <c:y val="5.82447372340958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460-4F18-9721-2B15EC868987}"/>
                </c:ext>
              </c:extLst>
            </c:dLbl>
            <c:dLbl>
              <c:idx val="2"/>
              <c:layout>
                <c:manualLayout>
                  <c:x val="-8.5888240263789745E-2"/>
                  <c:y val="0.2041966768505052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460-4F18-9721-2B15EC868987}"/>
                </c:ext>
              </c:extLst>
            </c:dLbl>
            <c:dLbl>
              <c:idx val="3"/>
              <c:layout>
                <c:manualLayout>
                  <c:x val="-0.260400643073326"/>
                  <c:y val="0.2037448630126402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460-4F18-9721-2B15EC868987}"/>
                </c:ext>
              </c:extLst>
            </c:dLbl>
            <c:dLbl>
              <c:idx val="4"/>
              <c:layout>
                <c:manualLayout>
                  <c:x val="-0.25684066389883231"/>
                  <c:y val="0.1061672897906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49609903176652"/>
                      <c:h val="0.112307878681494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460-4F18-9721-2B15EC868987}"/>
                </c:ext>
              </c:extLst>
            </c:dLbl>
            <c:dLbl>
              <c:idx val="5"/>
              <c:layout>
                <c:manualLayout>
                  <c:x val="-0.2541579496411796"/>
                  <c:y val="-4.307930599911120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460-4F18-9721-2B15EC868987}"/>
                </c:ext>
              </c:extLst>
            </c:dLbl>
            <c:dLbl>
              <c:idx val="6"/>
              <c:layout>
                <c:manualLayout>
                  <c:x val="-0.28864418707102224"/>
                  <c:y val="-0.2531699592625854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460-4F18-9721-2B15EC868987}"/>
                </c:ext>
              </c:extLst>
            </c:dLbl>
            <c:dLbl>
              <c:idx val="7"/>
              <c:layout>
                <c:manualLayout>
                  <c:x val="-0.12752847773558859"/>
                  <c:y val="-0.1582640212173261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5798873668129"/>
                      <c:h val="0.11462350186010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1460-4F18-9721-2B15EC868987}"/>
                </c:ext>
              </c:extLst>
            </c:dLbl>
            <c:dLbl>
              <c:idx val="8"/>
              <c:layout>
                <c:manualLayout>
                  <c:x val="-1.2446046735814771E-2"/>
                  <c:y val="-0.1818635951461906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64945623539633"/>
                      <c:h val="0.112400574339256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1-1460-4F18-9721-2B15EC868987}"/>
                </c:ext>
              </c:extLst>
            </c:dLbl>
            <c:dLbl>
              <c:idx val="9"/>
              <c:layout>
                <c:manualLayout>
                  <c:x val="0.17514798269688481"/>
                  <c:y val="-0.1786332862879227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460-4F18-9721-2B15EC868987}"/>
                </c:ext>
              </c:extLst>
            </c:dLbl>
            <c:dLbl>
              <c:idx val="10"/>
              <c:layout>
                <c:manualLayout>
                  <c:x val="0.18758179243467993"/>
                  <c:y val="-8.410327189774749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460-4F18-9721-2B15EC8689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No sabia dónde ir / no conoce servicios</c:v>
              </c:pt>
              <c:pt idx="1">
                <c:v>No era necesario </c:v>
              </c:pt>
              <c:pt idx="2">
                <c:v>De nada sirve </c:v>
              </c:pt>
              <c:pt idx="3">
                <c:v>Cosas de la vida</c:v>
              </c:pt>
              <c:pt idx="4">
                <c:v>Miedo al divorcio / separación </c:v>
              </c:pt>
              <c:pt idx="5">
                <c:v>Miedo a que le pegara de nuevo a ella o a sus hijos </c:v>
              </c:pt>
              <c:pt idx="6">
                <c:v>Miedo de causarle un problema a la persona que le pegó</c:v>
              </c:pt>
              <c:pt idx="7">
                <c:v>Vergüenza </c:v>
              </c:pt>
              <c:pt idx="8">
                <c:v>Ella tenia la culpa </c:v>
              </c:pt>
              <c:pt idx="9">
                <c:v>Otro</c:v>
              </c:pt>
              <c:pt idx="10">
                <c:v>Sin información</c:v>
              </c:pt>
            </c:strLit>
          </c:cat>
          <c:val>
            <c:numLit>
              <c:formatCode>General</c:formatCode>
              <c:ptCount val="11"/>
              <c:pt idx="0">
                <c:v>0.26265822784810128</c:v>
              </c:pt>
              <c:pt idx="1">
                <c:v>0.39873417721518989</c:v>
              </c:pt>
              <c:pt idx="2">
                <c:v>4.2721518987341771E-2</c:v>
              </c:pt>
              <c:pt idx="3">
                <c:v>3.9556962025316458E-2</c:v>
              </c:pt>
              <c:pt idx="4">
                <c:v>2.2151898734177215E-2</c:v>
              </c:pt>
              <c:pt idx="5">
                <c:v>1.8987341772151899E-2</c:v>
              </c:pt>
              <c:pt idx="6">
                <c:v>1.8987341772151899E-2</c:v>
              </c:pt>
              <c:pt idx="7">
                <c:v>0.16455696202531644</c:v>
              </c:pt>
              <c:pt idx="8">
                <c:v>3.1645569620253164E-3</c:v>
              </c:pt>
              <c:pt idx="9">
                <c:v>2.8481012658227847E-2</c:v>
              </c:pt>
              <c:pt idx="1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1460-4F18-9721-2B15EC86898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01: ESTADO CIVIL O CONYUGAL DE LAS PARTICIPANTES</a:t>
            </a:r>
          </a:p>
        </c:rich>
      </c:tx>
      <c:layout>
        <c:manualLayout>
          <c:xMode val="edge"/>
          <c:yMode val="edge"/>
          <c:x val="9.5429784984820562E-2"/>
          <c:y val="8.3480338301444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6316666447171"/>
          <c:y val="0.3357569287535499"/>
          <c:w val="0.37967240541731817"/>
          <c:h val="0.4370193403950996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8522-40CA-8D68-9C49B5A8553F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8522-40CA-8D68-9C49B5A8553F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8522-40CA-8D68-9C49B5A8553F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4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4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8522-40CA-8D68-9C49B5A8553F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5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5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5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8522-40CA-8D68-9C49B5A8553F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6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6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6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8522-40CA-8D68-9C49B5A8553F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lumMod val="60000"/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8522-40CA-8D68-9C49B5A8553F}"/>
              </c:ext>
            </c:extLst>
          </c:dPt>
          <c:dLbls>
            <c:dLbl>
              <c:idx val="0"/>
              <c:layout>
                <c:manualLayout>
                  <c:x val="-0.26871193755069173"/>
                  <c:y val="-4.0510906457172466E-2"/>
                </c:manualLayout>
              </c:layout>
              <c:tx>
                <c:rich>
                  <a:bodyPr/>
                  <a:lstStyle/>
                  <a:p>
                    <a:fld id="{4569C98B-4147-40B5-AC36-2FE760EA656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93.88%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8522-40CA-8D68-9C49B5A8553F}"/>
                </c:ext>
              </c:extLst>
            </c:dLbl>
            <c:dLbl>
              <c:idx val="1"/>
              <c:layout>
                <c:manualLayout>
                  <c:x val="-0.16607276363738793"/>
                  <c:y val="4.2364686974634427E-2"/>
                </c:manualLayout>
              </c:layout>
              <c:tx>
                <c:rich>
                  <a:bodyPr/>
                  <a:lstStyle/>
                  <a:p>
                    <a:fld id="{89A55A77-EC98-4392-99AA-C8C77BFB6506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2.90%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8522-40CA-8D68-9C49B5A8553F}"/>
                </c:ext>
              </c:extLst>
            </c:dLbl>
            <c:dLbl>
              <c:idx val="2"/>
              <c:layout>
                <c:manualLayout>
                  <c:x val="-0.24043347417414507"/>
                  <c:y val="-6.7702771286887967E-2"/>
                </c:manualLayout>
              </c:layout>
              <c:tx>
                <c:rich>
                  <a:bodyPr/>
                  <a:lstStyle/>
                  <a:p>
                    <a:fld id="{4F768227-B881-4E22-A302-73DC97C7D470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0.18%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8522-40CA-8D68-9C49B5A8553F}"/>
                </c:ext>
              </c:extLst>
            </c:dLbl>
            <c:dLbl>
              <c:idx val="3"/>
              <c:layout>
                <c:manualLayout>
                  <c:x val="-0.15188873139695885"/>
                  <c:y val="-0.12214835530837308"/>
                </c:manualLayout>
              </c:layout>
              <c:tx>
                <c:rich>
                  <a:bodyPr/>
                  <a:lstStyle/>
                  <a:p>
                    <a:fld id="{732394F1-F5AA-41C3-A847-37CE20C8C017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3.02%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8522-40CA-8D68-9C49B5A8553F}"/>
                </c:ext>
              </c:extLst>
            </c:dLbl>
            <c:dLbl>
              <c:idx val="4"/>
              <c:layout>
                <c:manualLayout>
                  <c:x val="-2.3547569425885359E-2"/>
                  <c:y val="-0.15237637057635578"/>
                </c:manualLayout>
              </c:layout>
              <c:tx>
                <c:rich>
                  <a:bodyPr/>
                  <a:lstStyle/>
                  <a:p>
                    <a:fld id="{1837C6A8-BBE2-4770-BD66-59CD10C647D5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8522-40CA-8D68-9C49B5A8553F}"/>
                </c:ext>
              </c:extLst>
            </c:dLbl>
            <c:dLbl>
              <c:idx val="5"/>
              <c:layout>
                <c:manualLayout>
                  <c:x val="0.12111674025859667"/>
                  <c:y val="-0.12408698732249913"/>
                </c:manualLayout>
              </c:layout>
              <c:tx>
                <c:rich>
                  <a:bodyPr/>
                  <a:lstStyle/>
                  <a:p>
                    <a:fld id="{81F80D64-763D-484F-9BD5-A2DAB9D64FC7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0.02%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8522-40CA-8D68-9C49B5A8553F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522-40CA-8D68-9C49B5A8553F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7"/>
              <c:pt idx="0">
                <c:v>Soltera</c:v>
              </c:pt>
              <c:pt idx="1">
                <c:v>Conviviente</c:v>
              </c:pt>
              <c:pt idx="2">
                <c:v>Separada</c:v>
              </c:pt>
              <c:pt idx="3">
                <c:v>Casada</c:v>
              </c:pt>
              <c:pt idx="4">
                <c:v>Divorciada</c:v>
              </c:pt>
              <c:pt idx="5">
                <c:v>Viuda</c:v>
              </c:pt>
              <c:pt idx="6">
                <c:v>Sin información</c:v>
              </c:pt>
            </c:strLit>
          </c:cat>
          <c:val>
            <c:numLit>
              <c:formatCode>General</c:formatCode>
              <c:ptCount val="7"/>
              <c:pt idx="0">
                <c:v>0.92826734780757769</c:v>
              </c:pt>
              <c:pt idx="1">
                <c:v>3.3205619412515965E-2</c:v>
              </c:pt>
              <c:pt idx="2">
                <c:v>2.1285653469561515E-3</c:v>
              </c:pt>
              <c:pt idx="3">
                <c:v>3.4908471690080885E-2</c:v>
              </c:pt>
              <c:pt idx="4">
                <c:v>6.3856960408684551E-4</c:v>
              </c:pt>
              <c:pt idx="5">
                <c:v>8.5142613878246064E-4</c:v>
              </c:pt>
              <c:pt idx="6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E-8522-40CA-8D68-9C49B5A855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3"/>
      </c:doughnutChart>
      <c:spPr>
        <a:noFill/>
        <a:ln>
          <a:noFill/>
        </a:ln>
        <a:effectLst/>
      </c:spPr>
    </c:plotArea>
    <c:legend>
      <c:legendPos val="b"/>
      <c:legendEntry>
        <c:idx val="6"/>
        <c:delete val="1"/>
      </c:legendEntry>
      <c:layout>
        <c:manualLayout>
          <c:xMode val="edge"/>
          <c:yMode val="edge"/>
          <c:x val="0.13412661929972508"/>
          <c:y val="0.8072425426504426"/>
          <c:w val="0.68600364054011098"/>
          <c:h val="0.179594380298915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04: </a:t>
            </a: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TIPO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DE AYUDA QUE RECIBEN LOS PARTICIPANTES, SEGÚN EL TIPO DE  VÍNCULO</a:t>
            </a:r>
          </a:p>
        </c:rich>
      </c:tx>
      <c:layout>
        <c:manualLayout>
          <c:xMode val="edge"/>
          <c:yMode val="edge"/>
          <c:x val="0.22420222208363241"/>
          <c:y val="0.1041802114185268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9089416280642223E-2"/>
          <c:y val="0.22449639972934851"/>
          <c:w val="0.96982167678497389"/>
          <c:h val="0.415072156897068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EE!$H$114</c:f>
              <c:strCache>
                <c:ptCount val="1"/>
                <c:pt idx="0">
                  <c:v>Familiar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EE!$J$111:$N$111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EE!$J$114:$N$114</c:f>
              <c:numCache>
                <c:formatCode>#,##0</c:formatCode>
                <c:ptCount val="5"/>
                <c:pt idx="0">
                  <c:v>4523</c:v>
                </c:pt>
                <c:pt idx="1">
                  <c:v>2067</c:v>
                </c:pt>
                <c:pt idx="2">
                  <c:v>144</c:v>
                </c:pt>
                <c:pt idx="3">
                  <c:v>112</c:v>
                </c:pt>
                <c:pt idx="4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5F-4B08-8762-E5E998C77C5E}"/>
            </c:ext>
          </c:extLst>
        </c:ser>
        <c:ser>
          <c:idx val="1"/>
          <c:order val="1"/>
          <c:tx>
            <c:strRef>
              <c:f>EE!$H$113</c:f>
              <c:strCache>
                <c:ptCount val="1"/>
                <c:pt idx="0">
                  <c:v>Pareja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EE!$J$111:$N$111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EE!$J$113:$N$113</c:f>
              <c:numCache>
                <c:formatCode>#,##0</c:formatCode>
                <c:ptCount val="5"/>
                <c:pt idx="0">
                  <c:v>123</c:v>
                </c:pt>
                <c:pt idx="1">
                  <c:v>28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5F-4B08-8762-E5E998C77C5E}"/>
            </c:ext>
          </c:extLst>
        </c:ser>
        <c:ser>
          <c:idx val="3"/>
          <c:order val="2"/>
          <c:tx>
            <c:strRef>
              <c:f>EE!$H$115</c:f>
              <c:strCache>
                <c:ptCount val="1"/>
                <c:pt idx="0">
                  <c:v>Sin vínculo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EE!$J$111:$N$111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EE!$J$115:$N$115</c:f>
              <c:numCache>
                <c:formatCode>#,##0</c:formatCode>
                <c:ptCount val="5"/>
                <c:pt idx="0">
                  <c:v>57</c:v>
                </c:pt>
                <c:pt idx="1">
                  <c:v>147</c:v>
                </c:pt>
                <c:pt idx="2">
                  <c:v>10</c:v>
                </c:pt>
                <c:pt idx="3">
                  <c:v>43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F5F-4B08-8762-E5E998C77C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77397880"/>
        <c:axId val="477398272"/>
      </c:barChart>
      <c:catAx>
        <c:axId val="477397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398272"/>
        <c:crosses val="autoZero"/>
        <c:auto val="1"/>
        <c:lblAlgn val="ctr"/>
        <c:lblOffset val="100"/>
        <c:noMultiLvlLbl val="0"/>
      </c:catAx>
      <c:valAx>
        <c:axId val="47739827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477397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6717190262064218"/>
          <c:h val="9.76145438446504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MOTIVOS POR EL CUAL LA USUARIA NO BUSCÓ TRABAJO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bevelB/>
            </a:sp3d>
          </c:spPr>
          <c:invertIfNegative val="0"/>
          <c:dPt>
            <c:idx val="0"/>
            <c:invertIfNegative val="0"/>
            <c:bubble3D val="0"/>
            <c:spPr>
              <a:pattFill prst="narVert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1-249D-405A-B96A-CB626A6525D8}"/>
              </c:ext>
            </c:extLst>
          </c:dPt>
          <c:dPt>
            <c:idx val="1"/>
            <c:invertIfNegative val="0"/>
            <c:bubble3D val="0"/>
            <c:spPr>
              <a:pattFill prst="narVert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3-249D-405A-B96A-CB626A6525D8}"/>
              </c:ext>
            </c:extLst>
          </c:dPt>
          <c:dPt>
            <c:idx val="2"/>
            <c:invertIfNegative val="0"/>
            <c:bubble3D val="0"/>
            <c:spPr>
              <a:pattFill prst="narVert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5-249D-405A-B96A-CB626A6525D8}"/>
              </c:ext>
            </c:extLst>
          </c:dPt>
          <c:dPt>
            <c:idx val="3"/>
            <c:invertIfNegative val="0"/>
            <c:bubble3D val="0"/>
            <c:spPr>
              <a:pattFill prst="narVert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7-249D-405A-B96A-CB626A6525D8}"/>
              </c:ext>
            </c:extLst>
          </c:dPt>
          <c:dPt>
            <c:idx val="4"/>
            <c:invertIfNegative val="0"/>
            <c:bubble3D val="0"/>
            <c:spPr>
              <a:pattFill prst="narVert">
                <a:fgClr>
                  <a:schemeClr val="accent4">
                    <a:lumMod val="60000"/>
                  </a:schemeClr>
                </a:fgClr>
                <a:bgClr>
                  <a:schemeClr val="accent4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9-249D-405A-B96A-CB626A6525D8}"/>
              </c:ext>
            </c:extLst>
          </c:dPt>
          <c:dPt>
            <c:idx val="5"/>
            <c:invertIfNegative val="0"/>
            <c:bubble3D val="0"/>
            <c:spPr>
              <a:pattFill prst="narVert">
                <a:fgClr>
                  <a:schemeClr val="accent6">
                    <a:lumMod val="60000"/>
                  </a:schemeClr>
                </a:fgClr>
                <a:bgClr>
                  <a:schemeClr val="accent6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B-249D-405A-B96A-CB626A6525D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6"/>
              <c:pt idx="0">
                <c:v>Mi pareja no me deja </c:v>
              </c:pt>
              <c:pt idx="1">
                <c:v>Hijos pequeños</c:v>
              </c:pt>
              <c:pt idx="2">
                <c:v>No he tenido la oportunidad </c:v>
              </c:pt>
              <c:pt idx="3">
                <c:v>No sé hacer nada </c:v>
              </c:pt>
              <c:pt idx="4">
                <c:v>Otro</c:v>
              </c:pt>
              <c:pt idx="5">
                <c:v>Sin información</c:v>
              </c:pt>
            </c:strLit>
          </c:cat>
          <c:val>
            <c:numLit>
              <c:formatCode>General</c:formatCode>
              <c:ptCount val="6"/>
              <c:pt idx="0">
                <c:v>2.2665457842248413E-2</c:v>
              </c:pt>
              <c:pt idx="1">
                <c:v>0.31278331822302813</c:v>
              </c:pt>
              <c:pt idx="2">
                <c:v>0.40253853127833183</c:v>
              </c:pt>
              <c:pt idx="3">
                <c:v>1.5412511332728921E-2</c:v>
              </c:pt>
              <c:pt idx="4">
                <c:v>0.24660018132366274</c:v>
              </c:pt>
              <c:pt idx="5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C-249D-405A-B96A-CB626A6525D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27"/>
        <c:overlap val="-48"/>
        <c:axId val="477400232"/>
        <c:axId val="477400624"/>
      </c:barChart>
      <c:catAx>
        <c:axId val="47740023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00624"/>
        <c:crosses val="autoZero"/>
        <c:auto val="1"/>
        <c:lblAlgn val="ctr"/>
        <c:lblOffset val="100"/>
        <c:noMultiLvlLbl val="0"/>
      </c:catAx>
      <c:valAx>
        <c:axId val="477400624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477400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ARTICULACIÓN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PARA LA INSERCIÓN SEGÚN MODALIDAD</a:t>
            </a:r>
          </a:p>
        </c:rich>
      </c:tx>
      <c:layout>
        <c:manualLayout>
          <c:xMode val="edge"/>
          <c:yMode val="edge"/>
          <c:x val="0.34011408427873929"/>
          <c:y val="8.577679620200301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3867277790525559E-2"/>
          <c:y val="0.24492993648655392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v>Institución Publica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726</c:v>
              </c:pt>
              <c:pt idx="1">
                <c:v>114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0389-4344-8FEE-7809930368CB}"/>
            </c:ext>
          </c:extLst>
        </c:ser>
        <c:ser>
          <c:idx val="1"/>
          <c:order val="1"/>
          <c:tx>
            <c:v>Institución Privada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201</c:v>
              </c:pt>
              <c:pt idx="1">
                <c:v>26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1-0389-4344-8FEE-7809930368CB}"/>
            </c:ext>
          </c:extLst>
        </c:ser>
        <c:ser>
          <c:idx val="2"/>
          <c:order val="2"/>
          <c:tx>
            <c:v>Abandono en el proceso</c:v>
          </c:tx>
          <c:spPr>
            <a:gradFill flip="none" rotWithShape="1">
              <a:gsLst>
                <a:gs pos="99000">
                  <a:schemeClr val="bg2"/>
                </a:gs>
                <a:gs pos="0">
                  <a:schemeClr val="bg2">
                    <a:lumMod val="50000"/>
                  </a:schemeClr>
                </a:gs>
              </a:gsLst>
              <a:lin ang="16200000" scaled="0"/>
              <a:tileRect/>
            </a:gradFill>
            <a:ln w="0"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40005" dist="22860" dir="5400000">
                <a:prstClr val="black">
                  <a:alpha val="35000"/>
                </a:prstClr>
              </a:innerShdw>
            </a:effectLst>
            <a:scene3d>
              <a:camera prst="orthographicFront"/>
              <a:lightRig rig="freezing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89-4344-8FEE-7809930368C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313</c:v>
              </c:pt>
              <c:pt idx="1">
                <c:v>36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3-0389-4344-8FEE-7809930368CB}"/>
            </c:ext>
          </c:extLst>
        </c:ser>
        <c:ser>
          <c:idx val="3"/>
          <c:order val="3"/>
          <c:tx>
            <c:v>Capacitación completa 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44450" dist="22860" dir="5400000" algn="ctr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1">
                <c:v>119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4-0389-4344-8FEE-7809930368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8"/>
        <c:overlap val="-100"/>
        <c:axId val="477410816"/>
        <c:axId val="477412384"/>
      </c:barChart>
      <c:catAx>
        <c:axId val="477410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2384"/>
        <c:crosses val="autoZero"/>
        <c:auto val="1"/>
        <c:lblAlgn val="ctr"/>
        <c:lblOffset val="100"/>
        <c:noMultiLvlLbl val="0"/>
      </c:catAx>
      <c:valAx>
        <c:axId val="4774123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77410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61115280283137"/>
          <c:h val="9.81315022754673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05</a:t>
            </a:r>
            <a:r>
              <a:rPr lang="en-US" b="1" baseline="0">
                <a:solidFill>
                  <a:sysClr val="windowText" lastClr="000000"/>
                </a:solidFill>
              </a:rPr>
              <a:t>: RANKING DE LAS </a:t>
            </a:r>
            <a:r>
              <a:rPr lang="en-US" b="1">
                <a:solidFill>
                  <a:sysClr val="windowText" lastClr="000000"/>
                </a:solidFill>
              </a:rPr>
              <a:t>LÍNEAS</a:t>
            </a:r>
            <a:r>
              <a:rPr lang="en-US" b="1" baseline="0">
                <a:solidFill>
                  <a:sysClr val="windowText" lastClr="000000"/>
                </a:solidFill>
              </a:rPr>
              <a:t> PRODUCTIVAS DESARROLLADAS POR LAS USUARIAS</a:t>
            </a:r>
            <a:endParaRPr lang="en-US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38813160927418"/>
          <c:y val="8.746876607447655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586873265080327"/>
          <c:y val="4.3694756860571879E-2"/>
          <c:w val="0.70143377192060186"/>
          <c:h val="0.9426078271956751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EE!$M$251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EE!$L$253:$L$283</c:f>
              <c:strCache>
                <c:ptCount val="31"/>
                <c:pt idx="0">
                  <c:v>Cosmetología</c:v>
                </c:pt>
                <c:pt idx="1">
                  <c:v>Pastelería y/o Repostería y/o coctelería y/o panificación</c:v>
                </c:pt>
                <c:pt idx="2">
                  <c:v>Otros</c:v>
                </c:pt>
                <c:pt idx="3">
                  <c:v>Computación básica y/o internet y/o ofimática</c:v>
                </c:pt>
                <c:pt idx="4">
                  <c:v>Gastronomía</c:v>
                </c:pt>
                <c:pt idx="5">
                  <c:v>Cajera comercial</c:v>
                </c:pt>
                <c:pt idx="6">
                  <c:v>Asistente administrativa</c:v>
                </c:pt>
                <c:pt idx="7">
                  <c:v>Corte y confección</c:v>
                </c:pt>
                <c:pt idx="8">
                  <c:v>Gestión comercial y ventas</c:v>
                </c:pt>
                <c:pt idx="9">
                  <c:v>Tejido moderno</c:v>
                </c:pt>
                <c:pt idx="10">
                  <c:v>Asistente de cocina</c:v>
                </c:pt>
                <c:pt idx="11">
                  <c:v>Informática básica para emprender</c:v>
                </c:pt>
                <c:pt idx="12">
                  <c:v>Decoración en eventos sociales</c:v>
                </c:pt>
                <c:pt idx="13">
                  <c:v>Asistente administrativo para obras y proyectos</c:v>
                </c:pt>
                <c:pt idx="14">
                  <c:v>Atención al cliente</c:v>
                </c:pt>
                <c:pt idx="15">
                  <c:v>Cuidado de niños y adultos mayores</c:v>
                </c:pt>
                <c:pt idx="16">
                  <c:v>Hotelería y/o turismo</c:v>
                </c:pt>
                <c:pt idx="17">
                  <c:v>Artesanía </c:v>
                </c:pt>
                <c:pt idx="18">
                  <c:v>Gestión de almacenes</c:v>
                </c:pt>
                <c:pt idx="19">
                  <c:v>Elaboración de bebidas </c:v>
                </c:pt>
                <c:pt idx="20">
                  <c:v>Elaboración de artesanía </c:v>
                </c:pt>
                <c:pt idx="21">
                  <c:v>Gestión del transporte de carga</c:v>
                </c:pt>
                <c:pt idx="22">
                  <c:v>Organización de eventos y catering</c:v>
                </c:pt>
                <c:pt idx="23">
                  <c:v>Servicios básicos de apoyo en el sector educación</c:v>
                </c:pt>
                <c:pt idx="24">
                  <c:v>House keeping</c:v>
                </c:pt>
                <c:pt idx="25">
                  <c:v>Preparación de jugos y bebidas</c:v>
                </c:pt>
                <c:pt idx="26">
                  <c:v>Asistente de logística de importación y exportación</c:v>
                </c:pt>
                <c:pt idx="27">
                  <c:v>Asistente contable</c:v>
                </c:pt>
                <c:pt idx="28">
                  <c:v>Crianza de animales menores; cuyes, gallinas, etc</c:v>
                </c:pt>
                <c:pt idx="29">
                  <c:v>Operación de computadora</c:v>
                </c:pt>
                <c:pt idx="30">
                  <c:v>Servicios de restaurantes y afines</c:v>
                </c:pt>
              </c:strCache>
            </c:strRef>
          </c:cat>
          <c:val>
            <c:numRef>
              <c:f>EE!$M$253:$M$283</c:f>
              <c:numCache>
                <c:formatCode>General</c:formatCode>
                <c:ptCount val="31"/>
                <c:pt idx="0">
                  <c:v>1154</c:v>
                </c:pt>
                <c:pt idx="1">
                  <c:v>1021</c:v>
                </c:pt>
                <c:pt idx="2">
                  <c:v>400</c:v>
                </c:pt>
                <c:pt idx="3">
                  <c:v>235</c:v>
                </c:pt>
                <c:pt idx="4">
                  <c:v>183</c:v>
                </c:pt>
                <c:pt idx="5">
                  <c:v>176</c:v>
                </c:pt>
                <c:pt idx="6">
                  <c:v>80</c:v>
                </c:pt>
                <c:pt idx="7">
                  <c:v>70</c:v>
                </c:pt>
                <c:pt idx="8">
                  <c:v>57</c:v>
                </c:pt>
                <c:pt idx="9">
                  <c:v>55</c:v>
                </c:pt>
                <c:pt idx="10">
                  <c:v>42</c:v>
                </c:pt>
                <c:pt idx="11">
                  <c:v>42</c:v>
                </c:pt>
                <c:pt idx="12">
                  <c:v>36</c:v>
                </c:pt>
                <c:pt idx="13">
                  <c:v>28</c:v>
                </c:pt>
                <c:pt idx="14">
                  <c:v>28</c:v>
                </c:pt>
                <c:pt idx="15">
                  <c:v>26</c:v>
                </c:pt>
                <c:pt idx="16">
                  <c:v>26</c:v>
                </c:pt>
                <c:pt idx="17">
                  <c:v>15</c:v>
                </c:pt>
                <c:pt idx="18">
                  <c:v>12</c:v>
                </c:pt>
                <c:pt idx="19">
                  <c:v>11</c:v>
                </c:pt>
                <c:pt idx="20">
                  <c:v>10</c:v>
                </c:pt>
                <c:pt idx="21">
                  <c:v>10</c:v>
                </c:pt>
                <c:pt idx="22">
                  <c:v>10</c:v>
                </c:pt>
                <c:pt idx="23">
                  <c:v>10</c:v>
                </c:pt>
                <c:pt idx="24">
                  <c:v>9</c:v>
                </c:pt>
                <c:pt idx="25">
                  <c:v>8</c:v>
                </c:pt>
                <c:pt idx="26">
                  <c:v>4</c:v>
                </c:pt>
                <c:pt idx="27">
                  <c:v>2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08-4289-8FCB-C6C2B43357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77409248"/>
        <c:axId val="477411600"/>
      </c:barChart>
      <c:catAx>
        <c:axId val="477409248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1600"/>
        <c:crosses val="autoZero"/>
        <c:auto val="1"/>
        <c:lblAlgn val="ctr"/>
        <c:lblOffset val="100"/>
        <c:noMultiLvlLbl val="0"/>
      </c:catAx>
      <c:valAx>
        <c:axId val="47741160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477409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100" b="1" i="0" baseline="0">
                <a:solidFill>
                  <a:sysClr val="windowText" lastClr="000000"/>
                </a:solidFill>
                <a:effectLst/>
              </a:rPr>
              <a:t>Gráfico 02: USUARIAS QUE PRESENTAN ALGÚN TIPO DE DISCAPACIDAD</a:t>
            </a:r>
            <a:endParaRPr lang="es-PE" sz="11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427806501128769"/>
          <c:y val="2.78939905362498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2653400860988845"/>
          <c:y val="0.35604899853984845"/>
          <c:w val="0.29531715111803819"/>
          <c:h val="0.57721847276228699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2FD-4544-8192-67CA752A606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2FD-4544-8192-67CA752A606B}"/>
              </c:ext>
            </c:extLst>
          </c:dPt>
          <c:dLbls>
            <c:dLbl>
              <c:idx val="0"/>
              <c:layout>
                <c:manualLayout>
                  <c:x val="2.1245352370061251E-3"/>
                  <c:y val="-0.14235871240301842"/>
                </c:manualLayout>
              </c:layout>
              <c:tx>
                <c:rich>
                  <a:bodyPr/>
                  <a:lstStyle/>
                  <a:p>
                    <a:r>
                      <a:rPr lang="en-US" baseline="0"/>
                      <a:t>
</a:t>
                    </a:r>
                    <a:fld id="{F9FA7218-8015-4795-8C8F-DAD4E3BF5355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2FD-4544-8192-67CA752A606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baseline="0"/>
                      <a:t>
</a:t>
                    </a:r>
                    <a:fld id="{72A880DD-8284-45C8-B604-5C173D714C83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B2FD-4544-8192-67CA752A606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EE!$I$54:$I$55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EE!$L$54:$L$55</c:f>
              <c:numCache>
                <c:formatCode>0.0%</c:formatCode>
                <c:ptCount val="2"/>
                <c:pt idx="0">
                  <c:v>1.0139568173684839E-2</c:v>
                </c:pt>
                <c:pt idx="1">
                  <c:v>0.98986043182631511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2FD-4544-8192-67CA752A6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6703561089086951"/>
          <c:y val="0.39903641168179582"/>
          <c:w val="9.5486316152925049E-2"/>
          <c:h val="0.2328662081907082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100" baseline="0">
                <a:solidFill>
                  <a:sysClr val="windowText" lastClr="000000"/>
                </a:solidFill>
                <a:effectLst/>
                <a:latin typeface="+mn-lt"/>
                <a:ea typeface="Adobe Fangsong Std R" panose="02020400000000000000" pitchFamily="18" charset="-128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 03: </a:t>
            </a: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MOTIVOS DE DESERCIÓN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 ESTUDIANTIL</a:t>
            </a:r>
          </a:p>
        </c:rich>
      </c:tx>
      <c:layout>
        <c:manualLayout>
          <c:xMode val="edge"/>
          <c:yMode val="edge"/>
          <c:x val="0.26542273087741114"/>
          <c:y val="2.62955736578985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100" baseline="0">
              <a:solidFill>
                <a:sysClr val="windowText" lastClr="000000"/>
              </a:solidFill>
              <a:effectLst/>
              <a:latin typeface="+mn-lt"/>
              <a:ea typeface="Adobe Fangsong Std R" panose="02020400000000000000" pitchFamily="18" charset="-128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533915167357107"/>
          <c:y val="0.15136142030356203"/>
          <c:w val="0.62457921645185754"/>
          <c:h val="0.7647091427378537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solidFill>
                <a:schemeClr val="bg1">
                  <a:lumMod val="65000"/>
                  <a:alpha val="90000"/>
                </a:schemeClr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88900" h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EE!$I$96:$I$100</c:f>
              <c:strCache>
                <c:ptCount val="5"/>
                <c:pt idx="0">
                  <c:v>Económico</c:v>
                </c:pt>
                <c:pt idx="1">
                  <c:v>Familiar</c:v>
                </c:pt>
                <c:pt idx="2">
                  <c:v>Embarazo</c:v>
                </c:pt>
                <c:pt idx="3">
                  <c:v>Enfermedad</c:v>
                </c:pt>
                <c:pt idx="4">
                  <c:v>Otro</c:v>
                </c:pt>
              </c:strCache>
            </c:strRef>
          </c:cat>
          <c:val>
            <c:numRef>
              <c:f>EE!$L$96:$L$100</c:f>
              <c:numCache>
                <c:formatCode>0.00%</c:formatCode>
                <c:ptCount val="5"/>
                <c:pt idx="0">
                  <c:v>0.82819535850363701</c:v>
                </c:pt>
                <c:pt idx="1">
                  <c:v>6.4773120886733634E-2</c:v>
                </c:pt>
                <c:pt idx="2">
                  <c:v>4.3297540699688261E-2</c:v>
                </c:pt>
                <c:pt idx="3">
                  <c:v>1.2469691721510218E-2</c:v>
                </c:pt>
                <c:pt idx="4">
                  <c:v>5.1264288188430894E-2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39-4E33-8027-33765C92DCF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77411992"/>
        <c:axId val="477418264"/>
      </c:barChart>
      <c:catAx>
        <c:axId val="47741199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77418264"/>
        <c:crosses val="autoZero"/>
        <c:auto val="1"/>
        <c:lblAlgn val="ctr"/>
        <c:lblOffset val="100"/>
        <c:noMultiLvlLbl val="0"/>
      </c:catAx>
      <c:valAx>
        <c:axId val="477418264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477411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withinLinearReversed" id="22">
  <a:schemeClr val="accent2"/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2.wdp"/><Relationship Id="rId13" Type="http://schemas.openxmlformats.org/officeDocument/2006/relationships/chart" Target="../charts/chart9.xml"/><Relationship Id="rId3" Type="http://schemas.openxmlformats.org/officeDocument/2006/relationships/chart" Target="../charts/chart3.xml"/><Relationship Id="rId7" Type="http://schemas.openxmlformats.org/officeDocument/2006/relationships/image" Target="../media/image2.png"/><Relationship Id="rId12" Type="http://schemas.openxmlformats.org/officeDocument/2006/relationships/chart" Target="../charts/chart8.xml"/><Relationship Id="rId17" Type="http://schemas.openxmlformats.org/officeDocument/2006/relationships/image" Target="../media/image4.emf"/><Relationship Id="rId2" Type="http://schemas.openxmlformats.org/officeDocument/2006/relationships/chart" Target="../charts/chart2.xml"/><Relationship Id="rId16" Type="http://schemas.openxmlformats.org/officeDocument/2006/relationships/image" Target="../media/image3.png"/><Relationship Id="rId1" Type="http://schemas.openxmlformats.org/officeDocument/2006/relationships/chart" Target="../charts/chart1.xml"/><Relationship Id="rId6" Type="http://schemas.microsoft.com/office/2007/relationships/hdphoto" Target="../media/hdphoto1.wdp"/><Relationship Id="rId11" Type="http://schemas.openxmlformats.org/officeDocument/2006/relationships/chart" Target="../charts/chart7.xml"/><Relationship Id="rId5" Type="http://schemas.openxmlformats.org/officeDocument/2006/relationships/image" Target="../media/image1.png"/><Relationship Id="rId15" Type="http://schemas.openxmlformats.org/officeDocument/2006/relationships/chart" Target="../charts/chart11.xml"/><Relationship Id="rId10" Type="http://schemas.openxmlformats.org/officeDocument/2006/relationships/chart" Target="../charts/chart6.xml"/><Relationship Id="rId4" Type="http://schemas.openxmlformats.org/officeDocument/2006/relationships/chart" Target="../charts/chart4.xml"/><Relationship Id="rId9" Type="http://schemas.openxmlformats.org/officeDocument/2006/relationships/chart" Target="../charts/chart5.xml"/><Relationship Id="rId1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172073</xdr:colOff>
      <xdr:row>130</xdr:row>
      <xdr:rowOff>40822</xdr:rowOff>
    </xdr:from>
    <xdr:to>
      <xdr:col>19</xdr:col>
      <xdr:colOff>557893</xdr:colOff>
      <xdr:row>146</xdr:row>
      <xdr:rowOff>114368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3EB6AF0-EA4D-4CBF-AF0A-CCE380035E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598714</xdr:colOff>
      <xdr:row>159</xdr:row>
      <xdr:rowOff>57150</xdr:rowOff>
    </xdr:from>
    <xdr:to>
      <xdr:col>12</xdr:col>
      <xdr:colOff>435429</xdr:colOff>
      <xdr:row>170</xdr:row>
      <xdr:rowOff>122465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076D7CC-095C-49FA-B237-A3D3CC598E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830035</xdr:colOff>
      <xdr:row>154</xdr:row>
      <xdr:rowOff>81641</xdr:rowOff>
    </xdr:from>
    <xdr:to>
      <xdr:col>17</xdr:col>
      <xdr:colOff>449036</xdr:colOff>
      <xdr:row>154</xdr:row>
      <xdr:rowOff>81643</xdr:rowOff>
    </xdr:to>
    <xdr:cxnSp macro="">
      <xdr:nvCxnSpPr>
        <xdr:cNvPr id="4" name="Conector: angular 7">
          <a:extLst>
            <a:ext uri="{FF2B5EF4-FFF2-40B4-BE49-F238E27FC236}">
              <a16:creationId xmlns:a16="http://schemas.microsoft.com/office/drawing/2014/main" id="{5DCE7C08-B33E-4E1C-8B47-ABB8AFAE7A40}"/>
            </a:ext>
          </a:extLst>
        </xdr:cNvPr>
        <xdr:cNvCxnSpPr/>
      </xdr:nvCxnSpPr>
      <xdr:spPr>
        <a:xfrm flipH="1" flipV="1">
          <a:off x="16534855" y="30241875"/>
          <a:ext cx="647701" cy="0"/>
        </a:xfrm>
        <a:prstGeom prst="straightConnector1">
          <a:avLst/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765253</xdr:colOff>
      <xdr:row>157</xdr:row>
      <xdr:rowOff>229606</xdr:rowOff>
    </xdr:from>
    <xdr:to>
      <xdr:col>21</xdr:col>
      <xdr:colOff>35377</xdr:colOff>
      <xdr:row>158</xdr:row>
      <xdr:rowOff>68035</xdr:rowOff>
    </xdr:to>
    <xdr:sp macro="" textlink="">
      <xdr:nvSpPr>
        <xdr:cNvPr id="5" name="Abrir corchete 4">
          <a:extLst>
            <a:ext uri="{FF2B5EF4-FFF2-40B4-BE49-F238E27FC236}">
              <a16:creationId xmlns:a16="http://schemas.microsoft.com/office/drawing/2014/main" id="{7513417C-5E72-4B97-B981-5E4AFD79F5C9}"/>
            </a:ext>
          </a:extLst>
        </xdr:cNvPr>
        <xdr:cNvSpPr/>
      </xdr:nvSpPr>
      <xdr:spPr>
        <a:xfrm rot="16200000" flipH="1">
          <a:off x="15692703" y="26153875"/>
          <a:ext cx="0" cy="8175999"/>
        </a:xfrm>
        <a:prstGeom prst="leftBracket">
          <a:avLst/>
        </a:prstGeom>
        <a:ln w="12700">
          <a:solidFill>
            <a:schemeClr val="bg1">
              <a:lumMod val="50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17</xdr:col>
      <xdr:colOff>312965</xdr:colOff>
      <xdr:row>154</xdr:row>
      <xdr:rowOff>95250</xdr:rowOff>
    </xdr:from>
    <xdr:to>
      <xdr:col>17</xdr:col>
      <xdr:colOff>440998</xdr:colOff>
      <xdr:row>157</xdr:row>
      <xdr:rowOff>217714</xdr:rowOff>
    </xdr:to>
    <xdr:cxnSp macro="">
      <xdr:nvCxnSpPr>
        <xdr:cNvPr id="6" name="Conector: angular 30">
          <a:extLst>
            <a:ext uri="{FF2B5EF4-FFF2-40B4-BE49-F238E27FC236}">
              <a16:creationId xmlns:a16="http://schemas.microsoft.com/office/drawing/2014/main" id="{D6697A32-F282-426B-9D28-D826FD06DC8D}"/>
            </a:ext>
          </a:extLst>
        </xdr:cNvPr>
        <xdr:cNvCxnSpPr/>
      </xdr:nvCxnSpPr>
      <xdr:spPr>
        <a:xfrm rot="5400000">
          <a:off x="17111454" y="30180716"/>
          <a:ext cx="0" cy="122318"/>
        </a:xfrm>
        <a:prstGeom prst="bentConnector3">
          <a:avLst>
            <a:gd name="adj1" fmla="val 50000"/>
          </a:avLst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353786</xdr:colOff>
      <xdr:row>135</xdr:row>
      <xdr:rowOff>95250</xdr:rowOff>
    </xdr:from>
    <xdr:to>
      <xdr:col>5</xdr:col>
      <xdr:colOff>489857</xdr:colOff>
      <xdr:row>138</xdr:row>
      <xdr:rowOff>122465</xdr:rowOff>
    </xdr:to>
    <xdr:cxnSp macro="">
      <xdr:nvCxnSpPr>
        <xdr:cNvPr id="7" name="Conector: angular 7">
          <a:extLst>
            <a:ext uri="{FF2B5EF4-FFF2-40B4-BE49-F238E27FC236}">
              <a16:creationId xmlns:a16="http://schemas.microsoft.com/office/drawing/2014/main" id="{5A4B00C2-C945-445A-82ED-E42CF843EFC1}"/>
            </a:ext>
          </a:extLst>
        </xdr:cNvPr>
        <xdr:cNvCxnSpPr>
          <a:endCxn id="8" idx="1"/>
        </xdr:cNvCxnSpPr>
      </xdr:nvCxnSpPr>
      <xdr:spPr>
        <a:xfrm>
          <a:off x="3194141" y="30241875"/>
          <a:ext cx="922836" cy="0"/>
        </a:xfrm>
        <a:prstGeom prst="bentConnector3">
          <a:avLst>
            <a:gd name="adj1" fmla="val 50000"/>
          </a:avLst>
        </a:prstGeom>
        <a:ln w="12700">
          <a:solidFill>
            <a:schemeClr val="tx2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489857</xdr:colOff>
      <xdr:row>130</xdr:row>
      <xdr:rowOff>231322</xdr:rowOff>
    </xdr:from>
    <xdr:to>
      <xdr:col>5</xdr:col>
      <xdr:colOff>693965</xdr:colOff>
      <xdr:row>146</xdr:row>
      <xdr:rowOff>54428</xdr:rowOff>
    </xdr:to>
    <xdr:sp macro="" textlink="">
      <xdr:nvSpPr>
        <xdr:cNvPr id="8" name="Abrir corchete 7">
          <a:extLst>
            <a:ext uri="{FF2B5EF4-FFF2-40B4-BE49-F238E27FC236}">
              <a16:creationId xmlns:a16="http://schemas.microsoft.com/office/drawing/2014/main" id="{818BB26F-B0E4-4C06-80CE-EBB41DCA4868}"/>
            </a:ext>
          </a:extLst>
        </xdr:cNvPr>
        <xdr:cNvSpPr/>
      </xdr:nvSpPr>
      <xdr:spPr>
        <a:xfrm>
          <a:off x="4116977" y="30241875"/>
          <a:ext cx="207918" cy="0"/>
        </a:xfrm>
        <a:prstGeom prst="leftBracket">
          <a:avLst/>
        </a:prstGeom>
        <a:ln w="12700"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627529</xdr:colOff>
      <xdr:row>186</xdr:row>
      <xdr:rowOff>134470</xdr:rowOff>
    </xdr:from>
    <xdr:to>
      <xdr:col>13</xdr:col>
      <xdr:colOff>669223</xdr:colOff>
      <xdr:row>193</xdr:row>
      <xdr:rowOff>437030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AB87A714-82E7-4E76-A900-CD97D156BC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266700</xdr:colOff>
      <xdr:row>129</xdr:row>
      <xdr:rowOff>0</xdr:rowOff>
    </xdr:from>
    <xdr:to>
      <xdr:col>19</xdr:col>
      <xdr:colOff>571500</xdr:colOff>
      <xdr:row>130</xdr:row>
      <xdr:rowOff>121875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ED87515B-EE28-4375-B4A2-219CA9606AC5}"/>
            </a:ext>
          </a:extLst>
        </xdr:cNvPr>
        <xdr:cNvSpPr/>
      </xdr:nvSpPr>
      <xdr:spPr>
        <a:xfrm>
          <a:off x="1504950" y="30241875"/>
          <a:ext cx="17745075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SITUACIÓN DE VIOLENCIA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129</xdr:row>
      <xdr:rowOff>0</xdr:rowOff>
    </xdr:from>
    <xdr:to>
      <xdr:col>2</xdr:col>
      <xdr:colOff>333375</xdr:colOff>
      <xdr:row>130</xdr:row>
      <xdr:rowOff>121875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E5CE56A5-971E-46E4-AC91-9497CB453B44}"/>
            </a:ext>
          </a:extLst>
        </xdr:cNvPr>
        <xdr:cNvSpPr/>
      </xdr:nvSpPr>
      <xdr:spPr>
        <a:xfrm>
          <a:off x="144780" y="30241875"/>
          <a:ext cx="142494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C  </a:t>
          </a:r>
        </a:p>
      </xdr:txBody>
    </xdr:sp>
    <xdr:clientData/>
  </xdr:twoCellAnchor>
  <xdr:twoCellAnchor>
    <xdr:from>
      <xdr:col>2</xdr:col>
      <xdr:colOff>257175</xdr:colOff>
      <xdr:row>146</xdr:row>
      <xdr:rowOff>200025</xdr:rowOff>
    </xdr:from>
    <xdr:to>
      <xdr:col>19</xdr:col>
      <xdr:colOff>585107</xdr:colOff>
      <xdr:row>148</xdr:row>
      <xdr:rowOff>112350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AF7A6675-256A-4C4B-8518-B79CF60601A8}"/>
            </a:ext>
          </a:extLst>
        </xdr:cNvPr>
        <xdr:cNvSpPr/>
      </xdr:nvSpPr>
      <xdr:spPr>
        <a:xfrm>
          <a:off x="1493520" y="30241875"/>
          <a:ext cx="1777392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 Y CAPACITACIÓN DE LA PERSONA USUARIA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146</xdr:row>
      <xdr:rowOff>200025</xdr:rowOff>
    </xdr:from>
    <xdr:to>
      <xdr:col>2</xdr:col>
      <xdr:colOff>307522</xdr:colOff>
      <xdr:row>148</xdr:row>
      <xdr:rowOff>112350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93ECAE25-EDF5-4E42-8DC4-8D72027A10D3}"/>
            </a:ext>
          </a:extLst>
        </xdr:cNvPr>
        <xdr:cNvSpPr/>
      </xdr:nvSpPr>
      <xdr:spPr>
        <a:xfrm>
          <a:off x="125730" y="30241875"/>
          <a:ext cx="142004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D  </a:t>
          </a:r>
        </a:p>
      </xdr:txBody>
    </xdr:sp>
    <xdr:clientData/>
  </xdr:twoCellAnchor>
  <xdr:twoCellAnchor>
    <xdr:from>
      <xdr:col>1</xdr:col>
      <xdr:colOff>952501</xdr:colOff>
      <xdr:row>131</xdr:row>
      <xdr:rowOff>44951</xdr:rowOff>
    </xdr:from>
    <xdr:to>
      <xdr:col>5</xdr:col>
      <xdr:colOff>13607</xdr:colOff>
      <xdr:row>132</xdr:row>
      <xdr:rowOff>108857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6AA5F2EF-0CF2-47EE-A378-EA9AB97570C6}"/>
            </a:ext>
          </a:extLst>
        </xdr:cNvPr>
        <xdr:cNvSpPr/>
      </xdr:nvSpPr>
      <xdr:spPr>
        <a:xfrm>
          <a:off x="1085851" y="30241875"/>
          <a:ext cx="256059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buscaron ayuda frente a un hecho de violencia</a:t>
          </a:r>
        </a:p>
      </xdr:txBody>
    </xdr:sp>
    <xdr:clientData/>
  </xdr:twoCellAnchor>
  <xdr:twoCellAnchor>
    <xdr:from>
      <xdr:col>0</xdr:col>
      <xdr:colOff>132634</xdr:colOff>
      <xdr:row>131</xdr:row>
      <xdr:rowOff>44951</xdr:rowOff>
    </xdr:from>
    <xdr:to>
      <xdr:col>1</xdr:col>
      <xdr:colOff>1061358</xdr:colOff>
      <xdr:row>131</xdr:row>
      <xdr:rowOff>296951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F4139DD8-E3EB-4F8E-8A24-3237BD8736BB}"/>
            </a:ext>
          </a:extLst>
        </xdr:cNvPr>
        <xdr:cNvSpPr/>
      </xdr:nvSpPr>
      <xdr:spPr>
        <a:xfrm>
          <a:off x="136444" y="30241875"/>
          <a:ext cx="1056359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N°13</a:t>
          </a:r>
        </a:p>
      </xdr:txBody>
    </xdr:sp>
    <xdr:clientData/>
  </xdr:twoCellAnchor>
  <xdr:twoCellAnchor>
    <xdr:from>
      <xdr:col>7</xdr:col>
      <xdr:colOff>274865</xdr:colOff>
      <xdr:row>131</xdr:row>
      <xdr:rowOff>34066</xdr:rowOff>
    </xdr:from>
    <xdr:to>
      <xdr:col>12</xdr:col>
      <xdr:colOff>0</xdr:colOff>
      <xdr:row>132</xdr:row>
      <xdr:rowOff>98673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00B1A8AE-C8F6-4D3B-8440-D990118EA011}"/>
            </a:ext>
          </a:extLst>
        </xdr:cNvPr>
        <xdr:cNvSpPr/>
      </xdr:nvSpPr>
      <xdr:spPr>
        <a:xfrm>
          <a:off x="5325020" y="30241875"/>
          <a:ext cx="5514430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ayuda frente a un hecho de violencia</a:t>
          </a:r>
        </a:p>
      </xdr:txBody>
    </xdr:sp>
    <xdr:clientData/>
  </xdr:twoCellAnchor>
  <xdr:twoCellAnchor>
    <xdr:from>
      <xdr:col>5</xdr:col>
      <xdr:colOff>693249</xdr:colOff>
      <xdr:row>131</xdr:row>
      <xdr:rowOff>34066</xdr:rowOff>
    </xdr:from>
    <xdr:to>
      <xdr:col>7</xdr:col>
      <xdr:colOff>397329</xdr:colOff>
      <xdr:row>131</xdr:row>
      <xdr:rowOff>286066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363CD9C1-B4ED-4145-90A2-6163C85CEA1C}"/>
            </a:ext>
          </a:extLst>
        </xdr:cNvPr>
        <xdr:cNvSpPr/>
      </xdr:nvSpPr>
      <xdr:spPr>
        <a:xfrm>
          <a:off x="4324179" y="30241875"/>
          <a:ext cx="112521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N°14</a:t>
          </a:r>
        </a:p>
      </xdr:txBody>
    </xdr:sp>
    <xdr:clientData/>
  </xdr:twoCellAnchor>
  <xdr:twoCellAnchor>
    <xdr:from>
      <xdr:col>1</xdr:col>
      <xdr:colOff>955222</xdr:colOff>
      <xdr:row>149</xdr:row>
      <xdr:rowOff>47672</xdr:rowOff>
    </xdr:from>
    <xdr:to>
      <xdr:col>6</xdr:col>
      <xdr:colOff>13607</xdr:colOff>
      <xdr:row>151</xdr:row>
      <xdr:rowOff>122465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3F552A4C-CD19-40C1-9525-1B57A4A1B604}"/>
            </a:ext>
          </a:extLst>
        </xdr:cNvPr>
        <xdr:cNvSpPr/>
      </xdr:nvSpPr>
      <xdr:spPr>
        <a:xfrm>
          <a:off x="1088572" y="30241875"/>
          <a:ext cx="3281770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han recibido alguna capacitación para desempeñar alguna ocupación</a:t>
          </a:r>
        </a:p>
      </xdr:txBody>
    </xdr:sp>
    <xdr:clientData/>
  </xdr:twoCellAnchor>
  <xdr:twoCellAnchor>
    <xdr:from>
      <xdr:col>0</xdr:col>
      <xdr:colOff>135355</xdr:colOff>
      <xdr:row>149</xdr:row>
      <xdr:rowOff>47672</xdr:rowOff>
    </xdr:from>
    <xdr:to>
      <xdr:col>1</xdr:col>
      <xdr:colOff>1064079</xdr:colOff>
      <xdr:row>150</xdr:row>
      <xdr:rowOff>109172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D8D10459-882F-4499-90B0-0DFBAB972621}"/>
            </a:ext>
          </a:extLst>
        </xdr:cNvPr>
        <xdr:cNvSpPr/>
      </xdr:nvSpPr>
      <xdr:spPr>
        <a:xfrm>
          <a:off x="131545" y="30241875"/>
          <a:ext cx="106588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9</xdr:col>
      <xdr:colOff>112296</xdr:colOff>
      <xdr:row>150</xdr:row>
      <xdr:rowOff>40820</xdr:rowOff>
    </xdr:from>
    <xdr:to>
      <xdr:col>12</xdr:col>
      <xdr:colOff>13607</xdr:colOff>
      <xdr:row>150</xdr:row>
      <xdr:rowOff>292820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0D9A806D-09EE-4F53-8AF8-26A36DF0BC6E}"/>
            </a:ext>
          </a:extLst>
        </xdr:cNvPr>
        <xdr:cNvSpPr/>
      </xdr:nvSpPr>
      <xdr:spPr>
        <a:xfrm>
          <a:off x="7027446" y="30241875"/>
          <a:ext cx="382942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Disponibilidad de tiempo de las usuarias</a:t>
          </a:r>
        </a:p>
      </xdr:txBody>
    </xdr:sp>
    <xdr:clientData/>
  </xdr:twoCellAnchor>
  <xdr:twoCellAnchor>
    <xdr:from>
      <xdr:col>7</xdr:col>
      <xdr:colOff>489857</xdr:colOff>
      <xdr:row>150</xdr:row>
      <xdr:rowOff>40820</xdr:rowOff>
    </xdr:from>
    <xdr:to>
      <xdr:col>9</xdr:col>
      <xdr:colOff>234760</xdr:colOff>
      <xdr:row>150</xdr:row>
      <xdr:rowOff>292820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ED775EED-148C-4F63-BDA0-F544FF3BE211}"/>
            </a:ext>
          </a:extLst>
        </xdr:cNvPr>
        <xdr:cNvSpPr/>
      </xdr:nvSpPr>
      <xdr:spPr>
        <a:xfrm>
          <a:off x="5536202" y="30241875"/>
          <a:ext cx="161561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13</xdr:col>
      <xdr:colOff>958661</xdr:colOff>
      <xdr:row>150</xdr:row>
      <xdr:rowOff>16326</xdr:rowOff>
    </xdr:from>
    <xdr:to>
      <xdr:col>16</xdr:col>
      <xdr:colOff>830037</xdr:colOff>
      <xdr:row>150</xdr:row>
      <xdr:rowOff>268326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2049B6D3-A968-4593-8DB3-232B26F23C6D}"/>
            </a:ext>
          </a:extLst>
        </xdr:cNvPr>
        <xdr:cNvSpPr/>
      </xdr:nvSpPr>
      <xdr:spPr>
        <a:xfrm>
          <a:off x="13590716" y="30241875"/>
          <a:ext cx="294414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Situación laboral de las usuarias</a:t>
          </a:r>
        </a:p>
      </xdr:txBody>
    </xdr:sp>
    <xdr:clientData/>
  </xdr:twoCellAnchor>
  <xdr:twoCellAnchor>
    <xdr:from>
      <xdr:col>13</xdr:col>
      <xdr:colOff>16329</xdr:colOff>
      <xdr:row>150</xdr:row>
      <xdr:rowOff>16327</xdr:rowOff>
    </xdr:from>
    <xdr:to>
      <xdr:col>14</xdr:col>
      <xdr:colOff>19767</xdr:colOff>
      <xdr:row>150</xdr:row>
      <xdr:rowOff>268327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31D5FDCD-3BC6-428D-8C82-932A6CBF6292}"/>
            </a:ext>
          </a:extLst>
        </xdr:cNvPr>
        <xdr:cNvSpPr/>
      </xdr:nvSpPr>
      <xdr:spPr>
        <a:xfrm>
          <a:off x="12650289" y="30241875"/>
          <a:ext cx="120549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1</xdr:col>
      <xdr:colOff>958661</xdr:colOff>
      <xdr:row>158</xdr:row>
      <xdr:rowOff>29933</xdr:rowOff>
    </xdr:from>
    <xdr:to>
      <xdr:col>6</xdr:col>
      <xdr:colOff>13607</xdr:colOff>
      <xdr:row>160</xdr:row>
      <xdr:rowOff>108856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857F1714-CC34-409E-ABF4-28DBC0376AD7}"/>
            </a:ext>
          </a:extLst>
        </xdr:cNvPr>
        <xdr:cNvSpPr/>
      </xdr:nvSpPr>
      <xdr:spPr>
        <a:xfrm>
          <a:off x="1093916" y="30241875"/>
          <a:ext cx="327642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Prioridad de la usuaria de capacitación o trabajo</a:t>
          </a:r>
        </a:p>
      </xdr:txBody>
    </xdr:sp>
    <xdr:clientData/>
  </xdr:twoCellAnchor>
  <xdr:twoCellAnchor>
    <xdr:from>
      <xdr:col>1</xdr:col>
      <xdr:colOff>16330</xdr:colOff>
      <xdr:row>158</xdr:row>
      <xdr:rowOff>29934</xdr:rowOff>
    </xdr:from>
    <xdr:to>
      <xdr:col>2</xdr:col>
      <xdr:colOff>6160</xdr:colOff>
      <xdr:row>159</xdr:row>
      <xdr:rowOff>91434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DDE37CF7-E444-4698-95E9-01F7FD3D13B0}"/>
            </a:ext>
          </a:extLst>
        </xdr:cNvPr>
        <xdr:cNvSpPr/>
      </xdr:nvSpPr>
      <xdr:spPr>
        <a:xfrm>
          <a:off x="153490" y="30241875"/>
          <a:ext cx="109282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13</xdr:col>
      <xdr:colOff>934166</xdr:colOff>
      <xdr:row>158</xdr:row>
      <xdr:rowOff>114297</xdr:rowOff>
    </xdr:from>
    <xdr:to>
      <xdr:col>20</xdr:col>
      <xdr:colOff>13607</xdr:colOff>
      <xdr:row>159</xdr:row>
      <xdr:rowOff>175797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E16D84D9-1A38-43BE-B6FA-69996EB16B61}"/>
            </a:ext>
          </a:extLst>
        </xdr:cNvPr>
        <xdr:cNvSpPr/>
      </xdr:nvSpPr>
      <xdr:spPr>
        <a:xfrm>
          <a:off x="13560506" y="30241875"/>
          <a:ext cx="600221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trabajo</a:t>
          </a:r>
        </a:p>
      </xdr:txBody>
    </xdr:sp>
    <xdr:clientData/>
  </xdr:twoCellAnchor>
  <xdr:twoCellAnchor>
    <xdr:from>
      <xdr:col>12</xdr:col>
      <xdr:colOff>808264</xdr:colOff>
      <xdr:row>158</xdr:row>
      <xdr:rowOff>114298</xdr:rowOff>
    </xdr:from>
    <xdr:to>
      <xdr:col>13</xdr:col>
      <xdr:colOff>1056630</xdr:colOff>
      <xdr:row>159</xdr:row>
      <xdr:rowOff>175798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1377ED11-B523-414E-B0BB-83A35B2DE29A}"/>
            </a:ext>
          </a:extLst>
        </xdr:cNvPr>
        <xdr:cNvSpPr/>
      </xdr:nvSpPr>
      <xdr:spPr>
        <a:xfrm>
          <a:off x="11649619" y="30241875"/>
          <a:ext cx="2035256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947776</xdr:colOff>
      <xdr:row>173</xdr:row>
      <xdr:rowOff>141514</xdr:rowOff>
    </xdr:from>
    <xdr:to>
      <xdr:col>12</xdr:col>
      <xdr:colOff>802822</xdr:colOff>
      <xdr:row>174</xdr:row>
      <xdr:rowOff>301371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3D69B8E5-4AAE-488F-8129-CE7B0BC072BA}"/>
            </a:ext>
          </a:extLst>
        </xdr:cNvPr>
        <xdr:cNvSpPr/>
      </xdr:nvSpPr>
      <xdr:spPr>
        <a:xfrm>
          <a:off x="1079221" y="30241875"/>
          <a:ext cx="1056305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Proceso de articulación donde las usuarias se encuentran insertadas capacitandose en una institucion publica o privada, en proceso todavia no comienza su capacitación y las usuarias que decidieron abandonar el proceso, según modalidad</a:t>
          </a:r>
        </a:p>
      </xdr:txBody>
    </xdr:sp>
    <xdr:clientData/>
  </xdr:twoCellAnchor>
  <xdr:twoCellAnchor>
    <xdr:from>
      <xdr:col>1</xdr:col>
      <xdr:colOff>5445</xdr:colOff>
      <xdr:row>173</xdr:row>
      <xdr:rowOff>141514</xdr:rowOff>
    </xdr:from>
    <xdr:to>
      <xdr:col>1</xdr:col>
      <xdr:colOff>1070240</xdr:colOff>
      <xdr:row>174</xdr:row>
      <xdr:rowOff>121371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D591539E-5989-4641-9AA8-BDC4DF4D7004}"/>
            </a:ext>
          </a:extLst>
        </xdr:cNvPr>
        <xdr:cNvSpPr/>
      </xdr:nvSpPr>
      <xdr:spPr>
        <a:xfrm>
          <a:off x="140700" y="30241875"/>
          <a:ext cx="106289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15</xdr:col>
      <xdr:colOff>49704</xdr:colOff>
      <xdr:row>173</xdr:row>
      <xdr:rowOff>141512</xdr:rowOff>
    </xdr:from>
    <xdr:to>
      <xdr:col>21</xdr:col>
      <xdr:colOff>1</xdr:colOff>
      <xdr:row>174</xdr:row>
      <xdr:rowOff>340179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9A056428-618E-4600-9AEE-F98C5976F03B}"/>
            </a:ext>
          </a:extLst>
        </xdr:cNvPr>
        <xdr:cNvSpPr/>
      </xdr:nvSpPr>
      <xdr:spPr>
        <a:xfrm>
          <a:off x="14750589" y="30241875"/>
          <a:ext cx="4994737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culminaron la intervención de Empoderamiento Economico según modalidad</a:t>
          </a:r>
        </a:p>
      </xdr:txBody>
    </xdr:sp>
    <xdr:clientData/>
  </xdr:twoCellAnchor>
  <xdr:twoCellAnchor>
    <xdr:from>
      <xdr:col>13</xdr:col>
      <xdr:colOff>1012372</xdr:colOff>
      <xdr:row>173</xdr:row>
      <xdr:rowOff>141513</xdr:rowOff>
    </xdr:from>
    <xdr:to>
      <xdr:col>15</xdr:col>
      <xdr:colOff>172167</xdr:colOff>
      <xdr:row>174</xdr:row>
      <xdr:rowOff>121370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0DB2CA78-3580-4E73-815E-358746FB7365}"/>
            </a:ext>
          </a:extLst>
        </xdr:cNvPr>
        <xdr:cNvSpPr/>
      </xdr:nvSpPr>
      <xdr:spPr>
        <a:xfrm>
          <a:off x="13638712" y="30241875"/>
          <a:ext cx="122672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2</xdr:col>
      <xdr:colOff>229960</xdr:colOff>
      <xdr:row>172</xdr:row>
      <xdr:rowOff>57145</xdr:rowOff>
    </xdr:from>
    <xdr:to>
      <xdr:col>19</xdr:col>
      <xdr:colOff>538842</xdr:colOff>
      <xdr:row>172</xdr:row>
      <xdr:rowOff>418505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2DF41833-863E-4FF0-8A20-12696C32F3A4}"/>
            </a:ext>
          </a:extLst>
        </xdr:cNvPr>
        <xdr:cNvSpPr/>
      </xdr:nvSpPr>
      <xdr:spPr>
        <a:xfrm>
          <a:off x="1468210" y="30241875"/>
          <a:ext cx="1775106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INSERCIÓN SEGÚN MODALIDAD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96610</xdr:colOff>
      <xdr:row>172</xdr:row>
      <xdr:rowOff>57145</xdr:rowOff>
    </xdr:from>
    <xdr:to>
      <xdr:col>2</xdr:col>
      <xdr:colOff>280307</xdr:colOff>
      <xdr:row>172</xdr:row>
      <xdr:rowOff>418505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12C149BF-CB43-4C30-81F4-1D491F29B054}"/>
            </a:ext>
          </a:extLst>
        </xdr:cNvPr>
        <xdr:cNvSpPr/>
      </xdr:nvSpPr>
      <xdr:spPr>
        <a:xfrm>
          <a:off x="92800" y="30241875"/>
          <a:ext cx="1429567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E  </a:t>
          </a:r>
        </a:p>
      </xdr:txBody>
    </xdr:sp>
    <xdr:clientData/>
  </xdr:twoCellAnchor>
  <xdr:twoCellAnchor>
    <xdr:from>
      <xdr:col>15</xdr:col>
      <xdr:colOff>873156</xdr:colOff>
      <xdr:row>15</xdr:row>
      <xdr:rowOff>100957</xdr:rowOff>
    </xdr:from>
    <xdr:to>
      <xdr:col>19</xdr:col>
      <xdr:colOff>116220</xdr:colOff>
      <xdr:row>17</xdr:row>
      <xdr:rowOff>37978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C2560A66-60BA-47DE-8A7E-78E5607FDF47}"/>
            </a:ext>
          </a:extLst>
        </xdr:cNvPr>
        <xdr:cNvSpPr/>
      </xdr:nvSpPr>
      <xdr:spPr>
        <a:xfrm>
          <a:off x="15570231" y="2564122"/>
          <a:ext cx="3224514" cy="4551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ingresaron a la intervención, según grupo de edad</a:t>
          </a:r>
        </a:p>
      </xdr:txBody>
    </xdr:sp>
    <xdr:clientData/>
  </xdr:twoCellAnchor>
  <xdr:twoCellAnchor>
    <xdr:from>
      <xdr:col>12</xdr:col>
      <xdr:colOff>172073</xdr:colOff>
      <xdr:row>130</xdr:row>
      <xdr:rowOff>40822</xdr:rowOff>
    </xdr:from>
    <xdr:to>
      <xdr:col>19</xdr:col>
      <xdr:colOff>557893</xdr:colOff>
      <xdr:row>146</xdr:row>
      <xdr:rowOff>114368</xdr:rowOff>
    </xdr:to>
    <xdr:graphicFrame macro="">
      <xdr:nvGraphicFramePr>
        <xdr:cNvPr id="35" name="Gráfico 34">
          <a:extLst>
            <a:ext uri="{FF2B5EF4-FFF2-40B4-BE49-F238E27FC236}">
              <a16:creationId xmlns:a16="http://schemas.microsoft.com/office/drawing/2014/main" id="{0102D020-0662-4E59-B7AB-C41CDD373E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572977</xdr:colOff>
      <xdr:row>24</xdr:row>
      <xdr:rowOff>238126</xdr:rowOff>
    </xdr:from>
    <xdr:to>
      <xdr:col>18</xdr:col>
      <xdr:colOff>114300</xdr:colOff>
      <xdr:row>27</xdr:row>
      <xdr:rowOff>107990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CA3195B9-97E4-4D9B-93AF-EBE58B272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artisticCrisscrossEtching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08402" y="4983481"/>
          <a:ext cx="436673" cy="609004"/>
        </a:xfrm>
        <a:prstGeom prst="rect">
          <a:avLst/>
        </a:prstGeom>
      </xdr:spPr>
    </xdr:pic>
    <xdr:clientData/>
  </xdr:twoCellAnchor>
  <xdr:twoCellAnchor>
    <xdr:from>
      <xdr:col>15</xdr:col>
      <xdr:colOff>562647</xdr:colOff>
      <xdr:row>25</xdr:row>
      <xdr:rowOff>56055</xdr:rowOff>
    </xdr:from>
    <xdr:to>
      <xdr:col>15</xdr:col>
      <xdr:colOff>876300</xdr:colOff>
      <xdr:row>27</xdr:row>
      <xdr:rowOff>121981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63D23F2-1268-44AB-8B10-91ACB71F8E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duotone>
            <a:schemeClr val="accent6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artisticCrisscrossEtching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257817" y="5050965"/>
          <a:ext cx="315558" cy="559321"/>
        </a:xfrm>
        <a:prstGeom prst="rect">
          <a:avLst/>
        </a:prstGeom>
      </xdr:spPr>
    </xdr:pic>
    <xdr:clientData/>
  </xdr:twoCellAnchor>
  <xdr:twoCellAnchor>
    <xdr:from>
      <xdr:col>15</xdr:col>
      <xdr:colOff>50427</xdr:colOff>
      <xdr:row>29</xdr:row>
      <xdr:rowOff>150745</xdr:rowOff>
    </xdr:from>
    <xdr:to>
      <xdr:col>19</xdr:col>
      <xdr:colOff>720725</xdr:colOff>
      <xdr:row>44</xdr:row>
      <xdr:rowOff>123825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1923E4ED-E778-4800-B331-9ACA7ED3AC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452436</xdr:colOff>
      <xdr:row>117</xdr:row>
      <xdr:rowOff>28575</xdr:rowOff>
    </xdr:from>
    <xdr:to>
      <xdr:col>15</xdr:col>
      <xdr:colOff>750093</xdr:colOff>
      <xdr:row>127</xdr:row>
      <xdr:rowOff>104775</xdr:rowOff>
    </xdr:to>
    <xdr:graphicFrame macro="">
      <xdr:nvGraphicFramePr>
        <xdr:cNvPr id="39" name="Gráfico 38">
          <a:extLst>
            <a:ext uri="{FF2B5EF4-FFF2-40B4-BE49-F238E27FC236}">
              <a16:creationId xmlns:a16="http://schemas.microsoft.com/office/drawing/2014/main" id="{39B7AAFC-0F15-43CF-BE47-117A9BDBD8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596348</xdr:colOff>
      <xdr:row>108</xdr:row>
      <xdr:rowOff>182218</xdr:rowOff>
    </xdr:from>
    <xdr:to>
      <xdr:col>7</xdr:col>
      <xdr:colOff>140805</xdr:colOff>
      <xdr:row>117</xdr:row>
      <xdr:rowOff>33130</xdr:rowOff>
    </xdr:to>
    <xdr:sp macro="" textlink="">
      <xdr:nvSpPr>
        <xdr:cNvPr id="40" name="Abrir corchete 39">
          <a:extLst>
            <a:ext uri="{FF2B5EF4-FFF2-40B4-BE49-F238E27FC236}">
              <a16:creationId xmlns:a16="http://schemas.microsoft.com/office/drawing/2014/main" id="{DDC5043C-324F-474A-A9AA-1E14B6DC0190}"/>
            </a:ext>
          </a:extLst>
        </xdr:cNvPr>
        <xdr:cNvSpPr/>
      </xdr:nvSpPr>
      <xdr:spPr>
        <a:xfrm>
          <a:off x="4945463" y="25612063"/>
          <a:ext cx="239782" cy="2213112"/>
        </a:xfrm>
        <a:prstGeom prst="leftBracket">
          <a:avLst/>
        </a:prstGeom>
        <a:ln w="12700">
          <a:solidFill>
            <a:srgbClr val="FF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15</xdr:col>
      <xdr:colOff>63501</xdr:colOff>
      <xdr:row>24</xdr:row>
      <xdr:rowOff>195037</xdr:rowOff>
    </xdr:from>
    <xdr:to>
      <xdr:col>19</xdr:col>
      <xdr:colOff>12701</xdr:colOff>
      <xdr:row>27</xdr:row>
      <xdr:rowOff>241300</xdr:rowOff>
    </xdr:to>
    <xdr:sp macro="" textlink="">
      <xdr:nvSpPr>
        <xdr:cNvPr id="41" name="Rectángulo: esquinas redondeadas 40">
          <a:extLst>
            <a:ext uri="{FF2B5EF4-FFF2-40B4-BE49-F238E27FC236}">
              <a16:creationId xmlns:a16="http://schemas.microsoft.com/office/drawing/2014/main" id="{C50523B3-5FC9-4D81-8023-1DDF39AC3EC1}"/>
            </a:ext>
          </a:extLst>
        </xdr:cNvPr>
        <xdr:cNvSpPr/>
      </xdr:nvSpPr>
      <xdr:spPr>
        <a:xfrm>
          <a:off x="14756766" y="4940392"/>
          <a:ext cx="3938270" cy="791118"/>
        </a:xfrm>
        <a:prstGeom prst="roundRect">
          <a:avLst/>
        </a:prstGeom>
        <a:solidFill>
          <a:schemeClr val="bg2"/>
        </a:solidFill>
        <a:ln w="38100">
          <a:noFill/>
          <a:prstDash val="sysDot"/>
        </a:ln>
        <a:effectLst/>
        <a:scene3d>
          <a:camera prst="orthographicFront">
            <a:rot lat="0" lon="0" rev="0"/>
          </a:camera>
          <a:lightRig rig="chilly" dir="t">
            <a:rot lat="0" lon="0" rev="18480000"/>
          </a:lightRig>
        </a:scene3d>
        <a:sp3d prstMaterial="clear">
          <a:bevelT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6</xdr:col>
      <xdr:colOff>598714</xdr:colOff>
      <xdr:row>159</xdr:row>
      <xdr:rowOff>57150</xdr:rowOff>
    </xdr:from>
    <xdr:to>
      <xdr:col>12</xdr:col>
      <xdr:colOff>435429</xdr:colOff>
      <xdr:row>170</xdr:row>
      <xdr:rowOff>122465</xdr:rowOff>
    </xdr:to>
    <xdr:graphicFrame macro="">
      <xdr:nvGraphicFramePr>
        <xdr:cNvPr id="42" name="Gráfico 41">
          <a:extLst>
            <a:ext uri="{FF2B5EF4-FFF2-40B4-BE49-F238E27FC236}">
              <a16:creationId xmlns:a16="http://schemas.microsoft.com/office/drawing/2014/main" id="{6B71A133-26BC-49FA-B27B-AE8CC1FC56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830035</xdr:colOff>
      <xdr:row>154</xdr:row>
      <xdr:rowOff>81641</xdr:rowOff>
    </xdr:from>
    <xdr:to>
      <xdr:col>17</xdr:col>
      <xdr:colOff>449036</xdr:colOff>
      <xdr:row>154</xdr:row>
      <xdr:rowOff>81643</xdr:rowOff>
    </xdr:to>
    <xdr:cxnSp macro="">
      <xdr:nvCxnSpPr>
        <xdr:cNvPr id="43" name="Conector: angular 7">
          <a:extLst>
            <a:ext uri="{FF2B5EF4-FFF2-40B4-BE49-F238E27FC236}">
              <a16:creationId xmlns:a16="http://schemas.microsoft.com/office/drawing/2014/main" id="{080C9145-D14A-4983-89BB-0CB234A4E22A}"/>
            </a:ext>
          </a:extLst>
        </xdr:cNvPr>
        <xdr:cNvCxnSpPr/>
      </xdr:nvCxnSpPr>
      <xdr:spPr>
        <a:xfrm flipH="1" flipV="1">
          <a:off x="16534855" y="30241875"/>
          <a:ext cx="647701" cy="0"/>
        </a:xfrm>
        <a:prstGeom prst="straightConnector1">
          <a:avLst/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765253</xdr:colOff>
      <xdr:row>157</xdr:row>
      <xdr:rowOff>229606</xdr:rowOff>
    </xdr:from>
    <xdr:to>
      <xdr:col>21</xdr:col>
      <xdr:colOff>35377</xdr:colOff>
      <xdr:row>158</xdr:row>
      <xdr:rowOff>68035</xdr:rowOff>
    </xdr:to>
    <xdr:sp macro="" textlink="">
      <xdr:nvSpPr>
        <xdr:cNvPr id="44" name="Abrir corchete 43">
          <a:extLst>
            <a:ext uri="{FF2B5EF4-FFF2-40B4-BE49-F238E27FC236}">
              <a16:creationId xmlns:a16="http://schemas.microsoft.com/office/drawing/2014/main" id="{870525DE-1956-4F06-835E-A935FC72A063}"/>
            </a:ext>
          </a:extLst>
        </xdr:cNvPr>
        <xdr:cNvSpPr/>
      </xdr:nvSpPr>
      <xdr:spPr>
        <a:xfrm rot="16200000" flipH="1">
          <a:off x="15692703" y="26153875"/>
          <a:ext cx="0" cy="8175999"/>
        </a:xfrm>
        <a:prstGeom prst="leftBracket">
          <a:avLst/>
        </a:prstGeom>
        <a:ln w="12700">
          <a:solidFill>
            <a:schemeClr val="bg1">
              <a:lumMod val="50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17</xdr:col>
      <xdr:colOff>312965</xdr:colOff>
      <xdr:row>154</xdr:row>
      <xdr:rowOff>95250</xdr:rowOff>
    </xdr:from>
    <xdr:to>
      <xdr:col>17</xdr:col>
      <xdr:colOff>440998</xdr:colOff>
      <xdr:row>157</xdr:row>
      <xdr:rowOff>217714</xdr:rowOff>
    </xdr:to>
    <xdr:cxnSp macro="">
      <xdr:nvCxnSpPr>
        <xdr:cNvPr id="45" name="Conector: angular 30">
          <a:extLst>
            <a:ext uri="{FF2B5EF4-FFF2-40B4-BE49-F238E27FC236}">
              <a16:creationId xmlns:a16="http://schemas.microsoft.com/office/drawing/2014/main" id="{E07A37BE-A215-4659-A41D-B843DD93BF48}"/>
            </a:ext>
          </a:extLst>
        </xdr:cNvPr>
        <xdr:cNvCxnSpPr/>
      </xdr:nvCxnSpPr>
      <xdr:spPr>
        <a:xfrm rot="5400000">
          <a:off x="17111454" y="30180716"/>
          <a:ext cx="0" cy="122318"/>
        </a:xfrm>
        <a:prstGeom prst="bentConnector3">
          <a:avLst>
            <a:gd name="adj1" fmla="val 50000"/>
          </a:avLst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353786</xdr:colOff>
      <xdr:row>135</xdr:row>
      <xdr:rowOff>95250</xdr:rowOff>
    </xdr:from>
    <xdr:to>
      <xdr:col>5</xdr:col>
      <xdr:colOff>489857</xdr:colOff>
      <xdr:row>138</xdr:row>
      <xdr:rowOff>122465</xdr:rowOff>
    </xdr:to>
    <xdr:cxnSp macro="">
      <xdr:nvCxnSpPr>
        <xdr:cNvPr id="46" name="Conector: angular 7">
          <a:extLst>
            <a:ext uri="{FF2B5EF4-FFF2-40B4-BE49-F238E27FC236}">
              <a16:creationId xmlns:a16="http://schemas.microsoft.com/office/drawing/2014/main" id="{63CBCD34-3C82-48E9-8010-1D7F066AF2E7}"/>
            </a:ext>
          </a:extLst>
        </xdr:cNvPr>
        <xdr:cNvCxnSpPr>
          <a:endCxn id="47" idx="1"/>
        </xdr:cNvCxnSpPr>
      </xdr:nvCxnSpPr>
      <xdr:spPr>
        <a:xfrm>
          <a:off x="3194141" y="30241875"/>
          <a:ext cx="922836" cy="0"/>
        </a:xfrm>
        <a:prstGeom prst="bentConnector3">
          <a:avLst>
            <a:gd name="adj1" fmla="val 50000"/>
          </a:avLst>
        </a:prstGeom>
        <a:ln w="12700">
          <a:solidFill>
            <a:schemeClr val="tx2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489857</xdr:colOff>
      <xdr:row>130</xdr:row>
      <xdr:rowOff>231322</xdr:rowOff>
    </xdr:from>
    <xdr:to>
      <xdr:col>5</xdr:col>
      <xdr:colOff>693965</xdr:colOff>
      <xdr:row>146</xdr:row>
      <xdr:rowOff>54428</xdr:rowOff>
    </xdr:to>
    <xdr:sp macro="" textlink="">
      <xdr:nvSpPr>
        <xdr:cNvPr id="47" name="Abrir corchete 46">
          <a:extLst>
            <a:ext uri="{FF2B5EF4-FFF2-40B4-BE49-F238E27FC236}">
              <a16:creationId xmlns:a16="http://schemas.microsoft.com/office/drawing/2014/main" id="{7D0E308D-7132-42B8-B160-657D051862C0}"/>
            </a:ext>
          </a:extLst>
        </xdr:cNvPr>
        <xdr:cNvSpPr/>
      </xdr:nvSpPr>
      <xdr:spPr>
        <a:xfrm>
          <a:off x="4116977" y="30241875"/>
          <a:ext cx="207918" cy="0"/>
        </a:xfrm>
        <a:prstGeom prst="leftBracket">
          <a:avLst/>
        </a:prstGeom>
        <a:ln w="12700"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627529</xdr:colOff>
      <xdr:row>186</xdr:row>
      <xdr:rowOff>134470</xdr:rowOff>
    </xdr:from>
    <xdr:to>
      <xdr:col>13</xdr:col>
      <xdr:colOff>669223</xdr:colOff>
      <xdr:row>193</xdr:row>
      <xdr:rowOff>437030</xdr:rowOff>
    </xdr:to>
    <xdr:graphicFrame macro="">
      <xdr:nvGraphicFramePr>
        <xdr:cNvPr id="48" name="Gráfico 47">
          <a:extLst>
            <a:ext uri="{FF2B5EF4-FFF2-40B4-BE49-F238E27FC236}">
              <a16:creationId xmlns:a16="http://schemas.microsoft.com/office/drawing/2014/main" id="{4D00F3FF-565B-4F57-8D9A-F5CAD60DE3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31713</xdr:colOff>
      <xdr:row>5</xdr:row>
      <xdr:rowOff>13607</xdr:rowOff>
    </xdr:from>
    <xdr:to>
      <xdr:col>19</xdr:col>
      <xdr:colOff>802822</xdr:colOff>
      <xdr:row>9</xdr:row>
      <xdr:rowOff>-1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E5D9EE50-D7F1-4B92-B723-A1994A7B10E9}"/>
            </a:ext>
          </a:extLst>
        </xdr:cNvPr>
        <xdr:cNvSpPr/>
      </xdr:nvSpPr>
      <xdr:spPr>
        <a:xfrm>
          <a:off x="163158" y="712742"/>
          <a:ext cx="19318189" cy="744582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500" b="1"/>
            <a:t>REPORTE ESTADÍSTICO DE INTERVENCIÓN DE USUARIAS PARA EL EMPODERAMIENTO ECONÓMICO</a:t>
          </a:r>
        </a:p>
        <a:p>
          <a:pPr algn="ctr"/>
          <a:r>
            <a:rPr lang="es-PE" sz="2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Periodo: Agosto 2022 - Septiembre</a:t>
          </a:r>
          <a:r>
            <a:rPr lang="es-PE" sz="2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2</a:t>
          </a:r>
          <a:r>
            <a:rPr lang="es-PE" sz="2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025 (Preliminar) </a:t>
          </a:r>
          <a:endParaRPr lang="es-PE" sz="2000">
            <a:effectLst/>
          </a:endParaRPr>
        </a:p>
      </xdr:txBody>
    </xdr:sp>
    <xdr:clientData/>
  </xdr:twoCellAnchor>
  <xdr:twoCellAnchor>
    <xdr:from>
      <xdr:col>2</xdr:col>
      <xdr:colOff>304799</xdr:colOff>
      <xdr:row>107</xdr:row>
      <xdr:rowOff>19050</xdr:rowOff>
    </xdr:from>
    <xdr:to>
      <xdr:col>20</xdr:col>
      <xdr:colOff>0</xdr:colOff>
      <xdr:row>108</xdr:row>
      <xdr:rowOff>123826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590B6AE1-93B3-4B56-B6A7-2969EE2CBF11}"/>
            </a:ext>
          </a:extLst>
        </xdr:cNvPr>
        <xdr:cNvSpPr/>
      </xdr:nvSpPr>
      <xdr:spPr>
        <a:xfrm>
          <a:off x="1543049" y="25218390"/>
          <a:ext cx="18002251" cy="33909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SOPORTE FAMILIAR Y/O SOCIAL</a:t>
          </a:r>
        </a:p>
      </xdr:txBody>
    </xdr:sp>
    <xdr:clientData/>
  </xdr:twoCellAnchor>
  <xdr:twoCellAnchor>
    <xdr:from>
      <xdr:col>0</xdr:col>
      <xdr:colOff>123824</xdr:colOff>
      <xdr:row>106</xdr:row>
      <xdr:rowOff>57149</xdr:rowOff>
    </xdr:from>
    <xdr:to>
      <xdr:col>2</xdr:col>
      <xdr:colOff>323849</xdr:colOff>
      <xdr:row>108</xdr:row>
      <xdr:rowOff>121874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06BC24AB-9FE1-43B3-B528-C4EB85210C45}"/>
            </a:ext>
          </a:extLst>
        </xdr:cNvPr>
        <xdr:cNvSpPr/>
      </xdr:nvSpPr>
      <xdr:spPr>
        <a:xfrm>
          <a:off x="125729" y="25206959"/>
          <a:ext cx="1440180" cy="34857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B  </a:t>
          </a:r>
        </a:p>
      </xdr:txBody>
    </xdr:sp>
    <xdr:clientData/>
  </xdr:twoCellAnchor>
  <xdr:twoCellAnchor>
    <xdr:from>
      <xdr:col>1</xdr:col>
      <xdr:colOff>925286</xdr:colOff>
      <xdr:row>109</xdr:row>
      <xdr:rowOff>40338</xdr:rowOff>
    </xdr:from>
    <xdr:to>
      <xdr:col>5</xdr:col>
      <xdr:colOff>0</xdr:colOff>
      <xdr:row>109</xdr:row>
      <xdr:rowOff>457199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0E99AD80-71C3-4ECA-B70D-C826B244556B}"/>
            </a:ext>
          </a:extLst>
        </xdr:cNvPr>
        <xdr:cNvSpPr/>
      </xdr:nvSpPr>
      <xdr:spPr>
        <a:xfrm>
          <a:off x="1060541" y="25653063"/>
          <a:ext cx="2568484" cy="41686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¿reciben algún tipo de ayuda?</a:t>
          </a:r>
        </a:p>
      </xdr:txBody>
    </xdr:sp>
    <xdr:clientData/>
  </xdr:twoCellAnchor>
  <xdr:twoCellAnchor>
    <xdr:from>
      <xdr:col>8</xdr:col>
      <xdr:colOff>403412</xdr:colOff>
      <xdr:row>109</xdr:row>
      <xdr:rowOff>58270</xdr:rowOff>
    </xdr:from>
    <xdr:to>
      <xdr:col>14</xdr:col>
      <xdr:colOff>9525</xdr:colOff>
      <xdr:row>109</xdr:row>
      <xdr:rowOff>342900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A4C254C2-AACE-47D7-8355-CEE9041660DD}"/>
            </a:ext>
          </a:extLst>
        </xdr:cNvPr>
        <xdr:cNvSpPr/>
      </xdr:nvSpPr>
      <xdr:spPr>
        <a:xfrm>
          <a:off x="6190802" y="25667185"/>
          <a:ext cx="7660453" cy="2884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Tipo de ayuda que reciben las participantes, según el tipo de vínculo</a:t>
          </a:r>
        </a:p>
      </xdr:txBody>
    </xdr:sp>
    <xdr:clientData/>
  </xdr:twoCellAnchor>
  <xdr:twoCellAnchor>
    <xdr:from>
      <xdr:col>1</xdr:col>
      <xdr:colOff>1059180</xdr:colOff>
      <xdr:row>12</xdr:row>
      <xdr:rowOff>64740</xdr:rowOff>
    </xdr:from>
    <xdr:to>
      <xdr:col>19</xdr:col>
      <xdr:colOff>874122</xdr:colOff>
      <xdr:row>14</xdr:row>
      <xdr:rowOff>78665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7D220D62-63F4-4A45-8CAD-AE20B92F5CF7}"/>
            </a:ext>
          </a:extLst>
        </xdr:cNvPr>
        <xdr:cNvSpPr/>
      </xdr:nvSpPr>
      <xdr:spPr>
        <a:xfrm>
          <a:off x="1190625" y="2023080"/>
          <a:ext cx="18352497" cy="36063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DATOS DE INGRESO DE LAS USUARIAS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</xdr:colOff>
      <xdr:row>12</xdr:row>
      <xdr:rowOff>60960</xdr:rowOff>
    </xdr:from>
    <xdr:to>
      <xdr:col>1</xdr:col>
      <xdr:colOff>1066801</xdr:colOff>
      <xdr:row>14</xdr:row>
      <xdr:rowOff>76199</xdr:rowOff>
    </xdr:to>
    <xdr:sp macro="" textlink="">
      <xdr:nvSpPr>
        <xdr:cNvPr id="55" name="Rectángulo 54">
          <a:extLst>
            <a:ext uri="{FF2B5EF4-FFF2-40B4-BE49-F238E27FC236}">
              <a16:creationId xmlns:a16="http://schemas.microsoft.com/office/drawing/2014/main" id="{0204610B-DAD7-46A1-85D4-0ACECA1C2CC9}"/>
            </a:ext>
          </a:extLst>
        </xdr:cNvPr>
        <xdr:cNvSpPr/>
      </xdr:nvSpPr>
      <xdr:spPr>
        <a:xfrm>
          <a:off x="1" y="2019300"/>
          <a:ext cx="1200150" cy="3619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1</xdr:col>
      <xdr:colOff>3926</xdr:colOff>
      <xdr:row>109</xdr:row>
      <xdr:rowOff>40977</xdr:rowOff>
    </xdr:from>
    <xdr:to>
      <xdr:col>1</xdr:col>
      <xdr:colOff>1047750</xdr:colOff>
      <xdr:row>109</xdr:row>
      <xdr:rowOff>292977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B6A0C6A1-DE15-4F7B-9283-03A3E34F3B92}"/>
            </a:ext>
          </a:extLst>
        </xdr:cNvPr>
        <xdr:cNvSpPr/>
      </xdr:nvSpPr>
      <xdr:spPr>
        <a:xfrm>
          <a:off x="139181" y="25653702"/>
          <a:ext cx="1038109" cy="2481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7</xdr:col>
      <xdr:colOff>33617</xdr:colOff>
      <xdr:row>109</xdr:row>
      <xdr:rowOff>58270</xdr:rowOff>
    </xdr:from>
    <xdr:to>
      <xdr:col>8</xdr:col>
      <xdr:colOff>528678</xdr:colOff>
      <xdr:row>109</xdr:row>
      <xdr:rowOff>310270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DAAD4FC2-486F-4058-81B7-273FB3DD477E}"/>
            </a:ext>
          </a:extLst>
        </xdr:cNvPr>
        <xdr:cNvSpPr/>
      </xdr:nvSpPr>
      <xdr:spPr>
        <a:xfrm>
          <a:off x="5079962" y="25667185"/>
          <a:ext cx="1238011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12</xdr:col>
      <xdr:colOff>27501</xdr:colOff>
      <xdr:row>31</xdr:row>
      <xdr:rowOff>2483</xdr:rowOff>
    </xdr:from>
    <xdr:to>
      <xdr:col>15</xdr:col>
      <xdr:colOff>7</xdr:colOff>
      <xdr:row>32</xdr:row>
      <xdr:rowOff>179054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C64D5C27-4256-4524-AE49-FF477BF8A98E}"/>
            </a:ext>
          </a:extLst>
        </xdr:cNvPr>
        <xdr:cNvGrpSpPr/>
      </xdr:nvGrpSpPr>
      <xdr:grpSpPr>
        <a:xfrm>
          <a:off x="10870489" y="6438662"/>
          <a:ext cx="3838839" cy="417689"/>
          <a:chOff x="5147502" y="17636267"/>
          <a:chExt cx="3051119" cy="400982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F8BB96A5-58F5-8C32-7863-AE243A5815B3}"/>
              </a:ext>
            </a:extLst>
          </xdr:cNvPr>
          <xdr:cNvSpPr/>
        </xdr:nvSpPr>
        <xdr:spPr>
          <a:xfrm>
            <a:off x="6127289" y="17636268"/>
            <a:ext cx="2071332" cy="40098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Estado Civil o conyugal de las usuarias</a:t>
            </a: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8283F023-C226-F153-84F8-7F444001355C}"/>
              </a:ext>
            </a:extLst>
          </xdr:cNvPr>
          <xdr:cNvSpPr/>
        </xdr:nvSpPr>
        <xdr:spPr>
          <a:xfrm>
            <a:off x="5147502" y="17636267"/>
            <a:ext cx="1065711" cy="284475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N°4</a:t>
            </a:r>
          </a:p>
        </xdr:txBody>
      </xdr:sp>
    </xdr:grpSp>
    <xdr:clientData/>
  </xdr:twoCellAnchor>
  <xdr:twoCellAnchor>
    <xdr:from>
      <xdr:col>0</xdr:col>
      <xdr:colOff>87472</xdr:colOff>
      <xdr:row>85</xdr:row>
      <xdr:rowOff>201474</xdr:rowOff>
    </xdr:from>
    <xdr:to>
      <xdr:col>5</xdr:col>
      <xdr:colOff>695870</xdr:colOff>
      <xdr:row>87</xdr:row>
      <xdr:rowOff>159949</xdr:rowOff>
    </xdr:to>
    <xdr:grpSp>
      <xdr:nvGrpSpPr>
        <xdr:cNvPr id="61" name="Grupo 60">
          <a:extLst>
            <a:ext uri="{FF2B5EF4-FFF2-40B4-BE49-F238E27FC236}">
              <a16:creationId xmlns:a16="http://schemas.microsoft.com/office/drawing/2014/main" id="{7A05C380-26F9-4492-A9B5-47320A3E3803}"/>
            </a:ext>
          </a:extLst>
        </xdr:cNvPr>
        <xdr:cNvGrpSpPr/>
      </xdr:nvGrpSpPr>
      <xdr:grpSpPr>
        <a:xfrm>
          <a:off x="89377" y="20097022"/>
          <a:ext cx="4241505" cy="448332"/>
          <a:chOff x="139996" y="10921997"/>
          <a:chExt cx="3874112" cy="421117"/>
        </a:xfrm>
      </xdr:grpSpPr>
      <xdr:sp macro="" textlink="">
        <xdr:nvSpPr>
          <xdr:cNvPr id="62" name="Rectángulo 61">
            <a:extLst>
              <a:ext uri="{FF2B5EF4-FFF2-40B4-BE49-F238E27FC236}">
                <a16:creationId xmlns:a16="http://schemas.microsoft.com/office/drawing/2014/main" id="{D62E6F47-096D-E887-7C53-23674E601F48}"/>
              </a:ext>
            </a:extLst>
          </xdr:cNvPr>
          <xdr:cNvSpPr/>
        </xdr:nvSpPr>
        <xdr:spPr>
          <a:xfrm>
            <a:off x="1049673" y="10921999"/>
            <a:ext cx="2964435" cy="421115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ingresaron a la intervención, según nivel educativo</a:t>
            </a:r>
          </a:p>
        </xdr:txBody>
      </xdr:sp>
      <xdr:sp macro="" textlink="">
        <xdr:nvSpPr>
          <xdr:cNvPr id="63" name="Rectángulo 51">
            <a:extLst>
              <a:ext uri="{FF2B5EF4-FFF2-40B4-BE49-F238E27FC236}">
                <a16:creationId xmlns:a16="http://schemas.microsoft.com/office/drawing/2014/main" id="{256955BF-3CD8-7ECA-8319-BABA43500F40}"/>
              </a:ext>
            </a:extLst>
          </xdr:cNvPr>
          <xdr:cNvSpPr/>
        </xdr:nvSpPr>
        <xdr:spPr>
          <a:xfrm>
            <a:off x="139996" y="10921997"/>
            <a:ext cx="1016611" cy="25200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N°13</a:t>
            </a:r>
          </a:p>
        </xdr:txBody>
      </xdr:sp>
    </xdr:grpSp>
    <xdr:clientData/>
  </xdr:twoCellAnchor>
  <xdr:twoCellAnchor>
    <xdr:from>
      <xdr:col>8</xdr:col>
      <xdr:colOff>1047750</xdr:colOff>
      <xdr:row>15</xdr:row>
      <xdr:rowOff>147917</xdr:rowOff>
    </xdr:from>
    <xdr:to>
      <xdr:col>11</xdr:col>
      <xdr:colOff>28575</xdr:colOff>
      <xdr:row>18</xdr:row>
      <xdr:rowOff>31751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84C8AA28-ECA6-4080-9F6A-33B0D3293319}"/>
            </a:ext>
          </a:extLst>
        </xdr:cNvPr>
        <xdr:cNvSpPr/>
      </xdr:nvSpPr>
      <xdr:spPr>
        <a:xfrm>
          <a:off x="6835140" y="2612987"/>
          <a:ext cx="2868930" cy="68393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Ranking de las regiones con mayor usuarias en la intervención de Empoderamiento Económico </a:t>
          </a:r>
        </a:p>
      </xdr:txBody>
    </xdr:sp>
    <xdr:clientData/>
  </xdr:twoCellAnchor>
  <xdr:twoCellAnchor>
    <xdr:from>
      <xdr:col>8</xdr:col>
      <xdr:colOff>0</xdr:colOff>
      <xdr:row>15</xdr:row>
      <xdr:rowOff>147914</xdr:rowOff>
    </xdr:from>
    <xdr:to>
      <xdr:col>9</xdr:col>
      <xdr:colOff>102054</xdr:colOff>
      <xdr:row>16</xdr:row>
      <xdr:rowOff>32521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D30E358A-02DD-4545-8839-B64B69819C65}"/>
            </a:ext>
          </a:extLst>
        </xdr:cNvPr>
        <xdr:cNvSpPr/>
      </xdr:nvSpPr>
      <xdr:spPr>
        <a:xfrm>
          <a:off x="5791200" y="2612984"/>
          <a:ext cx="1222194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</a:t>
          </a:r>
        </a:p>
      </xdr:txBody>
    </xdr:sp>
    <xdr:clientData/>
  </xdr:twoCellAnchor>
  <xdr:twoCellAnchor>
    <xdr:from>
      <xdr:col>12</xdr:col>
      <xdr:colOff>495299</xdr:colOff>
      <xdr:row>15</xdr:row>
      <xdr:rowOff>101139</xdr:rowOff>
    </xdr:from>
    <xdr:to>
      <xdr:col>14</xdr:col>
      <xdr:colOff>0</xdr:colOff>
      <xdr:row>17</xdr:row>
      <xdr:rowOff>190499</xdr:rowOff>
    </xdr:to>
    <xdr:sp macro="" textlink="">
      <xdr:nvSpPr>
        <xdr:cNvPr id="66" name="Rectángulo 65">
          <a:extLst>
            <a:ext uri="{FF2B5EF4-FFF2-40B4-BE49-F238E27FC236}">
              <a16:creationId xmlns:a16="http://schemas.microsoft.com/office/drawing/2014/main" id="{E640E019-C7EF-426D-9B49-9EC9E1214287}"/>
            </a:ext>
          </a:extLst>
        </xdr:cNvPr>
        <xdr:cNvSpPr/>
      </xdr:nvSpPr>
      <xdr:spPr>
        <a:xfrm>
          <a:off x="11334749" y="2564304"/>
          <a:ext cx="2505076" cy="60752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ingresaron a la intervención, según periodo</a:t>
          </a:r>
        </a:p>
      </xdr:txBody>
    </xdr:sp>
    <xdr:clientData/>
  </xdr:twoCellAnchor>
  <xdr:twoCellAnchor>
    <xdr:from>
      <xdr:col>11</xdr:col>
      <xdr:colOff>809659</xdr:colOff>
      <xdr:row>15</xdr:row>
      <xdr:rowOff>88440</xdr:rowOff>
    </xdr:from>
    <xdr:to>
      <xdr:col>12</xdr:col>
      <xdr:colOff>648609</xdr:colOff>
      <xdr:row>15</xdr:row>
      <xdr:rowOff>335905</xdr:rowOff>
    </xdr:to>
    <xdr:sp macro="" textlink="">
      <xdr:nvSpPr>
        <xdr:cNvPr id="67" name="Rectángulo 51">
          <a:extLst>
            <a:ext uri="{FF2B5EF4-FFF2-40B4-BE49-F238E27FC236}">
              <a16:creationId xmlns:a16="http://schemas.microsoft.com/office/drawing/2014/main" id="{39FDE90D-F18D-4C23-AF08-E9B53C1ACC2F}"/>
            </a:ext>
          </a:extLst>
        </xdr:cNvPr>
        <xdr:cNvSpPr/>
      </xdr:nvSpPr>
      <xdr:spPr>
        <a:xfrm>
          <a:off x="10488964" y="2559225"/>
          <a:ext cx="999095" cy="241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</a:t>
          </a:r>
        </a:p>
      </xdr:txBody>
    </xdr:sp>
    <xdr:clientData/>
  </xdr:twoCellAnchor>
  <xdr:twoCellAnchor>
    <xdr:from>
      <xdr:col>14</xdr:col>
      <xdr:colOff>858886</xdr:colOff>
      <xdr:row>15</xdr:row>
      <xdr:rowOff>99880</xdr:rowOff>
    </xdr:from>
    <xdr:to>
      <xdr:col>15</xdr:col>
      <xdr:colOff>981111</xdr:colOff>
      <xdr:row>15</xdr:row>
      <xdr:rowOff>361536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AA9EDCED-7869-4AC0-952C-A8C9B44854E5}"/>
            </a:ext>
          </a:extLst>
        </xdr:cNvPr>
        <xdr:cNvSpPr/>
      </xdr:nvSpPr>
      <xdr:spPr>
        <a:xfrm>
          <a:off x="14694901" y="2563045"/>
          <a:ext cx="981380" cy="2692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</a:t>
          </a:r>
        </a:p>
      </xdr:txBody>
    </xdr:sp>
    <xdr:clientData/>
  </xdr:twoCellAnchor>
  <xdr:twoCellAnchor>
    <xdr:from>
      <xdr:col>1</xdr:col>
      <xdr:colOff>16538</xdr:colOff>
      <xdr:row>49</xdr:row>
      <xdr:rowOff>113953</xdr:rowOff>
    </xdr:from>
    <xdr:to>
      <xdr:col>5</xdr:col>
      <xdr:colOff>363583</xdr:colOff>
      <xdr:row>51</xdr:row>
      <xdr:rowOff>132252</xdr:rowOff>
    </xdr:to>
    <xdr:grpSp>
      <xdr:nvGrpSpPr>
        <xdr:cNvPr id="69" name="Grupo 68">
          <a:extLst>
            <a:ext uri="{FF2B5EF4-FFF2-40B4-BE49-F238E27FC236}">
              <a16:creationId xmlns:a16="http://schemas.microsoft.com/office/drawing/2014/main" id="{5F92D511-6422-40A8-B6B3-AEDBB32266A2}"/>
            </a:ext>
          </a:extLst>
        </xdr:cNvPr>
        <xdr:cNvGrpSpPr/>
      </xdr:nvGrpSpPr>
      <xdr:grpSpPr>
        <a:xfrm>
          <a:off x="156419" y="11217382"/>
          <a:ext cx="3836461" cy="430323"/>
          <a:chOff x="5142620" y="10929819"/>
          <a:chExt cx="2909565" cy="434764"/>
        </a:xfrm>
      </xdr:grpSpPr>
      <xdr:sp macro="" textlink="">
        <xdr:nvSpPr>
          <xdr:cNvPr id="70" name="Rectángulo 69">
            <a:extLst>
              <a:ext uri="{FF2B5EF4-FFF2-40B4-BE49-F238E27FC236}">
                <a16:creationId xmlns:a16="http://schemas.microsoft.com/office/drawing/2014/main" id="{88CD52CA-6FE2-D9ED-5397-F40367BE5DB1}"/>
              </a:ext>
            </a:extLst>
          </xdr:cNvPr>
          <xdr:cNvSpPr/>
        </xdr:nvSpPr>
        <xdr:spPr>
          <a:xfrm>
            <a:off x="5865704" y="10941980"/>
            <a:ext cx="2186481" cy="42260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ingresaron a la intervención en estado de gestación</a:t>
            </a:r>
          </a:p>
        </xdr:txBody>
      </xdr:sp>
      <xdr:sp macro="" textlink="">
        <xdr:nvSpPr>
          <xdr:cNvPr id="71" name="Rectángulo 51">
            <a:extLst>
              <a:ext uri="{FF2B5EF4-FFF2-40B4-BE49-F238E27FC236}">
                <a16:creationId xmlns:a16="http://schemas.microsoft.com/office/drawing/2014/main" id="{9110DDB8-5B27-F457-CD6B-96EE1846A40A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N°5</a:t>
            </a:r>
          </a:p>
        </xdr:txBody>
      </xdr:sp>
    </xdr:grpSp>
    <xdr:clientData/>
  </xdr:twoCellAnchor>
  <xdr:twoCellAnchor>
    <xdr:from>
      <xdr:col>12</xdr:col>
      <xdr:colOff>1654810</xdr:colOff>
      <xdr:row>60</xdr:row>
      <xdr:rowOff>227810</xdr:rowOff>
    </xdr:from>
    <xdr:to>
      <xdr:col>18</xdr:col>
      <xdr:colOff>3175</xdr:colOff>
      <xdr:row>62</xdr:row>
      <xdr:rowOff>173082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2BA26AC8-E901-4FC9-9A55-095B287C0413}"/>
            </a:ext>
          </a:extLst>
        </xdr:cNvPr>
        <xdr:cNvGrpSpPr/>
      </xdr:nvGrpSpPr>
      <xdr:grpSpPr>
        <a:xfrm>
          <a:off x="12503513" y="13889381"/>
          <a:ext cx="5148126" cy="431320"/>
          <a:chOff x="5756925" y="15018774"/>
          <a:chExt cx="3455111" cy="438940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02A5A8DD-10A3-4F41-BA4C-3A5F83C9D3AF}"/>
              </a:ext>
            </a:extLst>
          </xdr:cNvPr>
          <xdr:cNvSpPr/>
        </xdr:nvSpPr>
        <xdr:spPr>
          <a:xfrm>
            <a:off x="6368143" y="15018774"/>
            <a:ext cx="2843893" cy="438940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Número de hijos/as vivos/as de las usuarias que ingresaron a la intervención</a:t>
            </a: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061E98DA-66B3-825B-4061-336472497A39}"/>
              </a:ext>
            </a:extLst>
          </xdr:cNvPr>
          <xdr:cNvSpPr/>
        </xdr:nvSpPr>
        <xdr:spPr>
          <a:xfrm>
            <a:off x="5756925" y="15018775"/>
            <a:ext cx="706468" cy="25382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N°9</a:t>
            </a:r>
          </a:p>
        </xdr:txBody>
      </xdr:sp>
    </xdr:grpSp>
    <xdr:clientData/>
  </xdr:twoCellAnchor>
  <xdr:twoCellAnchor>
    <xdr:from>
      <xdr:col>2</xdr:col>
      <xdr:colOff>266700</xdr:colOff>
      <xdr:row>129</xdr:row>
      <xdr:rowOff>0</xdr:rowOff>
    </xdr:from>
    <xdr:to>
      <xdr:col>19</xdr:col>
      <xdr:colOff>571500</xdr:colOff>
      <xdr:row>130</xdr:row>
      <xdr:rowOff>121875</xdr:rowOff>
    </xdr:to>
    <xdr:sp macro="" textlink="">
      <xdr:nvSpPr>
        <xdr:cNvPr id="75" name="Rectángulo 74">
          <a:extLst>
            <a:ext uri="{FF2B5EF4-FFF2-40B4-BE49-F238E27FC236}">
              <a16:creationId xmlns:a16="http://schemas.microsoft.com/office/drawing/2014/main" id="{AB4E0114-9B38-4A08-8F71-B5D9C6EB7AF0}"/>
            </a:ext>
          </a:extLst>
        </xdr:cNvPr>
        <xdr:cNvSpPr/>
      </xdr:nvSpPr>
      <xdr:spPr>
        <a:xfrm>
          <a:off x="1504950" y="30241875"/>
          <a:ext cx="17745075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SITUACIÓN DE VIOLENCIA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129</xdr:row>
      <xdr:rowOff>0</xdr:rowOff>
    </xdr:from>
    <xdr:to>
      <xdr:col>2</xdr:col>
      <xdr:colOff>333375</xdr:colOff>
      <xdr:row>130</xdr:row>
      <xdr:rowOff>121875</xdr:rowOff>
    </xdr:to>
    <xdr:sp macro="" textlink="">
      <xdr:nvSpPr>
        <xdr:cNvPr id="76" name="Rectángulo 75">
          <a:extLst>
            <a:ext uri="{FF2B5EF4-FFF2-40B4-BE49-F238E27FC236}">
              <a16:creationId xmlns:a16="http://schemas.microsoft.com/office/drawing/2014/main" id="{B5866EA5-7DDE-4CD9-BE00-67CF6692D5EA}"/>
            </a:ext>
          </a:extLst>
        </xdr:cNvPr>
        <xdr:cNvSpPr/>
      </xdr:nvSpPr>
      <xdr:spPr>
        <a:xfrm>
          <a:off x="144780" y="30241875"/>
          <a:ext cx="142494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C  </a:t>
          </a:r>
        </a:p>
      </xdr:txBody>
    </xdr:sp>
    <xdr:clientData/>
  </xdr:twoCellAnchor>
  <xdr:twoCellAnchor>
    <xdr:from>
      <xdr:col>2</xdr:col>
      <xdr:colOff>257175</xdr:colOff>
      <xdr:row>146</xdr:row>
      <xdr:rowOff>200025</xdr:rowOff>
    </xdr:from>
    <xdr:to>
      <xdr:col>19</xdr:col>
      <xdr:colOff>585107</xdr:colOff>
      <xdr:row>148</xdr:row>
      <xdr:rowOff>112350</xdr:rowOff>
    </xdr:to>
    <xdr:sp macro="" textlink="">
      <xdr:nvSpPr>
        <xdr:cNvPr id="77" name="Rectángulo 76">
          <a:extLst>
            <a:ext uri="{FF2B5EF4-FFF2-40B4-BE49-F238E27FC236}">
              <a16:creationId xmlns:a16="http://schemas.microsoft.com/office/drawing/2014/main" id="{E5B753FF-783E-4D2E-85C0-98CCCA3086E6}"/>
            </a:ext>
          </a:extLst>
        </xdr:cNvPr>
        <xdr:cNvSpPr/>
      </xdr:nvSpPr>
      <xdr:spPr>
        <a:xfrm>
          <a:off x="1493520" y="30241875"/>
          <a:ext cx="1777392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 Y CAPACITACIÓN DE LA PERSONA USUARIA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146</xdr:row>
      <xdr:rowOff>200025</xdr:rowOff>
    </xdr:from>
    <xdr:to>
      <xdr:col>2</xdr:col>
      <xdr:colOff>307522</xdr:colOff>
      <xdr:row>148</xdr:row>
      <xdr:rowOff>112350</xdr:rowOff>
    </xdr:to>
    <xdr:sp macro="" textlink="">
      <xdr:nvSpPr>
        <xdr:cNvPr id="78" name="Rectángulo 77">
          <a:extLst>
            <a:ext uri="{FF2B5EF4-FFF2-40B4-BE49-F238E27FC236}">
              <a16:creationId xmlns:a16="http://schemas.microsoft.com/office/drawing/2014/main" id="{5BDC7681-BB97-41D6-8957-A0893261F46F}"/>
            </a:ext>
          </a:extLst>
        </xdr:cNvPr>
        <xdr:cNvSpPr/>
      </xdr:nvSpPr>
      <xdr:spPr>
        <a:xfrm>
          <a:off x="125730" y="30241875"/>
          <a:ext cx="142004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D  </a:t>
          </a:r>
        </a:p>
      </xdr:txBody>
    </xdr:sp>
    <xdr:clientData/>
  </xdr:twoCellAnchor>
  <xdr:twoCellAnchor>
    <xdr:from>
      <xdr:col>1</xdr:col>
      <xdr:colOff>952501</xdr:colOff>
      <xdr:row>131</xdr:row>
      <xdr:rowOff>44951</xdr:rowOff>
    </xdr:from>
    <xdr:to>
      <xdr:col>5</xdr:col>
      <xdr:colOff>13607</xdr:colOff>
      <xdr:row>132</xdr:row>
      <xdr:rowOff>108857</xdr:rowOff>
    </xdr:to>
    <xdr:sp macro="" textlink="">
      <xdr:nvSpPr>
        <xdr:cNvPr id="79" name="Rectángulo 78">
          <a:extLst>
            <a:ext uri="{FF2B5EF4-FFF2-40B4-BE49-F238E27FC236}">
              <a16:creationId xmlns:a16="http://schemas.microsoft.com/office/drawing/2014/main" id="{F91D7F9A-5ACA-4F69-A065-FCE7325448CD}"/>
            </a:ext>
          </a:extLst>
        </xdr:cNvPr>
        <xdr:cNvSpPr/>
      </xdr:nvSpPr>
      <xdr:spPr>
        <a:xfrm>
          <a:off x="1085851" y="30241875"/>
          <a:ext cx="256059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buscaron ayuda frente a un hecho de violencia</a:t>
          </a:r>
        </a:p>
      </xdr:txBody>
    </xdr:sp>
    <xdr:clientData/>
  </xdr:twoCellAnchor>
  <xdr:twoCellAnchor>
    <xdr:from>
      <xdr:col>0</xdr:col>
      <xdr:colOff>132634</xdr:colOff>
      <xdr:row>131</xdr:row>
      <xdr:rowOff>44951</xdr:rowOff>
    </xdr:from>
    <xdr:to>
      <xdr:col>1</xdr:col>
      <xdr:colOff>1061358</xdr:colOff>
      <xdr:row>131</xdr:row>
      <xdr:rowOff>296951</xdr:rowOff>
    </xdr:to>
    <xdr:sp macro="" textlink="">
      <xdr:nvSpPr>
        <xdr:cNvPr id="80" name="Rectángulo 51">
          <a:extLst>
            <a:ext uri="{FF2B5EF4-FFF2-40B4-BE49-F238E27FC236}">
              <a16:creationId xmlns:a16="http://schemas.microsoft.com/office/drawing/2014/main" id="{FCACFD35-6D14-4CE9-B432-D8B095B49707}"/>
            </a:ext>
          </a:extLst>
        </xdr:cNvPr>
        <xdr:cNvSpPr/>
      </xdr:nvSpPr>
      <xdr:spPr>
        <a:xfrm>
          <a:off x="136444" y="30241875"/>
          <a:ext cx="1056359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N°13</a:t>
          </a:r>
        </a:p>
      </xdr:txBody>
    </xdr:sp>
    <xdr:clientData/>
  </xdr:twoCellAnchor>
  <xdr:twoCellAnchor>
    <xdr:from>
      <xdr:col>7</xdr:col>
      <xdr:colOff>274865</xdr:colOff>
      <xdr:row>131</xdr:row>
      <xdr:rowOff>34066</xdr:rowOff>
    </xdr:from>
    <xdr:to>
      <xdr:col>12</xdr:col>
      <xdr:colOff>0</xdr:colOff>
      <xdr:row>132</xdr:row>
      <xdr:rowOff>98673</xdr:rowOff>
    </xdr:to>
    <xdr:sp macro="" textlink="">
      <xdr:nvSpPr>
        <xdr:cNvPr id="81" name="Rectángulo 80">
          <a:extLst>
            <a:ext uri="{FF2B5EF4-FFF2-40B4-BE49-F238E27FC236}">
              <a16:creationId xmlns:a16="http://schemas.microsoft.com/office/drawing/2014/main" id="{D970573B-76F2-4712-815D-6E5C01DE149A}"/>
            </a:ext>
          </a:extLst>
        </xdr:cNvPr>
        <xdr:cNvSpPr/>
      </xdr:nvSpPr>
      <xdr:spPr>
        <a:xfrm>
          <a:off x="5325020" y="30241875"/>
          <a:ext cx="5514430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ayuda frente a un hecho de violencia</a:t>
          </a:r>
        </a:p>
      </xdr:txBody>
    </xdr:sp>
    <xdr:clientData/>
  </xdr:twoCellAnchor>
  <xdr:twoCellAnchor>
    <xdr:from>
      <xdr:col>5</xdr:col>
      <xdr:colOff>693249</xdr:colOff>
      <xdr:row>131</xdr:row>
      <xdr:rowOff>34066</xdr:rowOff>
    </xdr:from>
    <xdr:to>
      <xdr:col>7</xdr:col>
      <xdr:colOff>397329</xdr:colOff>
      <xdr:row>131</xdr:row>
      <xdr:rowOff>286066</xdr:rowOff>
    </xdr:to>
    <xdr:sp macro="" textlink="">
      <xdr:nvSpPr>
        <xdr:cNvPr id="82" name="Rectángulo 51">
          <a:extLst>
            <a:ext uri="{FF2B5EF4-FFF2-40B4-BE49-F238E27FC236}">
              <a16:creationId xmlns:a16="http://schemas.microsoft.com/office/drawing/2014/main" id="{6C7A0FBA-8404-4DEA-87CC-0D53F9F925C6}"/>
            </a:ext>
          </a:extLst>
        </xdr:cNvPr>
        <xdr:cNvSpPr/>
      </xdr:nvSpPr>
      <xdr:spPr>
        <a:xfrm>
          <a:off x="4324179" y="30241875"/>
          <a:ext cx="112521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N°14</a:t>
          </a:r>
        </a:p>
      </xdr:txBody>
    </xdr:sp>
    <xdr:clientData/>
  </xdr:twoCellAnchor>
  <xdr:twoCellAnchor>
    <xdr:from>
      <xdr:col>1</xdr:col>
      <xdr:colOff>955222</xdr:colOff>
      <xdr:row>149</xdr:row>
      <xdr:rowOff>47672</xdr:rowOff>
    </xdr:from>
    <xdr:to>
      <xdr:col>6</xdr:col>
      <xdr:colOff>13607</xdr:colOff>
      <xdr:row>151</xdr:row>
      <xdr:rowOff>122465</xdr:rowOff>
    </xdr:to>
    <xdr:sp macro="" textlink="">
      <xdr:nvSpPr>
        <xdr:cNvPr id="83" name="Rectángulo 82">
          <a:extLst>
            <a:ext uri="{FF2B5EF4-FFF2-40B4-BE49-F238E27FC236}">
              <a16:creationId xmlns:a16="http://schemas.microsoft.com/office/drawing/2014/main" id="{B0B135DF-25FD-46EA-94FC-93296E05C64C}"/>
            </a:ext>
          </a:extLst>
        </xdr:cNvPr>
        <xdr:cNvSpPr/>
      </xdr:nvSpPr>
      <xdr:spPr>
        <a:xfrm>
          <a:off x="1088572" y="30241875"/>
          <a:ext cx="3281770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han recibido alguna capacitación para desempeñar alguna ocupación</a:t>
          </a:r>
        </a:p>
      </xdr:txBody>
    </xdr:sp>
    <xdr:clientData/>
  </xdr:twoCellAnchor>
  <xdr:twoCellAnchor>
    <xdr:from>
      <xdr:col>0</xdr:col>
      <xdr:colOff>135355</xdr:colOff>
      <xdr:row>149</xdr:row>
      <xdr:rowOff>47672</xdr:rowOff>
    </xdr:from>
    <xdr:to>
      <xdr:col>1</xdr:col>
      <xdr:colOff>1064079</xdr:colOff>
      <xdr:row>150</xdr:row>
      <xdr:rowOff>109172</xdr:rowOff>
    </xdr:to>
    <xdr:sp macro="" textlink="">
      <xdr:nvSpPr>
        <xdr:cNvPr id="84" name="Rectángulo 51">
          <a:extLst>
            <a:ext uri="{FF2B5EF4-FFF2-40B4-BE49-F238E27FC236}">
              <a16:creationId xmlns:a16="http://schemas.microsoft.com/office/drawing/2014/main" id="{07DCD736-04AC-42CF-9139-2BA87929736F}"/>
            </a:ext>
          </a:extLst>
        </xdr:cNvPr>
        <xdr:cNvSpPr/>
      </xdr:nvSpPr>
      <xdr:spPr>
        <a:xfrm>
          <a:off x="131545" y="30241875"/>
          <a:ext cx="106588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9</xdr:col>
      <xdr:colOff>112296</xdr:colOff>
      <xdr:row>150</xdr:row>
      <xdr:rowOff>40820</xdr:rowOff>
    </xdr:from>
    <xdr:to>
      <xdr:col>12</xdr:col>
      <xdr:colOff>13607</xdr:colOff>
      <xdr:row>150</xdr:row>
      <xdr:rowOff>292820</xdr:rowOff>
    </xdr:to>
    <xdr:sp macro="" textlink="">
      <xdr:nvSpPr>
        <xdr:cNvPr id="85" name="Rectángulo 84">
          <a:extLst>
            <a:ext uri="{FF2B5EF4-FFF2-40B4-BE49-F238E27FC236}">
              <a16:creationId xmlns:a16="http://schemas.microsoft.com/office/drawing/2014/main" id="{6A0B9FBB-2B09-4375-AA22-8D2B95081112}"/>
            </a:ext>
          </a:extLst>
        </xdr:cNvPr>
        <xdr:cNvSpPr/>
      </xdr:nvSpPr>
      <xdr:spPr>
        <a:xfrm>
          <a:off x="7027446" y="30241875"/>
          <a:ext cx="382942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Disponibilidad de tiempo de las usuarias</a:t>
          </a:r>
        </a:p>
      </xdr:txBody>
    </xdr:sp>
    <xdr:clientData/>
  </xdr:twoCellAnchor>
  <xdr:twoCellAnchor>
    <xdr:from>
      <xdr:col>7</xdr:col>
      <xdr:colOff>489857</xdr:colOff>
      <xdr:row>150</xdr:row>
      <xdr:rowOff>40820</xdr:rowOff>
    </xdr:from>
    <xdr:to>
      <xdr:col>9</xdr:col>
      <xdr:colOff>234760</xdr:colOff>
      <xdr:row>150</xdr:row>
      <xdr:rowOff>292820</xdr:rowOff>
    </xdr:to>
    <xdr:sp macro="" textlink="">
      <xdr:nvSpPr>
        <xdr:cNvPr id="86" name="Rectángulo 51">
          <a:extLst>
            <a:ext uri="{FF2B5EF4-FFF2-40B4-BE49-F238E27FC236}">
              <a16:creationId xmlns:a16="http://schemas.microsoft.com/office/drawing/2014/main" id="{BB7858E9-DACA-4053-95E8-491A958703A6}"/>
            </a:ext>
          </a:extLst>
        </xdr:cNvPr>
        <xdr:cNvSpPr/>
      </xdr:nvSpPr>
      <xdr:spPr>
        <a:xfrm>
          <a:off x="5536202" y="30241875"/>
          <a:ext cx="161561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13</xdr:col>
      <xdr:colOff>958661</xdr:colOff>
      <xdr:row>150</xdr:row>
      <xdr:rowOff>16326</xdr:rowOff>
    </xdr:from>
    <xdr:to>
      <xdr:col>16</xdr:col>
      <xdr:colOff>830037</xdr:colOff>
      <xdr:row>150</xdr:row>
      <xdr:rowOff>268326</xdr:rowOff>
    </xdr:to>
    <xdr:sp macro="" textlink="">
      <xdr:nvSpPr>
        <xdr:cNvPr id="87" name="Rectángulo 86">
          <a:extLst>
            <a:ext uri="{FF2B5EF4-FFF2-40B4-BE49-F238E27FC236}">
              <a16:creationId xmlns:a16="http://schemas.microsoft.com/office/drawing/2014/main" id="{42042FF8-C4B9-4561-9FED-8821B941B215}"/>
            </a:ext>
          </a:extLst>
        </xdr:cNvPr>
        <xdr:cNvSpPr/>
      </xdr:nvSpPr>
      <xdr:spPr>
        <a:xfrm>
          <a:off x="13590716" y="30241875"/>
          <a:ext cx="294414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Situación laboral de las usuarias</a:t>
          </a:r>
        </a:p>
      </xdr:txBody>
    </xdr:sp>
    <xdr:clientData/>
  </xdr:twoCellAnchor>
  <xdr:twoCellAnchor>
    <xdr:from>
      <xdr:col>13</xdr:col>
      <xdr:colOff>16329</xdr:colOff>
      <xdr:row>150</xdr:row>
      <xdr:rowOff>16327</xdr:rowOff>
    </xdr:from>
    <xdr:to>
      <xdr:col>14</xdr:col>
      <xdr:colOff>19767</xdr:colOff>
      <xdr:row>150</xdr:row>
      <xdr:rowOff>268327</xdr:rowOff>
    </xdr:to>
    <xdr:sp macro="" textlink="">
      <xdr:nvSpPr>
        <xdr:cNvPr id="88" name="Rectángulo 51">
          <a:extLst>
            <a:ext uri="{FF2B5EF4-FFF2-40B4-BE49-F238E27FC236}">
              <a16:creationId xmlns:a16="http://schemas.microsoft.com/office/drawing/2014/main" id="{74FB7931-4E6A-4C59-BE4B-109520DA8FEF}"/>
            </a:ext>
          </a:extLst>
        </xdr:cNvPr>
        <xdr:cNvSpPr/>
      </xdr:nvSpPr>
      <xdr:spPr>
        <a:xfrm>
          <a:off x="12650289" y="30241875"/>
          <a:ext cx="120549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1</xdr:col>
      <xdr:colOff>958661</xdr:colOff>
      <xdr:row>158</xdr:row>
      <xdr:rowOff>29933</xdr:rowOff>
    </xdr:from>
    <xdr:to>
      <xdr:col>6</xdr:col>
      <xdr:colOff>13607</xdr:colOff>
      <xdr:row>160</xdr:row>
      <xdr:rowOff>108856</xdr:rowOff>
    </xdr:to>
    <xdr:sp macro="" textlink="">
      <xdr:nvSpPr>
        <xdr:cNvPr id="89" name="Rectángulo 88">
          <a:extLst>
            <a:ext uri="{FF2B5EF4-FFF2-40B4-BE49-F238E27FC236}">
              <a16:creationId xmlns:a16="http://schemas.microsoft.com/office/drawing/2014/main" id="{67AEB569-BD7B-442D-BAC8-7574676E6555}"/>
            </a:ext>
          </a:extLst>
        </xdr:cNvPr>
        <xdr:cNvSpPr/>
      </xdr:nvSpPr>
      <xdr:spPr>
        <a:xfrm>
          <a:off x="1093916" y="30241875"/>
          <a:ext cx="327642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Prioridad de la usuaria de capacitación o trabajo</a:t>
          </a:r>
        </a:p>
      </xdr:txBody>
    </xdr:sp>
    <xdr:clientData/>
  </xdr:twoCellAnchor>
  <xdr:twoCellAnchor>
    <xdr:from>
      <xdr:col>1</xdr:col>
      <xdr:colOff>16330</xdr:colOff>
      <xdr:row>158</xdr:row>
      <xdr:rowOff>29934</xdr:rowOff>
    </xdr:from>
    <xdr:to>
      <xdr:col>2</xdr:col>
      <xdr:colOff>6160</xdr:colOff>
      <xdr:row>159</xdr:row>
      <xdr:rowOff>91434</xdr:rowOff>
    </xdr:to>
    <xdr:sp macro="" textlink="">
      <xdr:nvSpPr>
        <xdr:cNvPr id="90" name="Rectángulo 51">
          <a:extLst>
            <a:ext uri="{FF2B5EF4-FFF2-40B4-BE49-F238E27FC236}">
              <a16:creationId xmlns:a16="http://schemas.microsoft.com/office/drawing/2014/main" id="{BEB3C0F5-9E1A-4EFC-BB37-AA41EF859BAB}"/>
            </a:ext>
          </a:extLst>
        </xdr:cNvPr>
        <xdr:cNvSpPr/>
      </xdr:nvSpPr>
      <xdr:spPr>
        <a:xfrm>
          <a:off x="153490" y="30241875"/>
          <a:ext cx="109282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13</xdr:col>
      <xdr:colOff>934166</xdr:colOff>
      <xdr:row>158</xdr:row>
      <xdr:rowOff>114297</xdr:rowOff>
    </xdr:from>
    <xdr:to>
      <xdr:col>20</xdr:col>
      <xdr:colOff>13607</xdr:colOff>
      <xdr:row>159</xdr:row>
      <xdr:rowOff>175797</xdr:rowOff>
    </xdr:to>
    <xdr:sp macro="" textlink="">
      <xdr:nvSpPr>
        <xdr:cNvPr id="91" name="Rectángulo 90">
          <a:extLst>
            <a:ext uri="{FF2B5EF4-FFF2-40B4-BE49-F238E27FC236}">
              <a16:creationId xmlns:a16="http://schemas.microsoft.com/office/drawing/2014/main" id="{3D27409C-756C-442B-B4FC-01645DA735AA}"/>
            </a:ext>
          </a:extLst>
        </xdr:cNvPr>
        <xdr:cNvSpPr/>
      </xdr:nvSpPr>
      <xdr:spPr>
        <a:xfrm>
          <a:off x="13560506" y="30241875"/>
          <a:ext cx="600221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trabajo</a:t>
          </a:r>
        </a:p>
      </xdr:txBody>
    </xdr:sp>
    <xdr:clientData/>
  </xdr:twoCellAnchor>
  <xdr:twoCellAnchor>
    <xdr:from>
      <xdr:col>12</xdr:col>
      <xdr:colOff>808264</xdr:colOff>
      <xdr:row>158</xdr:row>
      <xdr:rowOff>114298</xdr:rowOff>
    </xdr:from>
    <xdr:to>
      <xdr:col>13</xdr:col>
      <xdr:colOff>1056630</xdr:colOff>
      <xdr:row>159</xdr:row>
      <xdr:rowOff>175798</xdr:rowOff>
    </xdr:to>
    <xdr:sp macro="" textlink="">
      <xdr:nvSpPr>
        <xdr:cNvPr id="92" name="Rectángulo 51">
          <a:extLst>
            <a:ext uri="{FF2B5EF4-FFF2-40B4-BE49-F238E27FC236}">
              <a16:creationId xmlns:a16="http://schemas.microsoft.com/office/drawing/2014/main" id="{3EC7A791-A489-4F92-8AD4-CA5C244FC3F4}"/>
            </a:ext>
          </a:extLst>
        </xdr:cNvPr>
        <xdr:cNvSpPr/>
      </xdr:nvSpPr>
      <xdr:spPr>
        <a:xfrm>
          <a:off x="11649619" y="30241875"/>
          <a:ext cx="2035256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947776</xdr:colOff>
      <xdr:row>173</xdr:row>
      <xdr:rowOff>141514</xdr:rowOff>
    </xdr:from>
    <xdr:to>
      <xdr:col>12</xdr:col>
      <xdr:colOff>802822</xdr:colOff>
      <xdr:row>174</xdr:row>
      <xdr:rowOff>301371</xdr:rowOff>
    </xdr:to>
    <xdr:sp macro="" textlink="">
      <xdr:nvSpPr>
        <xdr:cNvPr id="93" name="Rectángulo 92">
          <a:extLst>
            <a:ext uri="{FF2B5EF4-FFF2-40B4-BE49-F238E27FC236}">
              <a16:creationId xmlns:a16="http://schemas.microsoft.com/office/drawing/2014/main" id="{7FDBF493-8123-485A-AEAB-D669E4C8E5CF}"/>
            </a:ext>
          </a:extLst>
        </xdr:cNvPr>
        <xdr:cNvSpPr/>
      </xdr:nvSpPr>
      <xdr:spPr>
        <a:xfrm>
          <a:off x="1079221" y="30241875"/>
          <a:ext cx="1056305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Proceso de articulación donde las usuarias se encuentran insertadas capacitandose en una institucion publica o privada, en proceso todavia no comienza su capacitación y las usuarias que decidieron abandonar el proceso, según modalidad</a:t>
          </a:r>
        </a:p>
      </xdr:txBody>
    </xdr:sp>
    <xdr:clientData/>
  </xdr:twoCellAnchor>
  <xdr:twoCellAnchor>
    <xdr:from>
      <xdr:col>1</xdr:col>
      <xdr:colOff>5445</xdr:colOff>
      <xdr:row>173</xdr:row>
      <xdr:rowOff>141514</xdr:rowOff>
    </xdr:from>
    <xdr:to>
      <xdr:col>1</xdr:col>
      <xdr:colOff>1070240</xdr:colOff>
      <xdr:row>174</xdr:row>
      <xdr:rowOff>121371</xdr:rowOff>
    </xdr:to>
    <xdr:sp macro="" textlink="">
      <xdr:nvSpPr>
        <xdr:cNvPr id="94" name="Rectángulo 51">
          <a:extLst>
            <a:ext uri="{FF2B5EF4-FFF2-40B4-BE49-F238E27FC236}">
              <a16:creationId xmlns:a16="http://schemas.microsoft.com/office/drawing/2014/main" id="{BD86A716-8BFD-45B2-A12E-FE8CA121E2EE}"/>
            </a:ext>
          </a:extLst>
        </xdr:cNvPr>
        <xdr:cNvSpPr/>
      </xdr:nvSpPr>
      <xdr:spPr>
        <a:xfrm>
          <a:off x="140700" y="30241875"/>
          <a:ext cx="106289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15</xdr:col>
      <xdr:colOff>49704</xdr:colOff>
      <xdr:row>173</xdr:row>
      <xdr:rowOff>141512</xdr:rowOff>
    </xdr:from>
    <xdr:to>
      <xdr:col>21</xdr:col>
      <xdr:colOff>1</xdr:colOff>
      <xdr:row>174</xdr:row>
      <xdr:rowOff>340179</xdr:rowOff>
    </xdr:to>
    <xdr:sp macro="" textlink="">
      <xdr:nvSpPr>
        <xdr:cNvPr id="95" name="Rectángulo 94">
          <a:extLst>
            <a:ext uri="{FF2B5EF4-FFF2-40B4-BE49-F238E27FC236}">
              <a16:creationId xmlns:a16="http://schemas.microsoft.com/office/drawing/2014/main" id="{8AB6B174-E59B-4CDE-8E5C-EAEBFC5991FF}"/>
            </a:ext>
          </a:extLst>
        </xdr:cNvPr>
        <xdr:cNvSpPr/>
      </xdr:nvSpPr>
      <xdr:spPr>
        <a:xfrm>
          <a:off x="14750589" y="30241875"/>
          <a:ext cx="4994737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culminaron la intervención de Empoderamiento Economico según modalidad</a:t>
          </a:r>
        </a:p>
      </xdr:txBody>
    </xdr:sp>
    <xdr:clientData/>
  </xdr:twoCellAnchor>
  <xdr:twoCellAnchor>
    <xdr:from>
      <xdr:col>13</xdr:col>
      <xdr:colOff>1012372</xdr:colOff>
      <xdr:row>173</xdr:row>
      <xdr:rowOff>141513</xdr:rowOff>
    </xdr:from>
    <xdr:to>
      <xdr:col>15</xdr:col>
      <xdr:colOff>172167</xdr:colOff>
      <xdr:row>174</xdr:row>
      <xdr:rowOff>121370</xdr:rowOff>
    </xdr:to>
    <xdr:sp macro="" textlink="">
      <xdr:nvSpPr>
        <xdr:cNvPr id="96" name="Rectángulo 51">
          <a:extLst>
            <a:ext uri="{FF2B5EF4-FFF2-40B4-BE49-F238E27FC236}">
              <a16:creationId xmlns:a16="http://schemas.microsoft.com/office/drawing/2014/main" id="{B355FDC4-AE00-44B2-ABCF-358170FFAE66}"/>
            </a:ext>
          </a:extLst>
        </xdr:cNvPr>
        <xdr:cNvSpPr/>
      </xdr:nvSpPr>
      <xdr:spPr>
        <a:xfrm>
          <a:off x="13638712" y="30241875"/>
          <a:ext cx="122672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2</xdr:col>
      <xdr:colOff>229960</xdr:colOff>
      <xdr:row>172</xdr:row>
      <xdr:rowOff>57145</xdr:rowOff>
    </xdr:from>
    <xdr:to>
      <xdr:col>19</xdr:col>
      <xdr:colOff>538842</xdr:colOff>
      <xdr:row>172</xdr:row>
      <xdr:rowOff>418505</xdr:rowOff>
    </xdr:to>
    <xdr:sp macro="" textlink="">
      <xdr:nvSpPr>
        <xdr:cNvPr id="97" name="Rectángulo 96">
          <a:extLst>
            <a:ext uri="{FF2B5EF4-FFF2-40B4-BE49-F238E27FC236}">
              <a16:creationId xmlns:a16="http://schemas.microsoft.com/office/drawing/2014/main" id="{3895F42E-6E52-402E-908D-7B71E9E6333B}"/>
            </a:ext>
          </a:extLst>
        </xdr:cNvPr>
        <xdr:cNvSpPr/>
      </xdr:nvSpPr>
      <xdr:spPr>
        <a:xfrm>
          <a:off x="1468210" y="30241875"/>
          <a:ext cx="1775106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INSERCIÓN SEGÚN MODALIDAD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96610</xdr:colOff>
      <xdr:row>172</xdr:row>
      <xdr:rowOff>57145</xdr:rowOff>
    </xdr:from>
    <xdr:to>
      <xdr:col>2</xdr:col>
      <xdr:colOff>280307</xdr:colOff>
      <xdr:row>172</xdr:row>
      <xdr:rowOff>418505</xdr:rowOff>
    </xdr:to>
    <xdr:sp macro="" textlink="">
      <xdr:nvSpPr>
        <xdr:cNvPr id="98" name="Rectángulo 97">
          <a:extLst>
            <a:ext uri="{FF2B5EF4-FFF2-40B4-BE49-F238E27FC236}">
              <a16:creationId xmlns:a16="http://schemas.microsoft.com/office/drawing/2014/main" id="{28C90828-4598-48B9-B51B-A0ED30802F01}"/>
            </a:ext>
          </a:extLst>
        </xdr:cNvPr>
        <xdr:cNvSpPr/>
      </xdr:nvSpPr>
      <xdr:spPr>
        <a:xfrm>
          <a:off x="92800" y="30241875"/>
          <a:ext cx="1429567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E  </a:t>
          </a:r>
        </a:p>
      </xdr:txBody>
    </xdr:sp>
    <xdr:clientData/>
  </xdr:twoCellAnchor>
  <xdr:twoCellAnchor>
    <xdr:from>
      <xdr:col>2</xdr:col>
      <xdr:colOff>238123</xdr:colOff>
      <xdr:row>197</xdr:row>
      <xdr:rowOff>2721</xdr:rowOff>
    </xdr:from>
    <xdr:to>
      <xdr:col>19</xdr:col>
      <xdr:colOff>843642</xdr:colOff>
      <xdr:row>198</xdr:row>
      <xdr:rowOff>121874</xdr:rowOff>
    </xdr:to>
    <xdr:sp macro="" textlink="">
      <xdr:nvSpPr>
        <xdr:cNvPr id="99" name="Rectángulo 98">
          <a:extLst>
            <a:ext uri="{FF2B5EF4-FFF2-40B4-BE49-F238E27FC236}">
              <a16:creationId xmlns:a16="http://schemas.microsoft.com/office/drawing/2014/main" id="{418E4063-DF54-4B36-8507-271F5108EB8F}"/>
            </a:ext>
          </a:extLst>
        </xdr:cNvPr>
        <xdr:cNvSpPr/>
      </xdr:nvSpPr>
      <xdr:spPr>
        <a:xfrm>
          <a:off x="1478278" y="30482721"/>
          <a:ext cx="18045794" cy="34965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DIMENSIÓN DEL EMPODERAMIENTO</a:t>
          </a:r>
          <a:r>
            <a:rPr lang="es-PE" sz="1700" b="1" baseline="0">
              <a:solidFill>
                <a:schemeClr val="bg1"/>
              </a:solidFill>
            </a:rPr>
            <a:t> ECONÓMICO - ESTADO INICIAL E INTERMEDIO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123824</xdr:colOff>
      <xdr:row>196</xdr:row>
      <xdr:rowOff>57149</xdr:rowOff>
    </xdr:from>
    <xdr:to>
      <xdr:col>2</xdr:col>
      <xdr:colOff>323849</xdr:colOff>
      <xdr:row>198</xdr:row>
      <xdr:rowOff>121874</xdr:rowOff>
    </xdr:to>
    <xdr:sp macro="" textlink="">
      <xdr:nvSpPr>
        <xdr:cNvPr id="100" name="Rectángulo 99">
          <a:extLst>
            <a:ext uri="{FF2B5EF4-FFF2-40B4-BE49-F238E27FC236}">
              <a16:creationId xmlns:a16="http://schemas.microsoft.com/office/drawing/2014/main" id="{8FEFC88B-4FF4-42B3-9C5F-0D55A78ABEAC}"/>
            </a:ext>
          </a:extLst>
        </xdr:cNvPr>
        <xdr:cNvSpPr/>
      </xdr:nvSpPr>
      <xdr:spPr>
        <a:xfrm>
          <a:off x="125729" y="30483809"/>
          <a:ext cx="1440180" cy="34857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C  </a:t>
          </a:r>
        </a:p>
      </xdr:txBody>
    </xdr:sp>
    <xdr:clientData/>
  </xdr:twoCellAnchor>
  <xdr:twoCellAnchor>
    <xdr:from>
      <xdr:col>1</xdr:col>
      <xdr:colOff>925286</xdr:colOff>
      <xdr:row>199</xdr:row>
      <xdr:rowOff>40338</xdr:rowOff>
    </xdr:from>
    <xdr:to>
      <xdr:col>19</xdr:col>
      <xdr:colOff>850900</xdr:colOff>
      <xdr:row>199</xdr:row>
      <xdr:rowOff>355600</xdr:rowOff>
    </xdr:to>
    <xdr:sp macro="" textlink="">
      <xdr:nvSpPr>
        <xdr:cNvPr id="101" name="Rectángulo 100">
          <a:extLst>
            <a:ext uri="{FF2B5EF4-FFF2-40B4-BE49-F238E27FC236}">
              <a16:creationId xmlns:a16="http://schemas.microsoft.com/office/drawing/2014/main" id="{956645AB-A7AB-4D37-A830-36E1D51ED1C7}"/>
            </a:ext>
          </a:extLst>
        </xdr:cNvPr>
        <xdr:cNvSpPr/>
      </xdr:nvSpPr>
      <xdr:spPr>
        <a:xfrm>
          <a:off x="1060541" y="30929913"/>
          <a:ext cx="18472694" cy="3190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 decisión de las usuarias que culminaron el proceso, al inicio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intermedio de la intervención de Empoderamiento Económico</a:t>
          </a:r>
        </a:p>
      </xdr:txBody>
    </xdr:sp>
    <xdr:clientData/>
  </xdr:twoCellAnchor>
  <xdr:twoCellAnchor>
    <xdr:from>
      <xdr:col>1</xdr:col>
      <xdr:colOff>3926</xdr:colOff>
      <xdr:row>199</xdr:row>
      <xdr:rowOff>40977</xdr:rowOff>
    </xdr:from>
    <xdr:to>
      <xdr:col>1</xdr:col>
      <xdr:colOff>1047750</xdr:colOff>
      <xdr:row>199</xdr:row>
      <xdr:rowOff>292977</xdr:rowOff>
    </xdr:to>
    <xdr:sp macro="" textlink="">
      <xdr:nvSpPr>
        <xdr:cNvPr id="102" name="Rectángulo 51">
          <a:extLst>
            <a:ext uri="{FF2B5EF4-FFF2-40B4-BE49-F238E27FC236}">
              <a16:creationId xmlns:a16="http://schemas.microsoft.com/office/drawing/2014/main" id="{F4838E21-8042-40AE-BCBB-9C0558329C91}"/>
            </a:ext>
          </a:extLst>
        </xdr:cNvPr>
        <xdr:cNvSpPr/>
      </xdr:nvSpPr>
      <xdr:spPr>
        <a:xfrm>
          <a:off x="139181" y="30930552"/>
          <a:ext cx="1038109" cy="2481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8</xdr:col>
      <xdr:colOff>10634</xdr:colOff>
      <xdr:row>75</xdr:row>
      <xdr:rowOff>1928</xdr:rowOff>
    </xdr:from>
    <xdr:to>
      <xdr:col>13</xdr:col>
      <xdr:colOff>0</xdr:colOff>
      <xdr:row>76</xdr:row>
      <xdr:rowOff>55719</xdr:rowOff>
    </xdr:to>
    <xdr:grpSp>
      <xdr:nvGrpSpPr>
        <xdr:cNvPr id="103" name="Grupo 102">
          <a:extLst>
            <a:ext uri="{FF2B5EF4-FFF2-40B4-BE49-F238E27FC236}">
              <a16:creationId xmlns:a16="http://schemas.microsoft.com/office/drawing/2014/main" id="{81CF0A51-ADD2-4093-A28F-71FA38C0D121}"/>
            </a:ext>
          </a:extLst>
        </xdr:cNvPr>
        <xdr:cNvGrpSpPr/>
      </xdr:nvGrpSpPr>
      <xdr:grpSpPr>
        <a:xfrm>
          <a:off x="5809182" y="17310214"/>
          <a:ext cx="6831854" cy="302529"/>
          <a:chOff x="5135900" y="15018774"/>
          <a:chExt cx="5148378" cy="290278"/>
        </a:xfrm>
      </xdr:grpSpPr>
      <xdr:sp macro="" textlink="">
        <xdr:nvSpPr>
          <xdr:cNvPr id="104" name="Rectángulo 103">
            <a:extLst>
              <a:ext uri="{FF2B5EF4-FFF2-40B4-BE49-F238E27FC236}">
                <a16:creationId xmlns:a16="http://schemas.microsoft.com/office/drawing/2014/main" id="{FE839ADF-87F8-6498-3382-30B9D3136A02}"/>
              </a:ext>
            </a:extLst>
          </xdr:cNvPr>
          <xdr:cNvSpPr/>
        </xdr:nvSpPr>
        <xdr:spPr>
          <a:xfrm>
            <a:off x="6354536" y="15018774"/>
            <a:ext cx="3929742" cy="290278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 sus costumbres y antepasados, la participante se considera:</a:t>
            </a:r>
          </a:p>
        </xdr:txBody>
      </xdr:sp>
      <xdr:sp macro="" textlink="">
        <xdr:nvSpPr>
          <xdr:cNvPr id="105" name="Rectángulo 51">
            <a:extLst>
              <a:ext uri="{FF2B5EF4-FFF2-40B4-BE49-F238E27FC236}">
                <a16:creationId xmlns:a16="http://schemas.microsoft.com/office/drawing/2014/main" id="{52E55B13-FB9C-98A9-256E-7DCAF6238593}"/>
              </a:ext>
            </a:extLst>
          </xdr:cNvPr>
          <xdr:cNvSpPr/>
        </xdr:nvSpPr>
        <xdr:spPr>
          <a:xfrm>
            <a:off x="5135900" y="15018774"/>
            <a:ext cx="1327493" cy="25472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N°11</a:t>
            </a:r>
          </a:p>
        </xdr:txBody>
      </xdr:sp>
    </xdr:grpSp>
    <xdr:clientData/>
  </xdr:twoCellAnchor>
  <xdr:twoCellAnchor>
    <xdr:from>
      <xdr:col>1</xdr:col>
      <xdr:colOff>16536</xdr:colOff>
      <xdr:row>60</xdr:row>
      <xdr:rowOff>229158</xdr:rowOff>
    </xdr:from>
    <xdr:to>
      <xdr:col>5</xdr:col>
      <xdr:colOff>1</xdr:colOff>
      <xdr:row>62</xdr:row>
      <xdr:rowOff>168890</xdr:rowOff>
    </xdr:to>
    <xdr:grpSp>
      <xdr:nvGrpSpPr>
        <xdr:cNvPr id="106" name="Grupo 105">
          <a:extLst>
            <a:ext uri="{FF2B5EF4-FFF2-40B4-BE49-F238E27FC236}">
              <a16:creationId xmlns:a16="http://schemas.microsoft.com/office/drawing/2014/main" id="{F125D511-6740-4E22-980F-9C1DBB576441}"/>
            </a:ext>
          </a:extLst>
        </xdr:cNvPr>
        <xdr:cNvGrpSpPr/>
      </xdr:nvGrpSpPr>
      <xdr:grpSpPr>
        <a:xfrm>
          <a:off x="156417" y="13890729"/>
          <a:ext cx="3476691" cy="433400"/>
          <a:chOff x="5142620" y="10929819"/>
          <a:chExt cx="2862975" cy="424674"/>
        </a:xfrm>
      </xdr:grpSpPr>
      <xdr:sp macro="" textlink="">
        <xdr:nvSpPr>
          <xdr:cNvPr id="107" name="Rectángulo 106">
            <a:extLst>
              <a:ext uri="{FF2B5EF4-FFF2-40B4-BE49-F238E27FC236}">
                <a16:creationId xmlns:a16="http://schemas.microsoft.com/office/drawing/2014/main" id="{46E4BD2F-D252-4582-5EF8-A14A99FE9FE9}"/>
              </a:ext>
            </a:extLst>
          </xdr:cNvPr>
          <xdr:cNvSpPr/>
        </xdr:nvSpPr>
        <xdr:spPr>
          <a:xfrm>
            <a:off x="5865704" y="10941980"/>
            <a:ext cx="2139891" cy="41251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ingresaron a la intervención según nacionalidad</a:t>
            </a:r>
          </a:p>
        </xdr:txBody>
      </xdr:sp>
      <xdr:sp macro="" textlink="">
        <xdr:nvSpPr>
          <xdr:cNvPr id="108" name="Rectángulo 51">
            <a:extLst>
              <a:ext uri="{FF2B5EF4-FFF2-40B4-BE49-F238E27FC236}">
                <a16:creationId xmlns:a16="http://schemas.microsoft.com/office/drawing/2014/main" id="{E6B50B92-930C-BF76-9C07-85DBA25B17D8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N°7</a:t>
            </a:r>
          </a:p>
        </xdr:txBody>
      </xdr:sp>
    </xdr:grpSp>
    <xdr:clientData/>
  </xdr:twoCellAnchor>
  <xdr:twoCellAnchor>
    <xdr:from>
      <xdr:col>1</xdr:col>
      <xdr:colOff>904876</xdr:colOff>
      <xdr:row>237</xdr:row>
      <xdr:rowOff>78438</xdr:rowOff>
    </xdr:from>
    <xdr:to>
      <xdr:col>5</xdr:col>
      <xdr:colOff>25401</xdr:colOff>
      <xdr:row>240</xdr:row>
      <xdr:rowOff>133350</xdr:rowOff>
    </xdr:to>
    <xdr:sp macro="" textlink="">
      <xdr:nvSpPr>
        <xdr:cNvPr id="109" name="Rectángulo 108">
          <a:extLst>
            <a:ext uri="{FF2B5EF4-FFF2-40B4-BE49-F238E27FC236}">
              <a16:creationId xmlns:a16="http://schemas.microsoft.com/office/drawing/2014/main" id="{912A83C0-7914-4729-9EC2-0423AA024F29}"/>
            </a:ext>
          </a:extLst>
        </xdr:cNvPr>
        <xdr:cNvSpPr/>
      </xdr:nvSpPr>
      <xdr:spPr>
        <a:xfrm>
          <a:off x="1036321" y="44112513"/>
          <a:ext cx="2614295" cy="5940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de habilidades para la vida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29326</xdr:colOff>
      <xdr:row>237</xdr:row>
      <xdr:rowOff>79076</xdr:rowOff>
    </xdr:from>
    <xdr:to>
      <xdr:col>1</xdr:col>
      <xdr:colOff>1073150</xdr:colOff>
      <xdr:row>238</xdr:row>
      <xdr:rowOff>88899</xdr:rowOff>
    </xdr:to>
    <xdr:sp macro="" textlink="">
      <xdr:nvSpPr>
        <xdr:cNvPr id="110" name="Rectángulo 51">
          <a:extLst>
            <a:ext uri="{FF2B5EF4-FFF2-40B4-BE49-F238E27FC236}">
              <a16:creationId xmlns:a16="http://schemas.microsoft.com/office/drawing/2014/main" id="{31FE1654-DB36-411A-9E0F-173B4E5C5953}"/>
            </a:ext>
          </a:extLst>
        </xdr:cNvPr>
        <xdr:cNvSpPr/>
      </xdr:nvSpPr>
      <xdr:spPr>
        <a:xfrm>
          <a:off x="160771" y="44113151"/>
          <a:ext cx="1047634" cy="19460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7</xdr:col>
      <xdr:colOff>317500</xdr:colOff>
      <xdr:row>237</xdr:row>
      <xdr:rowOff>78438</xdr:rowOff>
    </xdr:from>
    <xdr:to>
      <xdr:col>10</xdr:col>
      <xdr:colOff>0</xdr:colOff>
      <xdr:row>240</xdr:row>
      <xdr:rowOff>101600</xdr:rowOff>
    </xdr:to>
    <xdr:sp macro="" textlink="">
      <xdr:nvSpPr>
        <xdr:cNvPr id="111" name="Rectángulo 110">
          <a:extLst>
            <a:ext uri="{FF2B5EF4-FFF2-40B4-BE49-F238E27FC236}">
              <a16:creationId xmlns:a16="http://schemas.microsoft.com/office/drawing/2014/main" id="{618D8B41-77C3-4455-886D-6CEDCCCE3A1C}"/>
            </a:ext>
          </a:extLst>
        </xdr:cNvPr>
        <xdr:cNvSpPr/>
      </xdr:nvSpPr>
      <xdr:spPr>
        <a:xfrm>
          <a:off x="5369560" y="44112513"/>
          <a:ext cx="2860040" cy="56227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en Habilidades vocacionales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677026</xdr:colOff>
      <xdr:row>237</xdr:row>
      <xdr:rowOff>79077</xdr:rowOff>
    </xdr:from>
    <xdr:to>
      <xdr:col>7</xdr:col>
      <xdr:colOff>368300</xdr:colOff>
      <xdr:row>238</xdr:row>
      <xdr:rowOff>76201</xdr:rowOff>
    </xdr:to>
    <xdr:sp macro="" textlink="">
      <xdr:nvSpPr>
        <xdr:cNvPr id="112" name="Rectángulo 51">
          <a:extLst>
            <a:ext uri="{FF2B5EF4-FFF2-40B4-BE49-F238E27FC236}">
              <a16:creationId xmlns:a16="http://schemas.microsoft.com/office/drawing/2014/main" id="{496CD889-76D6-421A-823A-D164882C4478}"/>
            </a:ext>
          </a:extLst>
        </xdr:cNvPr>
        <xdr:cNvSpPr/>
      </xdr:nvSpPr>
      <xdr:spPr>
        <a:xfrm>
          <a:off x="4304146" y="44113152"/>
          <a:ext cx="1108594" cy="1780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921360</xdr:colOff>
      <xdr:row>248</xdr:row>
      <xdr:rowOff>0</xdr:rowOff>
    </xdr:from>
    <xdr:to>
      <xdr:col>9</xdr:col>
      <xdr:colOff>1295400</xdr:colOff>
      <xdr:row>249</xdr:row>
      <xdr:rowOff>114300</xdr:rowOff>
    </xdr:to>
    <xdr:sp macro="" textlink="">
      <xdr:nvSpPr>
        <xdr:cNvPr id="113" name="Rectángulo 112">
          <a:extLst>
            <a:ext uri="{FF2B5EF4-FFF2-40B4-BE49-F238E27FC236}">
              <a16:creationId xmlns:a16="http://schemas.microsoft.com/office/drawing/2014/main" id="{29EE53C2-623E-40BE-AD20-21741398DE04}"/>
            </a:ext>
          </a:extLst>
        </xdr:cNvPr>
        <xdr:cNvSpPr/>
      </xdr:nvSpPr>
      <xdr:spPr>
        <a:xfrm>
          <a:off x="1056615" y="46205775"/>
          <a:ext cx="7153935" cy="2952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Líneas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productivas desarrolladas por las usuarias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248</xdr:row>
      <xdr:rowOff>638</xdr:rowOff>
    </xdr:from>
    <xdr:to>
      <xdr:col>1</xdr:col>
      <xdr:colOff>1043824</xdr:colOff>
      <xdr:row>249</xdr:row>
      <xdr:rowOff>10461</xdr:rowOff>
    </xdr:to>
    <xdr:sp macro="" textlink="">
      <xdr:nvSpPr>
        <xdr:cNvPr id="114" name="Rectángulo 51">
          <a:extLst>
            <a:ext uri="{FF2B5EF4-FFF2-40B4-BE49-F238E27FC236}">
              <a16:creationId xmlns:a16="http://schemas.microsoft.com/office/drawing/2014/main" id="{76B2887E-6F7A-4E38-AFA0-3B1567F93AA7}"/>
            </a:ext>
          </a:extLst>
        </xdr:cNvPr>
        <xdr:cNvSpPr/>
      </xdr:nvSpPr>
      <xdr:spPr>
        <a:xfrm>
          <a:off x="133350" y="46206413"/>
          <a:ext cx="1047634" cy="1927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N°22</a:t>
          </a:r>
        </a:p>
      </xdr:txBody>
    </xdr:sp>
    <xdr:clientData/>
  </xdr:twoCellAnchor>
  <xdr:twoCellAnchor>
    <xdr:from>
      <xdr:col>11</xdr:col>
      <xdr:colOff>1037474</xdr:colOff>
      <xdr:row>237</xdr:row>
      <xdr:rowOff>76200</xdr:rowOff>
    </xdr:from>
    <xdr:to>
      <xdr:col>15</xdr:col>
      <xdr:colOff>12700</xdr:colOff>
      <xdr:row>240</xdr:row>
      <xdr:rowOff>99362</xdr:rowOff>
    </xdr:to>
    <xdr:sp macro="" textlink="">
      <xdr:nvSpPr>
        <xdr:cNvPr id="115" name="Rectángulo 114">
          <a:extLst>
            <a:ext uri="{FF2B5EF4-FFF2-40B4-BE49-F238E27FC236}">
              <a16:creationId xmlns:a16="http://schemas.microsoft.com/office/drawing/2014/main" id="{8490F363-39AA-42F7-8FD5-5C1FF3752FF3}"/>
            </a:ext>
          </a:extLst>
        </xdr:cNvPr>
        <xdr:cNvSpPr/>
      </xdr:nvSpPr>
      <xdr:spPr>
        <a:xfrm>
          <a:off x="10716779" y="44110275"/>
          <a:ext cx="3996806" cy="56227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en Finanzas Básicas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1117600</xdr:colOff>
      <xdr:row>237</xdr:row>
      <xdr:rowOff>76839</xdr:rowOff>
    </xdr:from>
    <xdr:to>
      <xdr:col>11</xdr:col>
      <xdr:colOff>1088274</xdr:colOff>
      <xdr:row>238</xdr:row>
      <xdr:rowOff>67613</xdr:rowOff>
    </xdr:to>
    <xdr:sp macro="" textlink="">
      <xdr:nvSpPr>
        <xdr:cNvPr id="116" name="Rectángulo 51">
          <a:extLst>
            <a:ext uri="{FF2B5EF4-FFF2-40B4-BE49-F238E27FC236}">
              <a16:creationId xmlns:a16="http://schemas.microsoft.com/office/drawing/2014/main" id="{A4F5E23C-D5E4-4A63-94F5-600ACBEA9040}"/>
            </a:ext>
          </a:extLst>
        </xdr:cNvPr>
        <xdr:cNvSpPr/>
      </xdr:nvSpPr>
      <xdr:spPr>
        <a:xfrm>
          <a:off x="9351010" y="44110914"/>
          <a:ext cx="1410854" cy="1698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17</xdr:col>
      <xdr:colOff>101600</xdr:colOff>
      <xdr:row>237</xdr:row>
      <xdr:rowOff>88900</xdr:rowOff>
    </xdr:from>
    <xdr:to>
      <xdr:col>19</xdr:col>
      <xdr:colOff>873760</xdr:colOff>
      <xdr:row>240</xdr:row>
      <xdr:rowOff>85725</xdr:rowOff>
    </xdr:to>
    <xdr:sp macro="" textlink="">
      <xdr:nvSpPr>
        <xdr:cNvPr id="117" name="Rectángulo 116">
          <a:extLst>
            <a:ext uri="{FF2B5EF4-FFF2-40B4-BE49-F238E27FC236}">
              <a16:creationId xmlns:a16="http://schemas.microsoft.com/office/drawing/2014/main" id="{BCA5586C-72D3-446A-8933-876CB925185C}"/>
            </a:ext>
          </a:extLst>
        </xdr:cNvPr>
        <xdr:cNvSpPr/>
      </xdr:nvSpPr>
      <xdr:spPr>
        <a:xfrm>
          <a:off x="16833215" y="44126785"/>
          <a:ext cx="2709545" cy="5378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Modalidad de Usuarias que culminaron  la capacitación en Finanzas Básicas</a:t>
          </a:r>
        </a:p>
      </xdr:txBody>
    </xdr:sp>
    <xdr:clientData/>
  </xdr:twoCellAnchor>
  <xdr:twoCellAnchor>
    <xdr:from>
      <xdr:col>16</xdr:col>
      <xdr:colOff>0</xdr:colOff>
      <xdr:row>237</xdr:row>
      <xdr:rowOff>89539</xdr:rowOff>
    </xdr:from>
    <xdr:to>
      <xdr:col>17</xdr:col>
      <xdr:colOff>211974</xdr:colOff>
      <xdr:row>238</xdr:row>
      <xdr:rowOff>80313</xdr:rowOff>
    </xdr:to>
    <xdr:sp macro="" textlink="">
      <xdr:nvSpPr>
        <xdr:cNvPr id="118" name="Rectángulo 51">
          <a:extLst>
            <a:ext uri="{FF2B5EF4-FFF2-40B4-BE49-F238E27FC236}">
              <a16:creationId xmlns:a16="http://schemas.microsoft.com/office/drawing/2014/main" id="{677CCC4B-7FC9-485C-83B9-72D82D7A3ED7}"/>
            </a:ext>
          </a:extLst>
        </xdr:cNvPr>
        <xdr:cNvSpPr/>
      </xdr:nvSpPr>
      <xdr:spPr>
        <a:xfrm>
          <a:off x="15706725" y="44127424"/>
          <a:ext cx="1236864" cy="1698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10</xdr:col>
      <xdr:colOff>1034145</xdr:colOff>
      <xdr:row>248</xdr:row>
      <xdr:rowOff>156484</xdr:rowOff>
    </xdr:from>
    <xdr:to>
      <xdr:col>19</xdr:col>
      <xdr:colOff>258537</xdr:colOff>
      <xdr:row>298</xdr:row>
      <xdr:rowOff>29934</xdr:rowOff>
    </xdr:to>
    <xdr:graphicFrame macro="">
      <xdr:nvGraphicFramePr>
        <xdr:cNvPr id="119" name="Gráfico 118">
          <a:extLst>
            <a:ext uri="{FF2B5EF4-FFF2-40B4-BE49-F238E27FC236}">
              <a16:creationId xmlns:a16="http://schemas.microsoft.com/office/drawing/2014/main" id="{C0A2A0A2-8432-440B-9E23-45AC379FD1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15</xdr:col>
      <xdr:colOff>63500</xdr:colOff>
      <xdr:row>238</xdr:row>
      <xdr:rowOff>0</xdr:rowOff>
    </xdr:from>
    <xdr:to>
      <xdr:col>15</xdr:col>
      <xdr:colOff>977900</xdr:colOff>
      <xdr:row>242</xdr:row>
      <xdr:rowOff>127000</xdr:rowOff>
    </xdr:to>
    <xdr:cxnSp macro="">
      <xdr:nvCxnSpPr>
        <xdr:cNvPr id="120" name="Conector: angular 119">
          <a:extLst>
            <a:ext uri="{FF2B5EF4-FFF2-40B4-BE49-F238E27FC236}">
              <a16:creationId xmlns:a16="http://schemas.microsoft.com/office/drawing/2014/main" id="{10F7F573-1B20-4AAA-8689-4DD0AB92A6E2}"/>
            </a:ext>
          </a:extLst>
        </xdr:cNvPr>
        <xdr:cNvCxnSpPr/>
      </xdr:nvCxnSpPr>
      <xdr:spPr>
        <a:xfrm flipV="1">
          <a:off x="14756765" y="44215050"/>
          <a:ext cx="914400" cy="864235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16535</xdr:colOff>
      <xdr:row>49</xdr:row>
      <xdr:rowOff>131361</xdr:rowOff>
    </xdr:from>
    <xdr:to>
      <xdr:col>11</xdr:col>
      <xdr:colOff>1127758</xdr:colOff>
      <xdr:row>50</xdr:row>
      <xdr:rowOff>201911</xdr:rowOff>
    </xdr:to>
    <xdr:grpSp>
      <xdr:nvGrpSpPr>
        <xdr:cNvPr id="121" name="Grupo 120">
          <a:extLst>
            <a:ext uri="{FF2B5EF4-FFF2-40B4-BE49-F238E27FC236}">
              <a16:creationId xmlns:a16="http://schemas.microsoft.com/office/drawing/2014/main" id="{9372E7DC-388E-4B3B-BDC2-591744BDA238}"/>
            </a:ext>
          </a:extLst>
        </xdr:cNvPr>
        <xdr:cNvGrpSpPr/>
      </xdr:nvGrpSpPr>
      <xdr:grpSpPr>
        <a:xfrm>
          <a:off x="5816988" y="11238600"/>
          <a:ext cx="4995246" cy="272752"/>
          <a:chOff x="5142620" y="10929819"/>
          <a:chExt cx="2862974" cy="277723"/>
        </a:xfrm>
      </xdr:grpSpPr>
      <xdr:sp macro="" textlink="">
        <xdr:nvSpPr>
          <xdr:cNvPr id="122" name="Rectángulo 121">
            <a:extLst>
              <a:ext uri="{FF2B5EF4-FFF2-40B4-BE49-F238E27FC236}">
                <a16:creationId xmlns:a16="http://schemas.microsoft.com/office/drawing/2014/main" id="{F7DC1FEB-187B-B9A4-BB55-8F4B49F861CD}"/>
              </a:ext>
            </a:extLst>
          </xdr:cNvPr>
          <xdr:cNvSpPr/>
        </xdr:nvSpPr>
        <xdr:spPr>
          <a:xfrm>
            <a:off x="5924112" y="10941980"/>
            <a:ext cx="2081482" cy="26556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presentan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algun tipo de discapacidad</a:t>
            </a:r>
          </a:p>
        </xdr:txBody>
      </xdr:sp>
      <xdr:sp macro="" textlink="">
        <xdr:nvSpPr>
          <xdr:cNvPr id="123" name="Rectángulo 51">
            <a:extLst>
              <a:ext uri="{FF2B5EF4-FFF2-40B4-BE49-F238E27FC236}">
                <a16:creationId xmlns:a16="http://schemas.microsoft.com/office/drawing/2014/main" id="{4C01A58C-4274-79B3-E1B1-BE4DB8D52C5C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N°6</a:t>
            </a:r>
          </a:p>
        </xdr:txBody>
      </xdr:sp>
    </xdr:grpSp>
    <xdr:clientData/>
  </xdr:twoCellAnchor>
  <xdr:twoCellAnchor>
    <xdr:from>
      <xdr:col>12</xdr:col>
      <xdr:colOff>628650</xdr:colOff>
      <xdr:row>49</xdr:row>
      <xdr:rowOff>109818</xdr:rowOff>
    </xdr:from>
    <xdr:to>
      <xdr:col>18</xdr:col>
      <xdr:colOff>28575</xdr:colOff>
      <xdr:row>59</xdr:row>
      <xdr:rowOff>176493</xdr:rowOff>
    </xdr:to>
    <xdr:graphicFrame macro="">
      <xdr:nvGraphicFramePr>
        <xdr:cNvPr id="124" name="Gráfico 123">
          <a:extLst>
            <a:ext uri="{FF2B5EF4-FFF2-40B4-BE49-F238E27FC236}">
              <a16:creationId xmlns:a16="http://schemas.microsoft.com/office/drawing/2014/main" id="{DD7A205B-C3DE-4D77-9691-C58D336EB5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</xdr:col>
      <xdr:colOff>16536</xdr:colOff>
      <xdr:row>74</xdr:row>
      <xdr:rowOff>229162</xdr:rowOff>
    </xdr:from>
    <xdr:to>
      <xdr:col>5</xdr:col>
      <xdr:colOff>0</xdr:colOff>
      <xdr:row>76</xdr:row>
      <xdr:rowOff>168885</xdr:rowOff>
    </xdr:to>
    <xdr:grpSp>
      <xdr:nvGrpSpPr>
        <xdr:cNvPr id="125" name="Grupo 124">
          <a:extLst>
            <a:ext uri="{FF2B5EF4-FFF2-40B4-BE49-F238E27FC236}">
              <a16:creationId xmlns:a16="http://schemas.microsoft.com/office/drawing/2014/main" id="{97AF0CCD-55CD-4AFD-8A53-0AB074B4C481}"/>
            </a:ext>
          </a:extLst>
        </xdr:cNvPr>
        <xdr:cNvGrpSpPr/>
      </xdr:nvGrpSpPr>
      <xdr:grpSpPr>
        <a:xfrm>
          <a:off x="156417" y="17292519"/>
          <a:ext cx="3476690" cy="433390"/>
          <a:chOff x="5142620" y="10929819"/>
          <a:chExt cx="2862974" cy="424665"/>
        </a:xfrm>
      </xdr:grpSpPr>
      <xdr:sp macro="" textlink="">
        <xdr:nvSpPr>
          <xdr:cNvPr id="126" name="Rectángulo 125">
            <a:extLst>
              <a:ext uri="{FF2B5EF4-FFF2-40B4-BE49-F238E27FC236}">
                <a16:creationId xmlns:a16="http://schemas.microsoft.com/office/drawing/2014/main" id="{1778CAED-F470-C5A3-53FB-81BF922119B6}"/>
              </a:ext>
            </a:extLst>
          </xdr:cNvPr>
          <xdr:cNvSpPr/>
        </xdr:nvSpPr>
        <xdr:spPr>
          <a:xfrm>
            <a:off x="6089392" y="10941972"/>
            <a:ext cx="1916202" cy="41251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Clasificación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socieconómica de la usuaria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27" name="Rectángulo 51">
            <a:extLst>
              <a:ext uri="{FF2B5EF4-FFF2-40B4-BE49-F238E27FC236}">
                <a16:creationId xmlns:a16="http://schemas.microsoft.com/office/drawing/2014/main" id="{32F24B13-8920-FEB1-7CCD-3F57A93C34C1}"/>
              </a:ext>
            </a:extLst>
          </xdr:cNvPr>
          <xdr:cNvSpPr/>
        </xdr:nvSpPr>
        <xdr:spPr>
          <a:xfrm>
            <a:off x="5142620" y="10929819"/>
            <a:ext cx="1065475" cy="24333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N°10</a:t>
            </a:r>
          </a:p>
        </xdr:txBody>
      </xdr:sp>
    </xdr:grpSp>
    <xdr:clientData/>
  </xdr:twoCellAnchor>
  <xdr:twoCellAnchor>
    <xdr:from>
      <xdr:col>8</xdr:col>
      <xdr:colOff>29311</xdr:colOff>
      <xdr:row>61</xdr:row>
      <xdr:rowOff>1353</xdr:rowOff>
    </xdr:from>
    <xdr:to>
      <xdr:col>12</xdr:col>
      <xdr:colOff>1</xdr:colOff>
      <xdr:row>62</xdr:row>
      <xdr:rowOff>56765</xdr:rowOff>
    </xdr:to>
    <xdr:grpSp>
      <xdr:nvGrpSpPr>
        <xdr:cNvPr id="128" name="Grupo 127">
          <a:extLst>
            <a:ext uri="{FF2B5EF4-FFF2-40B4-BE49-F238E27FC236}">
              <a16:creationId xmlns:a16="http://schemas.microsoft.com/office/drawing/2014/main" id="{725EE4FA-EE4E-489C-9C49-1B1B72BCA799}"/>
            </a:ext>
          </a:extLst>
        </xdr:cNvPr>
        <xdr:cNvGrpSpPr/>
      </xdr:nvGrpSpPr>
      <xdr:grpSpPr>
        <a:xfrm>
          <a:off x="5824049" y="13907853"/>
          <a:ext cx="5020845" cy="304151"/>
          <a:chOff x="5147502" y="17636268"/>
          <a:chExt cx="4057046" cy="257324"/>
        </a:xfrm>
      </xdr:grpSpPr>
      <xdr:sp macro="" textlink="">
        <xdr:nvSpPr>
          <xdr:cNvPr id="129" name="Rectángulo 128">
            <a:extLst>
              <a:ext uri="{FF2B5EF4-FFF2-40B4-BE49-F238E27FC236}">
                <a16:creationId xmlns:a16="http://schemas.microsoft.com/office/drawing/2014/main" id="{12E3D041-1AAF-F094-CBC2-03E376E360E4}"/>
              </a:ext>
            </a:extLst>
          </xdr:cNvPr>
          <xdr:cNvSpPr/>
        </xdr:nvSpPr>
        <xdr:spPr>
          <a:xfrm>
            <a:off x="6401865" y="17636268"/>
            <a:ext cx="2802683" cy="233256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Orientación sexual de las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30" name="Rectángulo 51">
            <a:extLst>
              <a:ext uri="{FF2B5EF4-FFF2-40B4-BE49-F238E27FC236}">
                <a16:creationId xmlns:a16="http://schemas.microsoft.com/office/drawing/2014/main" id="{67979FF9-4820-092D-7B20-C8A582B22614}"/>
              </a:ext>
            </a:extLst>
          </xdr:cNvPr>
          <xdr:cNvSpPr/>
        </xdr:nvSpPr>
        <xdr:spPr>
          <a:xfrm>
            <a:off x="5147502" y="17636268"/>
            <a:ext cx="1378823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N°8</a:t>
            </a:r>
          </a:p>
        </xdr:txBody>
      </xdr:sp>
    </xdr:grpSp>
    <xdr:clientData/>
  </xdr:twoCellAnchor>
  <xdr:twoCellAnchor>
    <xdr:from>
      <xdr:col>8</xdr:col>
      <xdr:colOff>29312</xdr:colOff>
      <xdr:row>92</xdr:row>
      <xdr:rowOff>59648</xdr:rowOff>
    </xdr:from>
    <xdr:to>
      <xdr:col>12</xdr:col>
      <xdr:colOff>25309</xdr:colOff>
      <xdr:row>93</xdr:row>
      <xdr:rowOff>58436</xdr:rowOff>
    </xdr:to>
    <xdr:grpSp>
      <xdr:nvGrpSpPr>
        <xdr:cNvPr id="131" name="Grupo 130">
          <a:extLst>
            <a:ext uri="{FF2B5EF4-FFF2-40B4-BE49-F238E27FC236}">
              <a16:creationId xmlns:a16="http://schemas.microsoft.com/office/drawing/2014/main" id="{3568B180-FD89-4967-90BC-5E72744BD98E}"/>
            </a:ext>
          </a:extLst>
        </xdr:cNvPr>
        <xdr:cNvGrpSpPr/>
      </xdr:nvGrpSpPr>
      <xdr:grpSpPr>
        <a:xfrm>
          <a:off x="5824050" y="21663981"/>
          <a:ext cx="5042342" cy="243716"/>
          <a:chOff x="5147502" y="17636268"/>
          <a:chExt cx="3520250" cy="257324"/>
        </a:xfrm>
      </xdr:grpSpPr>
      <xdr:sp macro="" textlink="">
        <xdr:nvSpPr>
          <xdr:cNvPr id="132" name="Rectángulo 131">
            <a:extLst>
              <a:ext uri="{FF2B5EF4-FFF2-40B4-BE49-F238E27FC236}">
                <a16:creationId xmlns:a16="http://schemas.microsoft.com/office/drawing/2014/main" id="{F8E5D0B9-D4C4-E006-E9F9-BA964418BEF8}"/>
              </a:ext>
            </a:extLst>
          </xdr:cNvPr>
          <xdr:cNvSpPr/>
        </xdr:nvSpPr>
        <xdr:spPr>
          <a:xfrm>
            <a:off x="6401865" y="17636268"/>
            <a:ext cx="2265887" cy="257126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Motivos de deserción estudiantil</a:t>
            </a:r>
          </a:p>
        </xdr:txBody>
      </xdr:sp>
      <xdr:sp macro="" textlink="">
        <xdr:nvSpPr>
          <xdr:cNvPr id="133" name="Rectángulo 51">
            <a:extLst>
              <a:ext uri="{FF2B5EF4-FFF2-40B4-BE49-F238E27FC236}">
                <a16:creationId xmlns:a16="http://schemas.microsoft.com/office/drawing/2014/main" id="{AE7715AD-C614-9A3A-61E6-F5125F797EF3}"/>
              </a:ext>
            </a:extLst>
          </xdr:cNvPr>
          <xdr:cNvSpPr/>
        </xdr:nvSpPr>
        <xdr:spPr>
          <a:xfrm>
            <a:off x="5147502" y="17636268"/>
            <a:ext cx="1378823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N°14</a:t>
            </a:r>
          </a:p>
        </xdr:txBody>
      </xdr:sp>
    </xdr:grpSp>
    <xdr:clientData/>
  </xdr:twoCellAnchor>
  <xdr:twoCellAnchor>
    <xdr:from>
      <xdr:col>12</xdr:col>
      <xdr:colOff>966108</xdr:colOff>
      <xdr:row>92</xdr:row>
      <xdr:rowOff>81644</xdr:rowOff>
    </xdr:from>
    <xdr:to>
      <xdr:col>17</xdr:col>
      <xdr:colOff>819151</xdr:colOff>
      <xdr:row>102</xdr:row>
      <xdr:rowOff>65315</xdr:rowOff>
    </xdr:to>
    <xdr:graphicFrame macro="">
      <xdr:nvGraphicFramePr>
        <xdr:cNvPr id="134" name="Gráfico 133">
          <a:extLst>
            <a:ext uri="{FF2B5EF4-FFF2-40B4-BE49-F238E27FC236}">
              <a16:creationId xmlns:a16="http://schemas.microsoft.com/office/drawing/2014/main" id="{C376A003-823F-4AB1-A79F-85C173D93E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200479</xdr:colOff>
      <xdr:row>234</xdr:row>
      <xdr:rowOff>25582</xdr:rowOff>
    </xdr:from>
    <xdr:to>
      <xdr:col>19</xdr:col>
      <xdr:colOff>830036</xdr:colOff>
      <xdr:row>236</xdr:row>
      <xdr:rowOff>54975</xdr:rowOff>
    </xdr:to>
    <xdr:sp macro="" textlink="">
      <xdr:nvSpPr>
        <xdr:cNvPr id="135" name="Rectángulo 134">
          <a:extLst>
            <a:ext uri="{FF2B5EF4-FFF2-40B4-BE49-F238E27FC236}">
              <a16:creationId xmlns:a16="http://schemas.microsoft.com/office/drawing/2014/main" id="{6A856034-ACAC-4534-BB45-F826E503782B}"/>
            </a:ext>
          </a:extLst>
        </xdr:cNvPr>
        <xdr:cNvSpPr/>
      </xdr:nvSpPr>
      <xdr:spPr>
        <a:xfrm>
          <a:off x="1440634" y="43455772"/>
          <a:ext cx="18066022" cy="4370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RESULTADOS EN CAPACITACIÓN</a:t>
          </a:r>
          <a:r>
            <a:rPr lang="es-PE" sz="1700" b="1" baseline="0">
              <a:solidFill>
                <a:schemeClr val="bg1"/>
              </a:solidFill>
            </a:rPr>
            <a:t> EN HABILIDADES VOCACIONALES</a:t>
          </a:r>
          <a:r>
            <a:rPr lang="es-PE" sz="1700" b="1">
              <a:solidFill>
                <a:schemeClr val="bg1"/>
              </a:solidFill>
            </a:rPr>
            <a:t> Y FINANZAS</a:t>
          </a:r>
        </a:p>
      </xdr:txBody>
    </xdr:sp>
    <xdr:clientData/>
  </xdr:twoCellAnchor>
  <xdr:twoCellAnchor>
    <xdr:from>
      <xdr:col>0</xdr:col>
      <xdr:colOff>0</xdr:colOff>
      <xdr:row>234</xdr:row>
      <xdr:rowOff>17689</xdr:rowOff>
    </xdr:from>
    <xdr:to>
      <xdr:col>2</xdr:col>
      <xdr:colOff>203291</xdr:colOff>
      <xdr:row>236</xdr:row>
      <xdr:rowOff>58829</xdr:rowOff>
    </xdr:to>
    <xdr:sp macro="" textlink="">
      <xdr:nvSpPr>
        <xdr:cNvPr id="136" name="Rectángulo 135">
          <a:extLst>
            <a:ext uri="{FF2B5EF4-FFF2-40B4-BE49-F238E27FC236}">
              <a16:creationId xmlns:a16="http://schemas.microsoft.com/office/drawing/2014/main" id="{A9498E9E-DFB2-448E-ADE0-960F897EBE4F}"/>
            </a:ext>
          </a:extLst>
        </xdr:cNvPr>
        <xdr:cNvSpPr/>
      </xdr:nvSpPr>
      <xdr:spPr>
        <a:xfrm>
          <a:off x="0" y="43455499"/>
          <a:ext cx="1445351" cy="43357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D  </a:t>
          </a:r>
        </a:p>
      </xdr:txBody>
    </xdr:sp>
    <xdr:clientData/>
  </xdr:twoCellAnchor>
  <xdr:twoCellAnchor>
    <xdr:from>
      <xdr:col>14</xdr:col>
      <xdr:colOff>17417</xdr:colOff>
      <xdr:row>69</xdr:row>
      <xdr:rowOff>17420</xdr:rowOff>
    </xdr:from>
    <xdr:to>
      <xdr:col>19</xdr:col>
      <xdr:colOff>173084</xdr:colOff>
      <xdr:row>70</xdr:row>
      <xdr:rowOff>234593</xdr:rowOff>
    </xdr:to>
    <xdr:grpSp>
      <xdr:nvGrpSpPr>
        <xdr:cNvPr id="137" name="Grupo 136">
          <a:extLst>
            <a:ext uri="{FF2B5EF4-FFF2-40B4-BE49-F238E27FC236}">
              <a16:creationId xmlns:a16="http://schemas.microsoft.com/office/drawing/2014/main" id="{58A97DB2-902D-4D15-AC46-0C248F87C230}"/>
            </a:ext>
          </a:extLst>
        </xdr:cNvPr>
        <xdr:cNvGrpSpPr/>
      </xdr:nvGrpSpPr>
      <xdr:grpSpPr>
        <a:xfrm>
          <a:off x="13873298" y="15859944"/>
          <a:ext cx="4992190" cy="460197"/>
          <a:chOff x="5135900" y="15018774"/>
          <a:chExt cx="5148378" cy="254721"/>
        </a:xfrm>
      </xdr:grpSpPr>
      <xdr:sp macro="" textlink="">
        <xdr:nvSpPr>
          <xdr:cNvPr id="138" name="Rectángulo 137">
            <a:extLst>
              <a:ext uri="{FF2B5EF4-FFF2-40B4-BE49-F238E27FC236}">
                <a16:creationId xmlns:a16="http://schemas.microsoft.com/office/drawing/2014/main" id="{AFE3E645-1DD5-30CE-E3A8-F2A47B90268A}"/>
              </a:ext>
            </a:extLst>
          </xdr:cNvPr>
          <xdr:cNvSpPr/>
        </xdr:nvSpPr>
        <xdr:spPr>
          <a:xfrm>
            <a:off x="6354536" y="15018775"/>
            <a:ext cx="3929742" cy="239477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¿Cuál es la lengua materna con la que aprendió a hablar en su niñez?: </a:t>
            </a:r>
          </a:p>
        </xdr:txBody>
      </xdr:sp>
      <xdr:sp macro="" textlink="">
        <xdr:nvSpPr>
          <xdr:cNvPr id="139" name="Rectángulo 51">
            <a:extLst>
              <a:ext uri="{FF2B5EF4-FFF2-40B4-BE49-F238E27FC236}">
                <a16:creationId xmlns:a16="http://schemas.microsoft.com/office/drawing/2014/main" id="{399858F1-92C5-EB03-FD86-3E27D7D72877}"/>
              </a:ext>
            </a:extLst>
          </xdr:cNvPr>
          <xdr:cNvSpPr/>
        </xdr:nvSpPr>
        <xdr:spPr>
          <a:xfrm>
            <a:off x="5135900" y="15018774"/>
            <a:ext cx="1327493" cy="25472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N°12</a:t>
            </a:r>
          </a:p>
        </xdr:txBody>
      </xdr:sp>
    </xdr:grpSp>
    <xdr:clientData/>
  </xdr:twoCellAnchor>
  <xdr:twoCellAnchor>
    <xdr:from>
      <xdr:col>5</xdr:col>
      <xdr:colOff>54429</xdr:colOff>
      <xdr:row>111</xdr:row>
      <xdr:rowOff>108858</xdr:rowOff>
    </xdr:from>
    <xdr:to>
      <xdr:col>6</xdr:col>
      <xdr:colOff>435428</xdr:colOff>
      <xdr:row>113</xdr:row>
      <xdr:rowOff>13608</xdr:rowOff>
    </xdr:to>
    <xdr:cxnSp macro="">
      <xdr:nvCxnSpPr>
        <xdr:cNvPr id="140" name="Conector: angular 9">
          <a:extLst>
            <a:ext uri="{FF2B5EF4-FFF2-40B4-BE49-F238E27FC236}">
              <a16:creationId xmlns:a16="http://schemas.microsoft.com/office/drawing/2014/main" id="{6BF4CB95-7CFE-4FBA-872D-946F1C35A794}"/>
            </a:ext>
          </a:extLst>
        </xdr:cNvPr>
        <xdr:cNvCxnSpPr>
          <a:cxnSpLocks/>
        </xdr:cNvCxnSpPr>
      </xdr:nvCxnSpPr>
      <xdr:spPr>
        <a:xfrm>
          <a:off x="3687264" y="26653128"/>
          <a:ext cx="1104899" cy="329565"/>
        </a:xfrm>
        <a:prstGeom prst="bentConnector3">
          <a:avLst/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214133</xdr:colOff>
      <xdr:row>20</xdr:row>
      <xdr:rowOff>118281</xdr:rowOff>
    </xdr:from>
    <xdr:to>
      <xdr:col>1</xdr:col>
      <xdr:colOff>934133</xdr:colOff>
      <xdr:row>22</xdr:row>
      <xdr:rowOff>141210</xdr:rowOff>
    </xdr:to>
    <xdr:sp macro="" textlink="">
      <xdr:nvSpPr>
        <xdr:cNvPr id="141" name="SimTUM">
          <a:extLst>
            <a:ext uri="{FF2B5EF4-FFF2-40B4-BE49-F238E27FC236}">
              <a16:creationId xmlns:a16="http://schemas.microsoft.com/office/drawing/2014/main" id="{0351B550-9988-473A-8F24-888DCF0D217B}"/>
            </a:ext>
          </a:extLst>
        </xdr:cNvPr>
        <xdr:cNvSpPr/>
      </xdr:nvSpPr>
      <xdr:spPr>
        <a:xfrm>
          <a:off x="343673" y="3873036"/>
          <a:ext cx="720000" cy="514419"/>
        </a:xfrm>
        <a:prstGeom prst="rect">
          <a:avLst/>
        </a:prstGeom>
        <a:noFill/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ES" sz="1000" b="1">
            <a:solidFill>
              <a:srgbClr val="000000"/>
            </a:solidFill>
            <a:latin typeface="Arial Narrow" panose="020B060602020203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54431</xdr:rowOff>
    </xdr:from>
    <xdr:to>
      <xdr:col>8</xdr:col>
      <xdr:colOff>208189</xdr:colOff>
      <xdr:row>4</xdr:row>
      <xdr:rowOff>18582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C1959C66-CDEF-4F8F-A305-D9F66F539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58241"/>
          <a:ext cx="5873659" cy="609946"/>
        </a:xfrm>
        <a:prstGeom prst="rect">
          <a:avLst/>
        </a:prstGeom>
      </xdr:spPr>
    </xdr:pic>
    <xdr:clientData/>
  </xdr:twoCellAnchor>
  <xdr:twoCellAnchor editAs="oneCell">
    <xdr:from>
      <xdr:col>1</xdr:col>
      <xdr:colOff>358734</xdr:colOff>
      <xdr:row>16</xdr:row>
      <xdr:rowOff>138547</xdr:rowOff>
    </xdr:from>
    <xdr:to>
      <xdr:col>7</xdr:col>
      <xdr:colOff>440691</xdr:colOff>
      <xdr:row>44</xdr:row>
      <xdr:rowOff>34637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C5C69E7-361E-47BE-8DE9-860701DDDF4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45" t="3074" r="12577" b="1383"/>
        <a:stretch>
          <a:fillRect/>
        </a:stretch>
      </xdr:blipFill>
      <xdr:spPr bwMode="auto">
        <a:xfrm>
          <a:off x="495894" y="2963662"/>
          <a:ext cx="4993047" cy="684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54">
          <cell r="I54" t="str">
            <v>Si</v>
          </cell>
          <cell r="L54">
            <v>1.0139568173684839E-2</v>
          </cell>
        </row>
        <row r="55">
          <cell r="I55" t="str">
            <v>No</v>
          </cell>
          <cell r="L55">
            <v>0.98986043182631511</v>
          </cell>
        </row>
        <row r="96">
          <cell r="I96" t="str">
            <v>Económico</v>
          </cell>
          <cell r="L96">
            <v>0.82819535850363701</v>
          </cell>
        </row>
        <row r="97">
          <cell r="I97" t="str">
            <v>Familiar</v>
          </cell>
          <cell r="L97">
            <v>6.4773120886733634E-2</v>
          </cell>
        </row>
        <row r="98">
          <cell r="I98" t="str">
            <v>Embarazo</v>
          </cell>
          <cell r="L98">
            <v>4.3297540699688261E-2</v>
          </cell>
        </row>
        <row r="99">
          <cell r="I99" t="str">
            <v>Enfermedad</v>
          </cell>
          <cell r="L99">
            <v>1.2469691721510218E-2</v>
          </cell>
        </row>
        <row r="100">
          <cell r="I100" t="str">
            <v>Otro</v>
          </cell>
          <cell r="L100">
            <v>5.1264288188430894E-2</v>
          </cell>
        </row>
        <row r="111">
          <cell r="J111" t="str">
            <v>Económica</v>
          </cell>
          <cell r="K111" t="str">
            <v>Emocional</v>
          </cell>
          <cell r="L111" t="str">
            <v>Cuidado de hijos</v>
          </cell>
          <cell r="M111" t="str">
            <v>Estudios</v>
          </cell>
          <cell r="N111" t="str">
            <v>Otro</v>
          </cell>
        </row>
        <row r="113">
          <cell r="H113" t="str">
            <v>Pareja</v>
          </cell>
          <cell r="J113">
            <v>123</v>
          </cell>
          <cell r="K113">
            <v>28</v>
          </cell>
          <cell r="L113">
            <v>2</v>
          </cell>
          <cell r="M113">
            <v>1</v>
          </cell>
          <cell r="N113">
            <v>0</v>
          </cell>
        </row>
        <row r="114">
          <cell r="H114" t="str">
            <v>Familiar</v>
          </cell>
          <cell r="J114">
            <v>4523</v>
          </cell>
          <cell r="K114">
            <v>2067</v>
          </cell>
          <cell r="L114">
            <v>144</v>
          </cell>
          <cell r="M114">
            <v>112</v>
          </cell>
          <cell r="N114">
            <v>12</v>
          </cell>
        </row>
        <row r="115">
          <cell r="H115" t="str">
            <v>Sin vínculo</v>
          </cell>
          <cell r="J115">
            <v>57</v>
          </cell>
          <cell r="K115">
            <v>147</v>
          </cell>
          <cell r="L115">
            <v>10</v>
          </cell>
          <cell r="M115">
            <v>43</v>
          </cell>
          <cell r="N115">
            <v>6</v>
          </cell>
        </row>
        <row r="253">
          <cell r="L253" t="str">
            <v>Cosmetología</v>
          </cell>
          <cell r="M253">
            <v>1154</v>
          </cell>
        </row>
        <row r="254">
          <cell r="L254" t="str">
            <v>Pastelería y/o Repostería y/o coctelería y/o panificación</v>
          </cell>
          <cell r="M254">
            <v>1021</v>
          </cell>
        </row>
        <row r="255">
          <cell r="L255" t="str">
            <v>Otros</v>
          </cell>
          <cell r="M255">
            <v>400</v>
          </cell>
        </row>
        <row r="256">
          <cell r="L256" t="str">
            <v>Computación básica y/o internet y/o ofimática</v>
          </cell>
          <cell r="M256">
            <v>235</v>
          </cell>
        </row>
        <row r="257">
          <cell r="L257" t="str">
            <v>Gastronomía</v>
          </cell>
          <cell r="M257">
            <v>183</v>
          </cell>
        </row>
        <row r="258">
          <cell r="L258" t="str">
            <v>Cajera comercial</v>
          </cell>
          <cell r="M258">
            <v>176</v>
          </cell>
        </row>
        <row r="259">
          <cell r="L259" t="str">
            <v>Asistente administrativa</v>
          </cell>
          <cell r="M259">
            <v>80</v>
          </cell>
        </row>
        <row r="260">
          <cell r="L260" t="str">
            <v>Corte y confección</v>
          </cell>
          <cell r="M260">
            <v>70</v>
          </cell>
        </row>
        <row r="261">
          <cell r="L261" t="str">
            <v>Gestión comercial y ventas</v>
          </cell>
          <cell r="M261">
            <v>57</v>
          </cell>
        </row>
        <row r="262">
          <cell r="L262" t="str">
            <v>Tejido moderno</v>
          </cell>
          <cell r="M262">
            <v>55</v>
          </cell>
        </row>
        <row r="263">
          <cell r="L263" t="str">
            <v>Asistente de cocina</v>
          </cell>
          <cell r="M263">
            <v>42</v>
          </cell>
        </row>
        <row r="264">
          <cell r="L264" t="str">
            <v>Informática básica para emprender</v>
          </cell>
          <cell r="M264">
            <v>42</v>
          </cell>
        </row>
        <row r="265">
          <cell r="L265" t="str">
            <v>Decoración en eventos sociales</v>
          </cell>
          <cell r="M265">
            <v>36</v>
          </cell>
        </row>
        <row r="266">
          <cell r="L266" t="str">
            <v>Asistente administrativo para obras y proyectos</v>
          </cell>
          <cell r="M266">
            <v>28</v>
          </cell>
        </row>
        <row r="267">
          <cell r="L267" t="str">
            <v>Atención al cliente</v>
          </cell>
          <cell r="M267">
            <v>28</v>
          </cell>
        </row>
        <row r="268">
          <cell r="L268" t="str">
            <v>Cuidado de niños y adultos mayores</v>
          </cell>
          <cell r="M268">
            <v>26</v>
          </cell>
        </row>
        <row r="269">
          <cell r="L269" t="str">
            <v>Hotelería y/o turismo</v>
          </cell>
          <cell r="M269">
            <v>26</v>
          </cell>
        </row>
        <row r="270">
          <cell r="L270" t="str">
            <v xml:space="preserve">Artesanía </v>
          </cell>
          <cell r="M270">
            <v>15</v>
          </cell>
        </row>
        <row r="271">
          <cell r="L271" t="str">
            <v>Gestión de almacenes</v>
          </cell>
          <cell r="M271">
            <v>12</v>
          </cell>
        </row>
        <row r="272">
          <cell r="L272" t="str">
            <v xml:space="preserve">Elaboración de bebidas </v>
          </cell>
          <cell r="M272">
            <v>11</v>
          </cell>
        </row>
        <row r="273">
          <cell r="L273" t="str">
            <v xml:space="preserve">Elaboración de artesanía </v>
          </cell>
          <cell r="M273">
            <v>10</v>
          </cell>
        </row>
        <row r="274">
          <cell r="L274" t="str">
            <v>Gestión del transporte de carga</v>
          </cell>
          <cell r="M274">
            <v>10</v>
          </cell>
        </row>
        <row r="275">
          <cell r="L275" t="str">
            <v>Organización de eventos y catering</v>
          </cell>
          <cell r="M275">
            <v>10</v>
          </cell>
        </row>
        <row r="276">
          <cell r="L276" t="str">
            <v>Servicios básicos de apoyo en el sector educación</v>
          </cell>
          <cell r="M276">
            <v>10</v>
          </cell>
        </row>
        <row r="277">
          <cell r="L277" t="str">
            <v>House keeping</v>
          </cell>
          <cell r="M277">
            <v>9</v>
          </cell>
        </row>
        <row r="278">
          <cell r="L278" t="str">
            <v>Preparación de jugos y bebidas</v>
          </cell>
          <cell r="M278">
            <v>8</v>
          </cell>
        </row>
        <row r="279">
          <cell r="L279" t="str">
            <v>Asistente de logística de importación y exportación</v>
          </cell>
          <cell r="M279">
            <v>4</v>
          </cell>
        </row>
        <row r="280">
          <cell r="L280" t="str">
            <v>Asistente contable</v>
          </cell>
          <cell r="M280">
            <v>2</v>
          </cell>
        </row>
        <row r="281">
          <cell r="L281" t="str">
            <v>Crianza de animales menores; cuyes, gallinas, etc</v>
          </cell>
          <cell r="M281">
            <v>1</v>
          </cell>
        </row>
        <row r="282">
          <cell r="L282" t="str">
            <v>Operación de computadora</v>
          </cell>
          <cell r="M282">
            <v>1</v>
          </cell>
        </row>
        <row r="283">
          <cell r="L283" t="str">
            <v>Servicios de restaurantes y afines</v>
          </cell>
          <cell r="M283">
            <v>1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F0DEB-6CC4-4DDE-8EDD-44151A837F47}">
  <sheetPr>
    <tabColor theme="1" tint="0.14999847407452621"/>
  </sheetPr>
  <dimension ref="A4:U305"/>
  <sheetViews>
    <sheetView showGridLines="0" tabSelected="1" view="pageBreakPreview" zoomScale="70" zoomScaleNormal="25" zoomScaleSheetLayoutView="70" zoomScalePageLayoutView="115" workbookViewId="0">
      <selection activeCell="R34" sqref="R34"/>
    </sheetView>
  </sheetViews>
  <sheetFormatPr baseColWidth="10" defaultRowHeight="14.4" x14ac:dyDescent="0.3"/>
  <cols>
    <col min="1" max="1" width="2" customWidth="1"/>
    <col min="2" max="2" width="16.109375" customWidth="1"/>
    <col min="3" max="3" width="8.88671875" customWidth="1"/>
    <col min="4" max="4" width="14.44140625" customWidth="1"/>
    <col min="6" max="6" width="10.5546875" customWidth="1"/>
    <col min="7" max="7" width="10.109375" customWidth="1"/>
    <col min="8" max="8" width="10.88671875" customWidth="1"/>
    <col min="9" max="9" width="16.33203125" customWidth="1"/>
    <col min="10" max="10" width="19.109375" customWidth="1"/>
    <col min="11" max="11" width="21.109375" customWidth="1"/>
    <col min="12" max="12" width="16.88671875" customWidth="1"/>
    <col min="13" max="13" width="26.109375" customWidth="1"/>
    <col min="14" max="14" width="17.6640625" customWidth="1"/>
    <col min="15" max="15" width="12.5546875" customWidth="1"/>
    <col min="16" max="16" width="14.6640625" customWidth="1"/>
    <col min="17" max="17" width="15" customWidth="1"/>
    <col min="18" max="18" width="13.109375" customWidth="1"/>
    <col min="19" max="19" width="15.33203125" bestFit="1" customWidth="1"/>
    <col min="20" max="20" width="12.6640625" customWidth="1"/>
    <col min="21" max="22" width="2.88671875" customWidth="1"/>
  </cols>
  <sheetData>
    <row r="4" spans="1:21" ht="7.5" customHeight="1" x14ac:dyDescent="0.3"/>
    <row r="5" spans="1:21" ht="4.5" customHeight="1" x14ac:dyDescent="0.3"/>
    <row r="6" spans="1:21" ht="15" customHeight="1" x14ac:dyDescent="0.3">
      <c r="B6" s="1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2"/>
    </row>
    <row r="7" spans="1:21" ht="15" customHeight="1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2"/>
    </row>
    <row r="8" spans="1:21" ht="15" customHeight="1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2"/>
    </row>
    <row r="9" spans="1:21" ht="15" customHeight="1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2"/>
    </row>
    <row r="10" spans="1:21" ht="5.25" customHeight="1" x14ac:dyDescent="0.3"/>
    <row r="11" spans="1:21" ht="5.25" customHeight="1" x14ac:dyDescent="0.3">
      <c r="B11" s="3" t="s">
        <v>1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5"/>
      <c r="T11" s="6"/>
      <c r="U11" s="7"/>
    </row>
    <row r="12" spans="1:21" ht="30.75" customHeight="1" x14ac:dyDescent="0.3"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10"/>
      <c r="T12" s="11"/>
      <c r="U12" s="7"/>
    </row>
    <row r="13" spans="1:21" ht="9.75" customHeight="1" x14ac:dyDescent="0.3"/>
    <row r="14" spans="1:21" ht="17.399999999999999" x14ac:dyDescent="0.3">
      <c r="A14" s="12"/>
      <c r="B14" s="12" t="s">
        <v>2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3"/>
    </row>
    <row r="15" spans="1:21" ht="12.75" customHeight="1" x14ac:dyDescent="0.3"/>
    <row r="16" spans="1:21" ht="29.25" customHeight="1" x14ac:dyDescent="0.3">
      <c r="B16" s="14" t="s">
        <v>3</v>
      </c>
      <c r="C16" s="14"/>
      <c r="D16" s="14"/>
      <c r="E16" s="14"/>
      <c r="F16" s="14"/>
      <c r="G16" s="15"/>
      <c r="H16" s="15"/>
      <c r="J16" s="16"/>
      <c r="K16" s="16"/>
      <c r="L16" s="16"/>
      <c r="N16" s="17"/>
      <c r="O16" s="18"/>
      <c r="P16" s="18"/>
      <c r="Q16" s="18"/>
      <c r="R16" s="18"/>
      <c r="S16" s="18"/>
      <c r="T16" s="18"/>
      <c r="U16" s="18"/>
    </row>
    <row r="17" spans="2:21" ht="12" customHeight="1" x14ac:dyDescent="0.3">
      <c r="B17" s="14"/>
      <c r="C17" s="14"/>
      <c r="D17" s="14"/>
      <c r="E17" s="14"/>
      <c r="F17" s="14"/>
      <c r="G17" s="15"/>
      <c r="H17" s="15"/>
      <c r="J17" s="19"/>
      <c r="K17" s="19"/>
      <c r="L17" s="19"/>
      <c r="N17" s="18"/>
      <c r="O17" s="18"/>
      <c r="P17" s="18"/>
      <c r="Q17" s="18"/>
      <c r="R17" s="18"/>
      <c r="S17" s="18"/>
      <c r="T17" s="18"/>
      <c r="U17" s="18"/>
    </row>
    <row r="18" spans="2:21" ht="22.5" customHeight="1" x14ac:dyDescent="0.3">
      <c r="B18" s="20"/>
      <c r="C18" s="21"/>
      <c r="D18" s="21"/>
      <c r="E18" s="21"/>
      <c r="F18" s="22"/>
    </row>
    <row r="19" spans="2:21" ht="19.5" customHeight="1" x14ac:dyDescent="0.3"/>
    <row r="20" spans="2:21" ht="18.75" customHeight="1" x14ac:dyDescent="0.3">
      <c r="I20" s="23" t="s">
        <v>4</v>
      </c>
      <c r="J20" s="23"/>
      <c r="K20" s="24" t="s">
        <v>5</v>
      </c>
      <c r="M20" s="25" t="s">
        <v>6</v>
      </c>
      <c r="N20" s="26" t="s">
        <v>7</v>
      </c>
      <c r="P20" s="27" t="s">
        <v>8</v>
      </c>
      <c r="Q20" s="28"/>
      <c r="R20" s="29" t="s">
        <v>7</v>
      </c>
      <c r="S20" s="30" t="s">
        <v>9</v>
      </c>
    </row>
    <row r="21" spans="2:21" ht="20.25" customHeight="1" x14ac:dyDescent="0.3">
      <c r="I21" s="23"/>
      <c r="J21" s="23"/>
      <c r="K21" s="24"/>
      <c r="M21" s="31">
        <v>2022</v>
      </c>
      <c r="N21" s="32">
        <v>4822</v>
      </c>
      <c r="P21" s="33" t="s">
        <v>10</v>
      </c>
      <c r="Q21" s="34"/>
      <c r="R21" s="32">
        <v>4448</v>
      </c>
      <c r="S21" s="35">
        <f>+R21/$R$24</f>
        <v>0.53059763807706073</v>
      </c>
    </row>
    <row r="22" spans="2:21" ht="20.25" customHeight="1" x14ac:dyDescent="0.3">
      <c r="I22" s="23"/>
      <c r="J22" s="23"/>
      <c r="K22" s="24"/>
      <c r="M22" s="31">
        <v>2023</v>
      </c>
      <c r="N22" s="32">
        <v>0</v>
      </c>
      <c r="P22" s="36" t="s">
        <v>11</v>
      </c>
      <c r="Q22" s="36"/>
      <c r="R22" s="37">
        <v>3935</v>
      </c>
      <c r="S22" s="38">
        <f>+R22/$R$24</f>
        <v>0.46940236192293927</v>
      </c>
    </row>
    <row r="23" spans="2:21" ht="19.5" customHeight="1" thickBot="1" x14ac:dyDescent="0.35">
      <c r="I23" s="39" t="s">
        <v>12</v>
      </c>
      <c r="J23" s="40"/>
      <c r="K23" s="41">
        <v>1381</v>
      </c>
      <c r="M23" s="31">
        <v>2024</v>
      </c>
      <c r="N23" s="32">
        <v>3416</v>
      </c>
      <c r="P23" s="42"/>
      <c r="Q23" s="42"/>
      <c r="R23" s="43"/>
      <c r="S23" s="44"/>
    </row>
    <row r="24" spans="2:21" ht="19.5" customHeight="1" thickBot="1" x14ac:dyDescent="0.35">
      <c r="I24" s="39" t="s">
        <v>13</v>
      </c>
      <c r="J24" s="45"/>
      <c r="K24" s="41">
        <v>1089</v>
      </c>
      <c r="M24" s="46" t="s">
        <v>14</v>
      </c>
      <c r="N24" s="32">
        <v>145</v>
      </c>
      <c r="P24" s="47" t="s">
        <v>15</v>
      </c>
      <c r="Q24" s="48"/>
      <c r="R24" s="49">
        <f>SUM(R21:R22)</f>
        <v>8383</v>
      </c>
      <c r="S24" s="50">
        <f>SUM(S21:S22)</f>
        <v>1</v>
      </c>
    </row>
    <row r="25" spans="2:21" ht="19.5" customHeight="1" x14ac:dyDescent="0.3">
      <c r="I25" s="39" t="s">
        <v>16</v>
      </c>
      <c r="J25" s="45"/>
      <c r="K25" s="41">
        <v>729</v>
      </c>
      <c r="M25" s="47" t="s">
        <v>15</v>
      </c>
      <c r="N25" s="49">
        <f>SUM(N21:N24)</f>
        <v>8383</v>
      </c>
      <c r="P25" s="51"/>
    </row>
    <row r="26" spans="2:21" ht="19.5" customHeight="1" x14ac:dyDescent="0.3">
      <c r="I26" s="39" t="s">
        <v>17</v>
      </c>
      <c r="J26" s="52"/>
      <c r="K26" s="41">
        <v>523</v>
      </c>
      <c r="M26" s="53" t="s">
        <v>18</v>
      </c>
      <c r="N26" s="53"/>
      <c r="Q26" s="54" t="s">
        <v>19</v>
      </c>
      <c r="S26" s="55" t="s">
        <v>20</v>
      </c>
    </row>
    <row r="27" spans="2:21" ht="19.5" customHeight="1" x14ac:dyDescent="0.4">
      <c r="I27" s="39" t="s">
        <v>21</v>
      </c>
      <c r="J27" s="45"/>
      <c r="K27" s="41">
        <v>469</v>
      </c>
      <c r="M27" s="53"/>
      <c r="N27" s="53"/>
      <c r="Q27" s="56">
        <f>+S21</f>
        <v>0.53059763807706073</v>
      </c>
      <c r="S27" s="57">
        <f>+S22</f>
        <v>0.46940236192293927</v>
      </c>
    </row>
    <row r="28" spans="2:21" ht="19.5" customHeight="1" x14ac:dyDescent="0.3">
      <c r="I28" s="39" t="s">
        <v>22</v>
      </c>
      <c r="J28" s="45"/>
      <c r="K28" s="41">
        <v>418</v>
      </c>
      <c r="N28" s="33"/>
      <c r="O28" s="34"/>
      <c r="P28" s="32"/>
      <c r="Q28" s="35"/>
      <c r="U28" s="58"/>
    </row>
    <row r="29" spans="2:21" ht="19.5" customHeight="1" x14ac:dyDescent="0.3">
      <c r="I29" s="39" t="s">
        <v>23</v>
      </c>
      <c r="J29" s="45"/>
      <c r="K29" s="41">
        <v>397</v>
      </c>
      <c r="N29" s="33"/>
      <c r="O29" s="33"/>
      <c r="P29" s="33"/>
      <c r="Q29" s="33"/>
    </row>
    <row r="30" spans="2:21" ht="19.5" customHeight="1" x14ac:dyDescent="0.3">
      <c r="I30" s="39" t="s">
        <v>24</v>
      </c>
      <c r="J30" s="40"/>
      <c r="K30" s="41">
        <v>396</v>
      </c>
      <c r="P30" s="33"/>
      <c r="Q30" s="33"/>
      <c r="U30" s="59"/>
    </row>
    <row r="31" spans="2:21" ht="19.5" customHeight="1" x14ac:dyDescent="0.3">
      <c r="I31" s="39" t="s">
        <v>25</v>
      </c>
      <c r="J31" s="45"/>
      <c r="K31" s="41">
        <v>389</v>
      </c>
    </row>
    <row r="32" spans="2:21" ht="19.5" customHeight="1" x14ac:dyDescent="0.3">
      <c r="I32" s="39" t="s">
        <v>26</v>
      </c>
      <c r="J32" s="40"/>
      <c r="K32" s="41">
        <v>345</v>
      </c>
      <c r="N32" s="33"/>
      <c r="O32" s="33"/>
    </row>
    <row r="33" spans="2:21" ht="19.5" customHeight="1" x14ac:dyDescent="0.3">
      <c r="I33" s="39" t="s">
        <v>27</v>
      </c>
      <c r="J33" s="45"/>
      <c r="K33" s="41">
        <v>340</v>
      </c>
      <c r="U33" s="60"/>
    </row>
    <row r="34" spans="2:21" ht="19.5" customHeight="1" x14ac:dyDescent="0.3">
      <c r="I34" s="39" t="s">
        <v>28</v>
      </c>
      <c r="J34" s="45"/>
      <c r="K34" s="41">
        <v>314</v>
      </c>
      <c r="M34" s="61" t="s">
        <v>29</v>
      </c>
      <c r="N34" s="26" t="s">
        <v>7</v>
      </c>
      <c r="O34" s="62" t="s">
        <v>9</v>
      </c>
    </row>
    <row r="35" spans="2:21" ht="19.5" customHeight="1" x14ac:dyDescent="0.3">
      <c r="I35" s="39" t="s">
        <v>30</v>
      </c>
      <c r="K35" s="41">
        <v>233</v>
      </c>
      <c r="M35" s="39" t="s">
        <v>31</v>
      </c>
      <c r="N35" s="63">
        <v>7870</v>
      </c>
      <c r="O35" s="64">
        <f t="shared" ref="O35:O40" si="0">N35/$N$41</f>
        <v>0.93880472384587854</v>
      </c>
      <c r="Q35" s="65"/>
    </row>
    <row r="36" spans="2:21" ht="19.5" customHeight="1" x14ac:dyDescent="0.3">
      <c r="I36" s="39" t="s">
        <v>32</v>
      </c>
      <c r="K36" s="41">
        <v>192</v>
      </c>
      <c r="M36" s="39" t="s">
        <v>33</v>
      </c>
      <c r="N36" s="63">
        <v>243</v>
      </c>
      <c r="O36" s="64">
        <f>N36/$N$41</f>
        <v>2.898723607300489E-2</v>
      </c>
      <c r="Q36" s="65"/>
    </row>
    <row r="37" spans="2:21" ht="19.5" customHeight="1" x14ac:dyDescent="0.3">
      <c r="I37" s="39" t="s">
        <v>34</v>
      </c>
      <c r="J37" s="66"/>
      <c r="K37" s="41">
        <v>129</v>
      </c>
      <c r="M37" s="39" t="s">
        <v>35</v>
      </c>
      <c r="N37" s="63">
        <v>15</v>
      </c>
      <c r="O37" s="64">
        <f t="shared" si="0"/>
        <v>1.7893355600620304E-3</v>
      </c>
    </row>
    <row r="38" spans="2:21" ht="19.5" customHeight="1" x14ac:dyDescent="0.3">
      <c r="I38" s="39" t="s">
        <v>36</v>
      </c>
      <c r="J38" s="40"/>
      <c r="K38" s="41">
        <v>124</v>
      </c>
      <c r="M38" s="39" t="s">
        <v>37</v>
      </c>
      <c r="N38" s="63">
        <v>253</v>
      </c>
      <c r="O38" s="64">
        <f t="shared" si="0"/>
        <v>3.0180126446379577E-2</v>
      </c>
    </row>
    <row r="39" spans="2:21" ht="19.5" customHeight="1" x14ac:dyDescent="0.3">
      <c r="I39" s="39" t="s">
        <v>38</v>
      </c>
      <c r="J39" s="45"/>
      <c r="K39" s="41">
        <v>121</v>
      </c>
      <c r="M39" s="39" t="s">
        <v>39</v>
      </c>
      <c r="N39" s="63">
        <v>0</v>
      </c>
      <c r="O39" s="64">
        <f t="shared" si="0"/>
        <v>0</v>
      </c>
    </row>
    <row r="40" spans="2:21" ht="19.5" customHeight="1" thickBot="1" x14ac:dyDescent="0.35">
      <c r="I40" s="39" t="s">
        <v>40</v>
      </c>
      <c r="J40" s="45"/>
      <c r="K40" s="41">
        <v>115</v>
      </c>
      <c r="M40" s="39" t="s">
        <v>41</v>
      </c>
      <c r="N40" s="63">
        <v>2</v>
      </c>
      <c r="O40" s="64">
        <f t="shared" si="0"/>
        <v>2.3857807467493738E-4</v>
      </c>
    </row>
    <row r="41" spans="2:21" ht="23.25" customHeight="1" x14ac:dyDescent="0.3">
      <c r="B41" s="67" t="s">
        <v>42</v>
      </c>
      <c r="C41" s="68" t="s">
        <v>43</v>
      </c>
      <c r="D41" s="69"/>
      <c r="I41" s="66" t="s">
        <v>44</v>
      </c>
      <c r="J41" s="66"/>
      <c r="K41" s="41">
        <v>106</v>
      </c>
      <c r="M41" s="47" t="s">
        <v>15</v>
      </c>
      <c r="N41" s="49">
        <f>SUM(N35:N40)</f>
        <v>8383</v>
      </c>
      <c r="O41" s="50">
        <f>SUM(O35:O40)</f>
        <v>1</v>
      </c>
    </row>
    <row r="42" spans="2:21" ht="23.25" customHeight="1" x14ac:dyDescent="0.3">
      <c r="C42" s="70" t="s">
        <v>45</v>
      </c>
      <c r="D42" s="71"/>
      <c r="I42" s="39" t="s">
        <v>46</v>
      </c>
      <c r="J42" s="45"/>
      <c r="K42" s="41">
        <v>106</v>
      </c>
      <c r="N42" s="54"/>
    </row>
    <row r="43" spans="2:21" ht="19.5" customHeight="1" x14ac:dyDescent="0.4">
      <c r="B43" s="72"/>
      <c r="C43" s="73" t="s">
        <v>47</v>
      </c>
      <c r="D43" s="71"/>
      <c r="I43" s="39" t="s">
        <v>48</v>
      </c>
      <c r="J43" s="45"/>
      <c r="K43" s="41">
        <v>104</v>
      </c>
      <c r="N43" s="74"/>
    </row>
    <row r="44" spans="2:21" ht="19.5" customHeight="1" x14ac:dyDescent="0.3">
      <c r="B44" s="75"/>
      <c r="C44" s="73" t="s">
        <v>49</v>
      </c>
      <c r="D44" s="71"/>
      <c r="I44" s="39" t="s">
        <v>50</v>
      </c>
      <c r="J44" s="45"/>
      <c r="K44" s="41">
        <v>95</v>
      </c>
    </row>
    <row r="45" spans="2:21" ht="19.5" customHeight="1" x14ac:dyDescent="0.3">
      <c r="B45" s="76"/>
      <c r="C45" s="73" t="s">
        <v>51</v>
      </c>
      <c r="D45" s="71"/>
      <c r="I45" s="39" t="s">
        <v>52</v>
      </c>
      <c r="J45" s="45"/>
      <c r="K45" s="41">
        <v>111</v>
      </c>
    </row>
    <row r="46" spans="2:21" ht="19.5" customHeight="1" x14ac:dyDescent="0.4">
      <c r="B46" s="77"/>
      <c r="C46" s="73" t="s">
        <v>53</v>
      </c>
      <c r="D46" s="71"/>
      <c r="I46" s="39" t="s">
        <v>54</v>
      </c>
      <c r="J46" s="40"/>
      <c r="K46" s="41">
        <v>79</v>
      </c>
      <c r="N46" s="74"/>
    </row>
    <row r="47" spans="2:21" ht="19.5" customHeight="1" thickBot="1" x14ac:dyDescent="0.45">
      <c r="B47" s="78"/>
      <c r="C47" s="73" t="s">
        <v>55</v>
      </c>
      <c r="D47" s="71"/>
      <c r="I47" s="39" t="s">
        <v>56</v>
      </c>
      <c r="J47" s="45"/>
      <c r="K47" s="41">
        <v>78</v>
      </c>
      <c r="N47" s="74"/>
    </row>
    <row r="48" spans="2:21" ht="19.5" customHeight="1" x14ac:dyDescent="0.4">
      <c r="B48" s="79"/>
      <c r="C48" s="73" t="s">
        <v>57</v>
      </c>
      <c r="D48" s="71"/>
      <c r="I48" s="80" t="s">
        <v>15</v>
      </c>
      <c r="J48" s="80"/>
      <c r="K48" s="81">
        <f>SUM(K23:K47)</f>
        <v>8383</v>
      </c>
      <c r="N48" s="74"/>
    </row>
    <row r="49" spans="2:19" ht="33" customHeight="1" x14ac:dyDescent="0.4">
      <c r="I49" s="82" t="s">
        <v>18</v>
      </c>
      <c r="J49" s="82"/>
      <c r="K49" s="82"/>
      <c r="N49" s="74"/>
      <c r="Q49" s="83"/>
    </row>
    <row r="50" spans="2:19" ht="16.5" customHeight="1" x14ac:dyDescent="0.4">
      <c r="N50" s="74"/>
      <c r="O50" s="84"/>
    </row>
    <row r="51" spans="2:19" ht="16.5" customHeight="1" x14ac:dyDescent="0.3"/>
    <row r="52" spans="2:19" ht="16.5" customHeight="1" x14ac:dyDescent="0.3"/>
    <row r="53" spans="2:19" ht="18" customHeight="1" x14ac:dyDescent="0.3">
      <c r="B53" s="85" t="s">
        <v>58</v>
      </c>
      <c r="C53" s="85"/>
      <c r="D53" s="86" t="s">
        <v>7</v>
      </c>
      <c r="E53" s="87" t="s">
        <v>9</v>
      </c>
      <c r="I53" s="85" t="s">
        <v>59</v>
      </c>
      <c r="J53" s="85"/>
      <c r="K53" s="86" t="s">
        <v>7</v>
      </c>
      <c r="L53" s="87" t="s">
        <v>9</v>
      </c>
    </row>
    <row r="54" spans="2:19" ht="19.5" customHeight="1" x14ac:dyDescent="0.3">
      <c r="B54" s="33" t="s">
        <v>60</v>
      </c>
      <c r="C54" s="33"/>
      <c r="D54" s="32">
        <v>72</v>
      </c>
      <c r="E54" s="35">
        <f>D54/$D$56</f>
        <v>8.5888106882977457E-3</v>
      </c>
      <c r="I54" s="33" t="s">
        <v>60</v>
      </c>
      <c r="J54" s="33"/>
      <c r="K54" s="32">
        <v>85</v>
      </c>
      <c r="L54" s="35">
        <f>K54/$D$56</f>
        <v>1.0139568173684839E-2</v>
      </c>
    </row>
    <row r="55" spans="2:19" ht="19.5" customHeight="1" thickBot="1" x14ac:dyDescent="0.35">
      <c r="B55" s="33" t="s">
        <v>61</v>
      </c>
      <c r="C55" s="33"/>
      <c r="D55" s="32">
        <v>8311</v>
      </c>
      <c r="E55" s="35">
        <f>D55/$D$56</f>
        <v>0.99141118931170225</v>
      </c>
      <c r="I55" s="33" t="s">
        <v>61</v>
      </c>
      <c r="J55" s="33"/>
      <c r="K55" s="32">
        <v>8298</v>
      </c>
      <c r="L55" s="35">
        <f>K55/$D$56</f>
        <v>0.98986043182631511</v>
      </c>
    </row>
    <row r="56" spans="2:19" ht="19.5" customHeight="1" x14ac:dyDescent="0.3">
      <c r="B56" s="47" t="s">
        <v>15</v>
      </c>
      <c r="C56" s="47"/>
      <c r="D56" s="49">
        <f>SUM(D54:D55)</f>
        <v>8383</v>
      </c>
      <c r="E56" s="50">
        <f>SUM(E54:E55)</f>
        <v>1</v>
      </c>
      <c r="I56" s="47" t="s">
        <v>15</v>
      </c>
      <c r="J56" s="47"/>
      <c r="K56" s="49">
        <f>SUM(K54:K55)</f>
        <v>8383</v>
      </c>
      <c r="L56" s="50">
        <f>SUM(L54:L55)</f>
        <v>1</v>
      </c>
    </row>
    <row r="57" spans="2:19" ht="19.5" customHeight="1" x14ac:dyDescent="0.3"/>
    <row r="58" spans="2:19" ht="19.5" customHeight="1" x14ac:dyDescent="0.3"/>
    <row r="59" spans="2:19" ht="19.5" customHeight="1" x14ac:dyDescent="0.3"/>
    <row r="60" spans="2:19" ht="19.5" customHeight="1" x14ac:dyDescent="0.3">
      <c r="I60" s="88"/>
      <c r="J60" s="89"/>
      <c r="K60" s="32"/>
    </row>
    <row r="61" spans="2:19" ht="19.5" customHeight="1" x14ac:dyDescent="0.3"/>
    <row r="62" spans="2:19" ht="19.5" customHeight="1" x14ac:dyDescent="0.3"/>
    <row r="63" spans="2:19" ht="19.5" customHeight="1" x14ac:dyDescent="0.3"/>
    <row r="64" spans="2:19" ht="19.5" customHeight="1" x14ac:dyDescent="0.3">
      <c r="B64" s="85" t="s">
        <v>62</v>
      </c>
      <c r="C64" s="85"/>
      <c r="D64" s="86" t="s">
        <v>7</v>
      </c>
      <c r="E64" s="87" t="s">
        <v>9</v>
      </c>
      <c r="I64" s="61" t="s">
        <v>63</v>
      </c>
      <c r="J64" s="61"/>
      <c r="K64" s="26" t="s">
        <v>7</v>
      </c>
      <c r="L64" s="62" t="s">
        <v>9</v>
      </c>
      <c r="N64" s="90" t="s">
        <v>64</v>
      </c>
      <c r="O64" s="26" t="s">
        <v>7</v>
      </c>
      <c r="P64" s="62" t="s">
        <v>9</v>
      </c>
      <c r="Q64" s="26" t="s">
        <v>65</v>
      </c>
      <c r="R64" s="26" t="s">
        <v>66</v>
      </c>
      <c r="S64" s="91"/>
    </row>
    <row r="65" spans="2:21" ht="19.5" customHeight="1" x14ac:dyDescent="0.3">
      <c r="B65" s="33" t="s">
        <v>67</v>
      </c>
      <c r="C65" s="33"/>
      <c r="D65" s="32">
        <v>8303</v>
      </c>
      <c r="E65" s="35">
        <f>D65/$D$67</f>
        <v>0.98974848015258077</v>
      </c>
      <c r="I65" s="39" t="s">
        <v>68</v>
      </c>
      <c r="J65" s="39"/>
      <c r="K65" s="32">
        <v>2709</v>
      </c>
      <c r="L65" s="35">
        <f>K65/$K$72</f>
        <v>0.99595588235294119</v>
      </c>
      <c r="M65" s="92"/>
      <c r="N65" s="39" t="s">
        <v>69</v>
      </c>
      <c r="O65" s="93">
        <v>6983</v>
      </c>
      <c r="P65" s="35">
        <f>+O65/$O$68</f>
        <v>0.8329953477275438</v>
      </c>
      <c r="Q65" s="94"/>
      <c r="R65" s="94"/>
      <c r="S65" s="95"/>
    </row>
    <row r="66" spans="2:21" ht="19.5" customHeight="1" thickBot="1" x14ac:dyDescent="0.35">
      <c r="B66" s="33" t="s">
        <v>70</v>
      </c>
      <c r="C66" s="33"/>
      <c r="D66" s="32">
        <v>86</v>
      </c>
      <c r="E66" s="35">
        <f>D66/$D$67</f>
        <v>1.025151984741924E-2</v>
      </c>
      <c r="I66" s="39" t="s">
        <v>71</v>
      </c>
      <c r="J66" s="39"/>
      <c r="K66" s="32">
        <v>3</v>
      </c>
      <c r="L66" s="35">
        <f t="shared" ref="L66:L71" si="1">K66/$K$72</f>
        <v>1.1029411764705882E-3</v>
      </c>
      <c r="M66" s="92"/>
      <c r="N66" s="39" t="s">
        <v>72</v>
      </c>
      <c r="O66" s="32">
        <v>1371</v>
      </c>
      <c r="P66" s="35">
        <f>+O66/$O$68</f>
        <v>0.16354527018966958</v>
      </c>
      <c r="Q66" s="63">
        <v>851</v>
      </c>
      <c r="R66" s="63">
        <v>831</v>
      </c>
      <c r="S66" s="63"/>
    </row>
    <row r="67" spans="2:21" ht="19.5" customHeight="1" thickBot="1" x14ac:dyDescent="0.35">
      <c r="B67" s="47" t="s">
        <v>15</v>
      </c>
      <c r="C67" s="47"/>
      <c r="D67" s="49">
        <f>SUM(D65:D66)</f>
        <v>8389</v>
      </c>
      <c r="E67" s="50">
        <f>SUM(E65:E66)</f>
        <v>1</v>
      </c>
      <c r="I67" s="39" t="s">
        <v>73</v>
      </c>
      <c r="J67" s="39"/>
      <c r="K67" s="32">
        <v>0</v>
      </c>
      <c r="L67" s="35">
        <f t="shared" si="1"/>
        <v>0</v>
      </c>
      <c r="M67" s="92"/>
      <c r="N67" s="39" t="s">
        <v>74</v>
      </c>
      <c r="O67" s="32">
        <v>29</v>
      </c>
      <c r="P67" s="35">
        <f>+O67/$O$68</f>
        <v>3.4593820827865918E-3</v>
      </c>
      <c r="Q67" s="63">
        <v>15</v>
      </c>
      <c r="R67" s="63">
        <v>7</v>
      </c>
      <c r="S67" s="63"/>
    </row>
    <row r="68" spans="2:21" ht="18" customHeight="1" x14ac:dyDescent="0.3">
      <c r="B68" t="s">
        <v>75</v>
      </c>
      <c r="I68" s="39" t="s">
        <v>76</v>
      </c>
      <c r="J68" s="39"/>
      <c r="K68" s="32">
        <v>7</v>
      </c>
      <c r="L68" s="35">
        <f t="shared" si="1"/>
        <v>2.5735294117647058E-3</v>
      </c>
      <c r="M68" s="92"/>
      <c r="N68" s="96" t="s">
        <v>15</v>
      </c>
      <c r="O68" s="49">
        <f>D56</f>
        <v>8383</v>
      </c>
      <c r="P68" s="50">
        <f>SUM(P65:P67)</f>
        <v>1</v>
      </c>
      <c r="Q68" s="49">
        <f>SUM(Q66:Q67)</f>
        <v>866</v>
      </c>
      <c r="R68" s="49">
        <f>SUM(R66:R67)</f>
        <v>838</v>
      </c>
      <c r="S68" s="97"/>
    </row>
    <row r="69" spans="2:21" ht="18" customHeight="1" x14ac:dyDescent="0.3">
      <c r="B69" t="s">
        <v>77</v>
      </c>
      <c r="I69" s="39" t="s">
        <v>78</v>
      </c>
      <c r="J69" s="39"/>
      <c r="K69" s="32">
        <v>0</v>
      </c>
      <c r="L69" s="35">
        <f t="shared" si="1"/>
        <v>0</v>
      </c>
      <c r="M69" s="92"/>
      <c r="S69" s="98"/>
    </row>
    <row r="70" spans="2:21" ht="20.25" customHeight="1" x14ac:dyDescent="0.3">
      <c r="I70" s="33" t="s">
        <v>79</v>
      </c>
      <c r="J70" s="33"/>
      <c r="K70" s="32">
        <v>0</v>
      </c>
      <c r="L70" s="35">
        <f t="shared" si="1"/>
        <v>0</v>
      </c>
      <c r="M70" s="92"/>
      <c r="N70" s="99"/>
      <c r="O70" s="99"/>
      <c r="P70" s="99"/>
      <c r="Q70" s="99"/>
      <c r="R70" s="99"/>
      <c r="S70" s="99"/>
      <c r="T70" s="99"/>
      <c r="U70" s="99"/>
    </row>
    <row r="71" spans="2:21" ht="20.25" customHeight="1" thickBot="1" x14ac:dyDescent="0.35">
      <c r="I71" s="100" t="s">
        <v>80</v>
      </c>
      <c r="J71" s="100"/>
      <c r="K71" s="32">
        <v>1</v>
      </c>
      <c r="L71" s="35">
        <f t="shared" si="1"/>
        <v>3.6764705882352941E-4</v>
      </c>
      <c r="M71" s="92"/>
    </row>
    <row r="72" spans="2:21" ht="20.25" customHeight="1" x14ac:dyDescent="0.3">
      <c r="I72" s="47" t="s">
        <v>15</v>
      </c>
      <c r="J72" s="47"/>
      <c r="K72" s="49">
        <f>SUM(K65:K71)</f>
        <v>2720</v>
      </c>
      <c r="L72" s="50">
        <f>SUM(L65:L71)</f>
        <v>1</v>
      </c>
      <c r="O72" s="101" t="s">
        <v>81</v>
      </c>
      <c r="P72" s="101"/>
      <c r="Q72" s="101"/>
      <c r="R72" s="26" t="s">
        <v>7</v>
      </c>
      <c r="S72" s="62" t="s">
        <v>9</v>
      </c>
    </row>
    <row r="73" spans="2:21" ht="20.25" customHeight="1" x14ac:dyDescent="0.3">
      <c r="I73" s="102" t="s">
        <v>82</v>
      </c>
      <c r="J73" s="102"/>
      <c r="K73" s="102"/>
      <c r="L73" s="102"/>
      <c r="O73" s="88" t="s">
        <v>83</v>
      </c>
      <c r="R73" s="63">
        <v>638</v>
      </c>
      <c r="S73" s="103">
        <f>+R73/$R$88</f>
        <v>7.6106405821305026E-2</v>
      </c>
    </row>
    <row r="74" spans="2:21" ht="20.25" customHeight="1" x14ac:dyDescent="0.3">
      <c r="I74" s="102"/>
      <c r="J74" s="102"/>
      <c r="K74" s="102"/>
      <c r="L74" s="102"/>
      <c r="O74" s="88" t="s">
        <v>84</v>
      </c>
      <c r="R74" s="63">
        <v>136</v>
      </c>
      <c r="S74" s="103">
        <f t="shared" ref="S74:S87" si="2">+R74/$R$88</f>
        <v>1.622330907789574E-2</v>
      </c>
    </row>
    <row r="75" spans="2:21" ht="20.25" customHeight="1" x14ac:dyDescent="0.3">
      <c r="O75" s="88" t="s">
        <v>85</v>
      </c>
      <c r="R75" s="63">
        <v>26</v>
      </c>
      <c r="S75" s="103">
        <f t="shared" si="2"/>
        <v>3.101514970774186E-3</v>
      </c>
    </row>
    <row r="76" spans="2:21" ht="20.25" customHeight="1" x14ac:dyDescent="0.3">
      <c r="O76" s="88" t="s">
        <v>86</v>
      </c>
      <c r="R76" s="63">
        <v>3</v>
      </c>
      <c r="S76" s="103">
        <f t="shared" si="2"/>
        <v>3.5786711201240607E-4</v>
      </c>
    </row>
    <row r="77" spans="2:21" ht="20.25" customHeight="1" x14ac:dyDescent="0.3">
      <c r="N77" s="104"/>
      <c r="O77" s="88" t="s">
        <v>87</v>
      </c>
      <c r="R77" s="63">
        <v>2</v>
      </c>
      <c r="S77" s="103">
        <f t="shared" si="2"/>
        <v>2.3857807467493738E-4</v>
      </c>
    </row>
    <row r="78" spans="2:21" ht="20.25" customHeight="1" x14ac:dyDescent="0.3">
      <c r="B78" s="85" t="s">
        <v>88</v>
      </c>
      <c r="C78" s="85"/>
      <c r="D78" s="86" t="s">
        <v>7</v>
      </c>
      <c r="E78" s="87" t="s">
        <v>9</v>
      </c>
      <c r="I78" s="105" t="s">
        <v>89</v>
      </c>
      <c r="J78" s="105"/>
      <c r="K78" s="105"/>
      <c r="L78" s="26" t="s">
        <v>7</v>
      </c>
      <c r="M78" s="62" t="s">
        <v>9</v>
      </c>
      <c r="N78" s="106"/>
      <c r="O78" s="88" t="s">
        <v>90</v>
      </c>
      <c r="R78" s="63">
        <v>0</v>
      </c>
      <c r="S78" s="103">
        <f t="shared" si="2"/>
        <v>0</v>
      </c>
    </row>
    <row r="79" spans="2:21" ht="20.25" customHeight="1" x14ac:dyDescent="0.3">
      <c r="B79" s="33" t="s">
        <v>91</v>
      </c>
      <c r="C79" s="33"/>
      <c r="D79" s="32">
        <v>6894</v>
      </c>
      <c r="E79" s="35">
        <f>D79/$D$81</f>
        <v>0.82237862340450918</v>
      </c>
      <c r="I79" s="88" t="s">
        <v>83</v>
      </c>
      <c r="L79" s="63">
        <v>1244</v>
      </c>
      <c r="M79" s="103">
        <f>+L79/$L$88</f>
        <v>0.14839556244781105</v>
      </c>
      <c r="O79" s="88" t="s">
        <v>92</v>
      </c>
      <c r="R79" s="63">
        <v>0</v>
      </c>
      <c r="S79" s="103">
        <f t="shared" si="2"/>
        <v>0</v>
      </c>
      <c r="T79" s="107"/>
      <c r="U79" s="107"/>
    </row>
    <row r="80" spans="2:21" ht="20.25" customHeight="1" thickBot="1" x14ac:dyDescent="0.35">
      <c r="B80" s="33" t="s">
        <v>93</v>
      </c>
      <c r="C80" s="33"/>
      <c r="D80" s="32">
        <v>1489</v>
      </c>
      <c r="E80" s="35">
        <f>D80/$D$81</f>
        <v>0.17762137659549088</v>
      </c>
      <c r="I80" s="88" t="s">
        <v>94</v>
      </c>
      <c r="L80" s="63">
        <v>228</v>
      </c>
      <c r="M80" s="103">
        <f t="shared" ref="M80:M87" si="3">+L80/$L$88</f>
        <v>2.7197900512942859E-2</v>
      </c>
      <c r="O80" s="88" t="s">
        <v>95</v>
      </c>
      <c r="R80" s="63">
        <v>0</v>
      </c>
      <c r="S80" s="103">
        <f t="shared" si="2"/>
        <v>0</v>
      </c>
      <c r="T80" s="107"/>
      <c r="U80" s="107"/>
    </row>
    <row r="81" spans="2:21" ht="20.25" customHeight="1" x14ac:dyDescent="0.3">
      <c r="B81" s="47" t="s">
        <v>15</v>
      </c>
      <c r="C81" s="47"/>
      <c r="D81" s="49">
        <f>SUM(D79:D80)</f>
        <v>8383</v>
      </c>
      <c r="E81" s="50">
        <f>SUM(E79:E80)</f>
        <v>1</v>
      </c>
      <c r="I81" s="88" t="s">
        <v>96</v>
      </c>
      <c r="L81" s="63">
        <v>34</v>
      </c>
      <c r="M81" s="103">
        <f t="shared" si="3"/>
        <v>4.055827269473935E-3</v>
      </c>
      <c r="O81" s="88" t="s">
        <v>97</v>
      </c>
      <c r="R81" s="63">
        <v>0</v>
      </c>
      <c r="S81" s="103">
        <f t="shared" si="2"/>
        <v>0</v>
      </c>
      <c r="T81" s="107"/>
      <c r="U81" s="107"/>
    </row>
    <row r="82" spans="2:21" ht="20.25" customHeight="1" x14ac:dyDescent="0.3">
      <c r="I82" s="88" t="s">
        <v>98</v>
      </c>
      <c r="L82" s="63">
        <v>6</v>
      </c>
      <c r="M82" s="103">
        <f t="shared" si="3"/>
        <v>7.1573422402481214E-4</v>
      </c>
      <c r="O82" s="88" t="s">
        <v>99</v>
      </c>
      <c r="R82" s="63">
        <v>7564</v>
      </c>
      <c r="S82" s="103">
        <f t="shared" si="2"/>
        <v>0.90230227842061317</v>
      </c>
      <c r="T82" s="108"/>
      <c r="U82" s="108"/>
    </row>
    <row r="83" spans="2:21" ht="30" customHeight="1" x14ac:dyDescent="0.3">
      <c r="I83" s="109" t="s">
        <v>100</v>
      </c>
      <c r="J83" s="109"/>
      <c r="K83" s="109"/>
      <c r="L83" s="32">
        <v>19</v>
      </c>
      <c r="M83" s="35">
        <f t="shared" si="3"/>
        <v>2.2664917094119049E-3</v>
      </c>
      <c r="O83" s="88" t="s">
        <v>101</v>
      </c>
      <c r="P83" s="110"/>
      <c r="Q83" s="110"/>
      <c r="R83" s="32">
        <v>0</v>
      </c>
      <c r="S83" s="35">
        <f t="shared" si="2"/>
        <v>0</v>
      </c>
      <c r="T83" s="111"/>
      <c r="U83" s="112"/>
    </row>
    <row r="84" spans="2:21" ht="19.5" customHeight="1" x14ac:dyDescent="0.3">
      <c r="I84" s="88" t="s">
        <v>102</v>
      </c>
      <c r="L84" s="63">
        <v>97</v>
      </c>
      <c r="M84" s="103">
        <f t="shared" si="3"/>
        <v>1.1571036621734462E-2</v>
      </c>
      <c r="O84" s="88" t="s">
        <v>103</v>
      </c>
      <c r="R84" s="63">
        <v>0</v>
      </c>
      <c r="S84" s="103">
        <f t="shared" si="2"/>
        <v>0</v>
      </c>
      <c r="T84" s="111"/>
      <c r="U84" s="112"/>
    </row>
    <row r="85" spans="2:21" ht="19.5" customHeight="1" x14ac:dyDescent="0.3">
      <c r="I85" s="88" t="s">
        <v>104</v>
      </c>
      <c r="L85" s="63">
        <v>6523</v>
      </c>
      <c r="M85" s="103">
        <f t="shared" si="3"/>
        <v>0.77812239055230825</v>
      </c>
      <c r="O85" s="88" t="s">
        <v>105</v>
      </c>
      <c r="R85" s="63">
        <v>1</v>
      </c>
      <c r="S85" s="103">
        <f t="shared" si="2"/>
        <v>1.1928903733746869E-4</v>
      </c>
      <c r="T85" s="111"/>
      <c r="U85" s="112"/>
    </row>
    <row r="86" spans="2:21" ht="19.5" customHeight="1" x14ac:dyDescent="0.3">
      <c r="I86" s="88" t="s">
        <v>80</v>
      </c>
      <c r="L86" s="63">
        <v>1</v>
      </c>
      <c r="M86" s="113">
        <f t="shared" si="3"/>
        <v>1.1928903733746869E-4</v>
      </c>
      <c r="O86" s="88" t="s">
        <v>106</v>
      </c>
      <c r="R86" s="63">
        <v>0</v>
      </c>
      <c r="S86" s="103">
        <f t="shared" si="2"/>
        <v>0</v>
      </c>
      <c r="T86" s="111"/>
      <c r="U86" s="112"/>
    </row>
    <row r="87" spans="2:21" ht="19.5" customHeight="1" thickBot="1" x14ac:dyDescent="0.35">
      <c r="I87" s="88" t="s">
        <v>107</v>
      </c>
      <c r="L87" s="63">
        <v>231</v>
      </c>
      <c r="M87" s="103">
        <f t="shared" si="3"/>
        <v>2.7555767624955266E-2</v>
      </c>
      <c r="O87" s="88" t="s">
        <v>108</v>
      </c>
      <c r="R87" s="63">
        <v>13</v>
      </c>
      <c r="S87" s="103">
        <f t="shared" si="2"/>
        <v>1.550757485387093E-3</v>
      </c>
      <c r="T87" s="111"/>
      <c r="U87" s="112"/>
    </row>
    <row r="88" spans="2:21" ht="19.5" customHeight="1" x14ac:dyDescent="0.3">
      <c r="I88" s="47" t="s">
        <v>15</v>
      </c>
      <c r="J88" s="47"/>
      <c r="K88" s="47"/>
      <c r="L88" s="49">
        <f>SUM(L79:L87)</f>
        <v>8383</v>
      </c>
      <c r="M88" s="114">
        <f>SUM(M79:M87)</f>
        <v>1</v>
      </c>
      <c r="O88" s="47" t="s">
        <v>15</v>
      </c>
      <c r="P88" s="47"/>
      <c r="Q88" s="47"/>
      <c r="R88" s="49">
        <f>SUM(R73:R87)</f>
        <v>8383</v>
      </c>
      <c r="S88" s="114">
        <f>SUM(S73:S87)</f>
        <v>1</v>
      </c>
      <c r="T88" s="111"/>
      <c r="U88" s="112"/>
    </row>
    <row r="89" spans="2:21" ht="19.5" customHeight="1" x14ac:dyDescent="0.3">
      <c r="B89" s="25" t="s">
        <v>109</v>
      </c>
      <c r="C89" s="115"/>
      <c r="D89" s="25"/>
      <c r="E89" s="26" t="s">
        <v>7</v>
      </c>
      <c r="F89" s="62" t="s">
        <v>9</v>
      </c>
      <c r="T89" s="111"/>
      <c r="U89" s="112"/>
    </row>
    <row r="90" spans="2:21" ht="19.5" customHeight="1" x14ac:dyDescent="0.3">
      <c r="B90" s="88" t="s">
        <v>110</v>
      </c>
      <c r="C90" s="89"/>
      <c r="D90" s="88"/>
      <c r="E90" s="63">
        <v>30</v>
      </c>
      <c r="F90" s="103">
        <f>+E90/$E$101</f>
        <v>3.5786711201240607E-3</v>
      </c>
      <c r="T90" s="111"/>
      <c r="U90" s="112"/>
    </row>
    <row r="91" spans="2:21" ht="19.5" customHeight="1" x14ac:dyDescent="0.3">
      <c r="B91" s="88" t="s">
        <v>111</v>
      </c>
      <c r="C91" s="89"/>
      <c r="D91" s="88"/>
      <c r="E91" s="63">
        <v>0</v>
      </c>
      <c r="F91" s="103">
        <f t="shared" ref="F91:F100" si="4">+E91/$E$101</f>
        <v>0</v>
      </c>
      <c r="Q91" s="34"/>
      <c r="T91" s="111"/>
      <c r="U91" s="112"/>
    </row>
    <row r="92" spans="2:21" ht="19.2" customHeight="1" x14ac:dyDescent="0.3">
      <c r="B92" s="88" t="s">
        <v>112</v>
      </c>
      <c r="C92" s="89"/>
      <c r="D92" s="88"/>
      <c r="E92" s="63">
        <v>75</v>
      </c>
      <c r="F92" s="103">
        <f t="shared" si="4"/>
        <v>8.9466778003101516E-3</v>
      </c>
      <c r="Q92" s="34"/>
      <c r="T92" s="111"/>
      <c r="U92" s="112"/>
    </row>
    <row r="93" spans="2:21" ht="19.2" customHeight="1" x14ac:dyDescent="0.3">
      <c r="B93" s="88" t="s">
        <v>113</v>
      </c>
      <c r="C93" s="89"/>
      <c r="D93" s="88"/>
      <c r="E93" s="63">
        <v>66</v>
      </c>
      <c r="F93" s="103">
        <f t="shared" si="4"/>
        <v>7.873076464272934E-3</v>
      </c>
      <c r="Q93" s="34"/>
      <c r="T93" s="111"/>
      <c r="U93" s="112"/>
    </row>
    <row r="94" spans="2:21" ht="19.5" customHeight="1" x14ac:dyDescent="0.3">
      <c r="B94" s="88" t="s">
        <v>114</v>
      </c>
      <c r="C94" s="89"/>
      <c r="D94" s="88"/>
      <c r="E94" s="63">
        <v>3611</v>
      </c>
      <c r="F94" s="103">
        <f>+E94/$E$101</f>
        <v>0.43075271382559943</v>
      </c>
      <c r="Q94" s="34"/>
      <c r="T94" s="111"/>
      <c r="U94" s="112"/>
    </row>
    <row r="95" spans="2:21" ht="19.5" customHeight="1" x14ac:dyDescent="0.3">
      <c r="B95" s="88" t="s">
        <v>115</v>
      </c>
      <c r="C95" s="89"/>
      <c r="D95" s="88"/>
      <c r="E95" s="63">
        <v>4070</v>
      </c>
      <c r="F95" s="103">
        <f t="shared" si="4"/>
        <v>0.48550638196349755</v>
      </c>
      <c r="I95" s="27" t="s">
        <v>116</v>
      </c>
      <c r="J95" s="27"/>
      <c r="K95" s="26" t="s">
        <v>7</v>
      </c>
      <c r="L95" s="62" t="s">
        <v>9</v>
      </c>
      <c r="Q95" s="34"/>
      <c r="T95" s="111"/>
      <c r="U95" s="112"/>
    </row>
    <row r="96" spans="2:21" ht="19.5" customHeight="1" x14ac:dyDescent="0.3">
      <c r="B96" s="88" t="s">
        <v>117</v>
      </c>
      <c r="C96" s="89"/>
      <c r="D96" s="88"/>
      <c r="E96" s="63">
        <v>251</v>
      </c>
      <c r="F96" s="103">
        <f t="shared" si="4"/>
        <v>2.9941548371704641E-2</v>
      </c>
      <c r="I96" s="33" t="s">
        <v>118</v>
      </c>
      <c r="J96" s="33"/>
      <c r="K96" s="63">
        <v>2391</v>
      </c>
      <c r="L96" s="64">
        <f>K96/$K$101</f>
        <v>0.82819535850363701</v>
      </c>
      <c r="Q96" s="34"/>
      <c r="T96" s="111"/>
      <c r="U96" s="112"/>
    </row>
    <row r="97" spans="2:21" ht="19.5" customHeight="1" x14ac:dyDescent="0.3">
      <c r="B97" s="88" t="s">
        <v>119</v>
      </c>
      <c r="C97" s="89"/>
      <c r="D97" s="88"/>
      <c r="E97" s="63">
        <v>47</v>
      </c>
      <c r="F97" s="103">
        <f t="shared" si="4"/>
        <v>5.6065847548610282E-3</v>
      </c>
      <c r="I97" s="33" t="s">
        <v>120</v>
      </c>
      <c r="J97" s="33"/>
      <c r="K97" s="63">
        <v>187</v>
      </c>
      <c r="L97" s="64">
        <f>K97/$K$101</f>
        <v>6.4773120886733634E-2</v>
      </c>
      <c r="Q97" s="34"/>
      <c r="T97" s="111"/>
      <c r="U97" s="112"/>
    </row>
    <row r="98" spans="2:21" ht="19.5" customHeight="1" x14ac:dyDescent="0.3">
      <c r="B98" s="88" t="s">
        <v>121</v>
      </c>
      <c r="C98" s="89"/>
      <c r="D98" s="88"/>
      <c r="E98" s="63">
        <v>190</v>
      </c>
      <c r="F98" s="103">
        <f t="shared" si="4"/>
        <v>2.2664917094119049E-2</v>
      </c>
      <c r="I98" s="33" t="s">
        <v>122</v>
      </c>
      <c r="J98" s="33"/>
      <c r="K98" s="63">
        <v>125</v>
      </c>
      <c r="L98" s="64">
        <f>K98/$K$101</f>
        <v>4.3297540699688261E-2</v>
      </c>
      <c r="Q98" s="34"/>
      <c r="T98" s="111"/>
      <c r="U98" s="112"/>
    </row>
    <row r="99" spans="2:21" ht="19.5" customHeight="1" x14ac:dyDescent="0.3">
      <c r="B99" s="88" t="s">
        <v>123</v>
      </c>
      <c r="C99" s="89"/>
      <c r="D99" s="88"/>
      <c r="E99" s="63">
        <v>9</v>
      </c>
      <c r="F99" s="103">
        <f t="shared" si="4"/>
        <v>1.0736013360372182E-3</v>
      </c>
      <c r="I99" s="33" t="s">
        <v>124</v>
      </c>
      <c r="J99" s="33"/>
      <c r="K99" s="63">
        <v>36</v>
      </c>
      <c r="L99" s="64">
        <f>K99/$K$101</f>
        <v>1.2469691721510218E-2</v>
      </c>
      <c r="Q99" s="34"/>
      <c r="T99" s="111"/>
      <c r="U99" s="112"/>
    </row>
    <row r="100" spans="2:21" ht="19.5" customHeight="1" thickBot="1" x14ac:dyDescent="0.35">
      <c r="B100" s="88" t="s">
        <v>125</v>
      </c>
      <c r="C100" s="89"/>
      <c r="D100" s="88"/>
      <c r="E100" s="63">
        <v>34</v>
      </c>
      <c r="F100" s="103">
        <f t="shared" si="4"/>
        <v>4.055827269473935E-3</v>
      </c>
      <c r="I100" s="33" t="s">
        <v>80</v>
      </c>
      <c r="J100" s="33"/>
      <c r="K100" s="63">
        <v>148</v>
      </c>
      <c r="L100" s="64">
        <f>K100/$K$101</f>
        <v>5.1264288188430894E-2</v>
      </c>
      <c r="Q100" s="34"/>
      <c r="T100" s="111"/>
      <c r="U100" s="112"/>
    </row>
    <row r="101" spans="2:21" ht="19.5" customHeight="1" x14ac:dyDescent="0.3">
      <c r="B101" s="47" t="s">
        <v>15</v>
      </c>
      <c r="C101" s="116"/>
      <c r="D101" s="47"/>
      <c r="E101" s="49">
        <f>SUM(E90:E100)</f>
        <v>8383</v>
      </c>
      <c r="F101" s="114">
        <f>SUM(F90:F100)</f>
        <v>0.99999999999999989</v>
      </c>
      <c r="I101" s="47" t="s">
        <v>15</v>
      </c>
      <c r="J101" s="47"/>
      <c r="K101" s="49">
        <f>SUM(K96:K100)</f>
        <v>2887</v>
      </c>
      <c r="L101" s="50">
        <f>SUM(L96:L100)</f>
        <v>1</v>
      </c>
      <c r="Q101" s="34"/>
      <c r="T101" s="111"/>
      <c r="U101" s="112"/>
    </row>
    <row r="102" spans="2:21" ht="19.5" customHeight="1" x14ac:dyDescent="0.3">
      <c r="I102" t="s">
        <v>126</v>
      </c>
      <c r="Q102" s="34"/>
      <c r="T102" s="111"/>
      <c r="U102" s="112"/>
    </row>
    <row r="103" spans="2:21" ht="19.5" customHeight="1" x14ac:dyDescent="0.3">
      <c r="Q103" s="34"/>
      <c r="T103" s="111"/>
      <c r="U103" s="112"/>
    </row>
    <row r="104" spans="2:21" ht="19.5" customHeight="1" x14ac:dyDescent="0.3">
      <c r="Q104" s="34"/>
      <c r="T104" s="111"/>
      <c r="U104" s="112"/>
    </row>
    <row r="105" spans="2:21" ht="19.5" customHeight="1" x14ac:dyDescent="0.3"/>
    <row r="106" spans="2:21" ht="11.25" customHeight="1" x14ac:dyDescent="0.3">
      <c r="I106" s="117"/>
      <c r="J106" s="98"/>
      <c r="K106" s="118"/>
    </row>
    <row r="107" spans="2:21" ht="4.5" customHeight="1" x14ac:dyDescent="0.3"/>
    <row r="108" spans="2:21" ht="18" thickBot="1" x14ac:dyDescent="0.35">
      <c r="B108" s="119" t="s">
        <v>127</v>
      </c>
      <c r="C108" s="119"/>
      <c r="D108" s="120"/>
      <c r="E108" s="120"/>
      <c r="F108" s="120"/>
      <c r="G108" s="120"/>
      <c r="H108" s="120"/>
      <c r="I108" s="120"/>
      <c r="J108" s="120"/>
      <c r="K108" s="120"/>
      <c r="L108" s="120"/>
      <c r="M108" s="120"/>
      <c r="N108" s="120"/>
      <c r="O108" s="120"/>
      <c r="P108" s="120"/>
      <c r="Q108" s="120"/>
      <c r="R108" s="120"/>
      <c r="S108" s="120"/>
      <c r="T108" s="120"/>
      <c r="U108" s="13"/>
    </row>
    <row r="110" spans="2:21" ht="42" customHeight="1" x14ac:dyDescent="0.3">
      <c r="B110" s="17"/>
      <c r="G110" s="121"/>
      <c r="H110" s="17"/>
    </row>
    <row r="111" spans="2:21" ht="31.5" customHeight="1" x14ac:dyDescent="0.3">
      <c r="B111" s="122" t="s">
        <v>128</v>
      </c>
      <c r="C111" s="122"/>
      <c r="D111" s="123" t="s">
        <v>7</v>
      </c>
      <c r="E111" s="124" t="s">
        <v>9</v>
      </c>
      <c r="G111" s="121"/>
      <c r="H111" s="122" t="s">
        <v>129</v>
      </c>
      <c r="I111" s="122"/>
      <c r="J111" s="125" t="s">
        <v>130</v>
      </c>
      <c r="K111" s="125" t="s">
        <v>131</v>
      </c>
      <c r="L111" s="125" t="s">
        <v>132</v>
      </c>
      <c r="M111" s="125" t="s">
        <v>133</v>
      </c>
      <c r="N111" s="125" t="s">
        <v>80</v>
      </c>
    </row>
    <row r="112" spans="2:21" ht="17.25" customHeight="1" x14ac:dyDescent="0.3">
      <c r="B112" s="36" t="s">
        <v>60</v>
      </c>
      <c r="C112" s="36"/>
      <c r="D112" s="126">
        <v>6416</v>
      </c>
      <c r="E112" s="35">
        <f>D112/$D$114</f>
        <v>0.76535846355719905</v>
      </c>
      <c r="G112" s="121"/>
      <c r="H112" s="122"/>
      <c r="I112" s="122"/>
      <c r="J112" s="26" t="s">
        <v>7</v>
      </c>
      <c r="K112" s="26" t="s">
        <v>7</v>
      </c>
      <c r="L112" s="26" t="s">
        <v>7</v>
      </c>
      <c r="M112" s="26" t="s">
        <v>7</v>
      </c>
      <c r="N112" s="26" t="s">
        <v>7</v>
      </c>
    </row>
    <row r="113" spans="2:15" ht="17.25" customHeight="1" thickBot="1" x14ac:dyDescent="0.35">
      <c r="B113" s="42" t="s">
        <v>61</v>
      </c>
      <c r="C113" s="42"/>
      <c r="D113" s="126">
        <v>1967</v>
      </c>
      <c r="E113" s="35">
        <f>D113/$D$114</f>
        <v>0.23464153644280092</v>
      </c>
      <c r="G113" s="121"/>
      <c r="H113" s="36" t="s">
        <v>134</v>
      </c>
      <c r="I113" s="36"/>
      <c r="J113" s="127">
        <v>123</v>
      </c>
      <c r="K113" s="127">
        <v>28</v>
      </c>
      <c r="L113" s="127">
        <v>2</v>
      </c>
      <c r="M113" s="127">
        <v>1</v>
      </c>
      <c r="N113" s="127">
        <v>0</v>
      </c>
    </row>
    <row r="114" spans="2:15" ht="17.25" customHeight="1" x14ac:dyDescent="0.3">
      <c r="B114" s="128" t="s">
        <v>15</v>
      </c>
      <c r="C114" s="128"/>
      <c r="D114" s="49">
        <f>SUM(D112:D113)</f>
        <v>8383</v>
      </c>
      <c r="E114" s="50">
        <v>1</v>
      </c>
      <c r="G114" s="121"/>
      <c r="H114" s="36" t="s">
        <v>120</v>
      </c>
      <c r="I114" s="36"/>
      <c r="J114" s="127">
        <v>4523</v>
      </c>
      <c r="K114" s="127">
        <v>2067</v>
      </c>
      <c r="L114" s="127">
        <v>144</v>
      </c>
      <c r="M114" s="127">
        <v>112</v>
      </c>
      <c r="N114" s="127">
        <v>12</v>
      </c>
    </row>
    <row r="115" spans="2:15" ht="16.2" thickBot="1" x14ac:dyDescent="0.35">
      <c r="G115" s="121"/>
      <c r="H115" s="36" t="s">
        <v>135</v>
      </c>
      <c r="I115" s="36"/>
      <c r="J115" s="127">
        <v>57</v>
      </c>
      <c r="K115" s="127">
        <v>147</v>
      </c>
      <c r="L115" s="127">
        <v>10</v>
      </c>
      <c r="M115" s="127">
        <v>43</v>
      </c>
      <c r="N115" s="127">
        <v>6</v>
      </c>
    </row>
    <row r="116" spans="2:15" ht="17.25" customHeight="1" x14ac:dyDescent="0.3">
      <c r="G116" s="121"/>
      <c r="H116" s="129" t="s">
        <v>15</v>
      </c>
      <c r="I116" s="129"/>
      <c r="J116" s="49">
        <f>SUM(J113:J115)</f>
        <v>4703</v>
      </c>
      <c r="K116" s="49">
        <f>SUM(K113:K115)</f>
        <v>2242</v>
      </c>
      <c r="L116" s="49">
        <f>SUM(L113:L115)</f>
        <v>156</v>
      </c>
      <c r="M116" s="49">
        <f>SUM(M113:M115)</f>
        <v>156</v>
      </c>
      <c r="N116" s="49">
        <f>SUM(N113:N115)</f>
        <v>18</v>
      </c>
      <c r="O116" s="65"/>
    </row>
    <row r="117" spans="2:15" ht="15.6" x14ac:dyDescent="0.3">
      <c r="D117" s="63"/>
      <c r="E117" s="65"/>
      <c r="F117" s="121"/>
      <c r="G117" s="121"/>
      <c r="H117" s="130" t="s">
        <v>136</v>
      </c>
      <c r="O117" s="65"/>
    </row>
    <row r="118" spans="2:15" ht="15" customHeight="1" x14ac:dyDescent="0.3">
      <c r="B118" s="16"/>
      <c r="C118" s="16"/>
      <c r="D118" s="16"/>
      <c r="E118" s="16"/>
      <c r="F118" s="121"/>
      <c r="G118" s="131"/>
      <c r="I118" s="65"/>
      <c r="J118" s="65"/>
    </row>
    <row r="119" spans="2:15" x14ac:dyDescent="0.3">
      <c r="B119" s="16"/>
      <c r="C119" s="16"/>
      <c r="D119" s="16"/>
      <c r="E119" s="16"/>
      <c r="F119" s="121"/>
      <c r="G119" s="131"/>
      <c r="I119" s="65"/>
    </row>
    <row r="120" spans="2:15" ht="15" customHeight="1" x14ac:dyDescent="0.3">
      <c r="F120" s="121"/>
      <c r="G120" s="121"/>
      <c r="I120" s="65"/>
    </row>
    <row r="121" spans="2:15" ht="19.5" customHeight="1" x14ac:dyDescent="0.3">
      <c r="B121" s="121"/>
      <c r="C121" s="121"/>
      <c r="D121" s="131"/>
      <c r="E121" s="121"/>
      <c r="F121" s="121"/>
      <c r="G121" s="121"/>
      <c r="I121" s="65"/>
    </row>
    <row r="122" spans="2:15" ht="15.75" customHeight="1" x14ac:dyDescent="0.3">
      <c r="B122" s="121"/>
      <c r="C122" s="121"/>
      <c r="D122" s="121"/>
      <c r="E122" s="121"/>
      <c r="F122" s="121"/>
      <c r="G122" s="121"/>
      <c r="I122" s="65"/>
    </row>
    <row r="123" spans="2:15" ht="18.75" customHeight="1" x14ac:dyDescent="0.3">
      <c r="B123" s="121"/>
      <c r="C123" s="121"/>
      <c r="D123" s="121"/>
      <c r="E123" s="121"/>
      <c r="F123" s="121"/>
      <c r="G123" s="121"/>
    </row>
    <row r="124" spans="2:15" ht="18.75" customHeight="1" x14ac:dyDescent="0.3">
      <c r="B124" s="121"/>
      <c r="C124" s="121"/>
      <c r="D124" s="121"/>
      <c r="E124" s="121"/>
      <c r="F124" s="121"/>
      <c r="G124" s="121"/>
    </row>
    <row r="125" spans="2:15" ht="18.75" customHeight="1" x14ac:dyDescent="0.3">
      <c r="B125" s="121"/>
      <c r="C125" s="121"/>
      <c r="D125" s="121"/>
      <c r="E125" s="121"/>
      <c r="F125" s="121"/>
      <c r="G125" s="121"/>
    </row>
    <row r="126" spans="2:15" x14ac:dyDescent="0.3">
      <c r="B126" s="121"/>
      <c r="C126" s="121"/>
      <c r="D126" s="121"/>
      <c r="E126" s="121"/>
      <c r="F126" s="121"/>
      <c r="G126" s="121"/>
    </row>
    <row r="127" spans="2:15" x14ac:dyDescent="0.3">
      <c r="F127" s="121"/>
      <c r="G127" s="121"/>
    </row>
    <row r="128" spans="2:15" x14ac:dyDescent="0.3">
      <c r="F128" s="121"/>
      <c r="G128" s="121"/>
    </row>
    <row r="129" spans="2:21" x14ac:dyDescent="0.3">
      <c r="F129" s="121"/>
      <c r="G129" s="121"/>
    </row>
    <row r="130" spans="2:21" ht="18" hidden="1" customHeight="1" thickBot="1" x14ac:dyDescent="0.35">
      <c r="B130" s="119" t="s">
        <v>137</v>
      </c>
      <c r="C130" s="119"/>
      <c r="D130" s="120"/>
      <c r="E130" s="120"/>
      <c r="F130" s="120"/>
      <c r="G130" s="120"/>
      <c r="H130" s="120"/>
      <c r="I130" s="120"/>
      <c r="J130" s="120"/>
      <c r="K130" s="120"/>
      <c r="L130" s="120"/>
      <c r="M130" s="120"/>
      <c r="N130" s="120"/>
      <c r="O130" s="120"/>
      <c r="P130" s="120"/>
      <c r="Q130" s="120"/>
      <c r="R130" s="120"/>
      <c r="S130" s="120"/>
      <c r="T130" s="120"/>
      <c r="U130" s="13"/>
    </row>
    <row r="131" spans="2:21" ht="19.5" hidden="1" customHeight="1" x14ac:dyDescent="0.3"/>
    <row r="132" spans="2:21" ht="28.5" hidden="1" customHeight="1" x14ac:dyDescent="0.3">
      <c r="B132" s="16"/>
      <c r="C132" s="16"/>
      <c r="D132" s="16"/>
      <c r="G132" s="16"/>
      <c r="H132" s="16"/>
      <c r="I132" s="16"/>
      <c r="J132" s="16"/>
      <c r="K132" s="16"/>
      <c r="L132" s="16"/>
    </row>
    <row r="133" spans="2:21" ht="15.75" hidden="1" customHeight="1" x14ac:dyDescent="0.3">
      <c r="B133" s="16"/>
      <c r="C133" s="16"/>
      <c r="D133" s="16"/>
      <c r="G133" s="16"/>
      <c r="H133" s="16"/>
      <c r="I133" s="16"/>
      <c r="J133" s="16"/>
      <c r="K133" s="16"/>
      <c r="L133" s="16"/>
    </row>
    <row r="134" spans="2:21" ht="18" hidden="1" customHeight="1" x14ac:dyDescent="0.3">
      <c r="B134" s="27" t="s">
        <v>138</v>
      </c>
      <c r="C134" s="27"/>
      <c r="D134" s="123" t="s">
        <v>7</v>
      </c>
      <c r="E134" s="124" t="s">
        <v>9</v>
      </c>
      <c r="G134" s="27" t="s">
        <v>139</v>
      </c>
      <c r="H134" s="132"/>
      <c r="I134" s="132"/>
      <c r="J134" s="132"/>
      <c r="K134" s="26" t="s">
        <v>7</v>
      </c>
      <c r="L134" s="133" t="s">
        <v>9</v>
      </c>
    </row>
    <row r="135" spans="2:21" ht="20.25" hidden="1" customHeight="1" x14ac:dyDescent="0.3">
      <c r="B135" s="33" t="s">
        <v>60</v>
      </c>
      <c r="D135" s="63">
        <v>903</v>
      </c>
      <c r="E135" s="35">
        <f>D135/$D$138</f>
        <v>0.5882736156351791</v>
      </c>
      <c r="G135" s="33" t="s">
        <v>140</v>
      </c>
      <c r="K135" s="93">
        <v>166</v>
      </c>
      <c r="L135" s="35">
        <f t="shared" ref="L135:L145" si="5">+K135/$K$146</f>
        <v>0.26265822784810128</v>
      </c>
    </row>
    <row r="136" spans="2:21" ht="20.25" hidden="1" customHeight="1" x14ac:dyDescent="0.3">
      <c r="B136" s="33" t="s">
        <v>61</v>
      </c>
      <c r="D136" s="63">
        <v>632</v>
      </c>
      <c r="E136" s="35">
        <f>D136/$D$138</f>
        <v>0.41172638436482084</v>
      </c>
      <c r="G136" s="33" t="s">
        <v>141</v>
      </c>
      <c r="H136" s="34"/>
      <c r="K136" s="93">
        <v>252</v>
      </c>
      <c r="L136" s="35">
        <f t="shared" si="5"/>
        <v>0.39873417721518989</v>
      </c>
    </row>
    <row r="137" spans="2:21" ht="20.25" hidden="1" customHeight="1" thickBot="1" x14ac:dyDescent="0.35">
      <c r="B137" s="134" t="s">
        <v>142</v>
      </c>
      <c r="C137" s="134"/>
      <c r="D137" s="135">
        <v>0</v>
      </c>
      <c r="E137" s="136">
        <f>D137/$D$138</f>
        <v>0</v>
      </c>
      <c r="G137" s="33" t="s">
        <v>143</v>
      </c>
      <c r="H137" s="34"/>
      <c r="K137" s="93">
        <v>27</v>
      </c>
      <c r="L137" s="35">
        <f t="shared" si="5"/>
        <v>4.2721518987341771E-2</v>
      </c>
    </row>
    <row r="138" spans="2:21" ht="20.25" hidden="1" customHeight="1" x14ac:dyDescent="0.3">
      <c r="B138" s="137" t="s">
        <v>15</v>
      </c>
      <c r="C138" s="137"/>
      <c r="D138" s="138">
        <f>SUM(D135:D137)</f>
        <v>1535</v>
      </c>
      <c r="E138" s="139">
        <v>1</v>
      </c>
      <c r="G138" s="33" t="s">
        <v>144</v>
      </c>
      <c r="H138" s="34"/>
      <c r="K138" s="93">
        <v>25</v>
      </c>
      <c r="L138" s="35">
        <f t="shared" si="5"/>
        <v>3.9556962025316458E-2</v>
      </c>
    </row>
    <row r="139" spans="2:21" ht="20.25" hidden="1" customHeight="1" x14ac:dyDescent="0.3">
      <c r="G139" s="33" t="s">
        <v>145</v>
      </c>
      <c r="H139" s="34"/>
      <c r="K139" s="93">
        <v>14</v>
      </c>
      <c r="L139" s="35">
        <f t="shared" si="5"/>
        <v>2.2151898734177215E-2</v>
      </c>
    </row>
    <row r="140" spans="2:21" ht="20.25" hidden="1" customHeight="1" x14ac:dyDescent="0.3">
      <c r="G140" s="33" t="s">
        <v>146</v>
      </c>
      <c r="H140" s="34"/>
      <c r="K140" s="93">
        <v>12</v>
      </c>
      <c r="L140" s="35">
        <f t="shared" si="5"/>
        <v>1.8987341772151899E-2</v>
      </c>
    </row>
    <row r="141" spans="2:21" ht="20.25" hidden="1" customHeight="1" x14ac:dyDescent="0.3">
      <c r="B141" s="18"/>
      <c r="G141" s="33" t="s">
        <v>147</v>
      </c>
      <c r="H141" s="34"/>
      <c r="K141" s="93">
        <v>12</v>
      </c>
      <c r="L141" s="35">
        <f t="shared" si="5"/>
        <v>1.8987341772151899E-2</v>
      </c>
    </row>
    <row r="142" spans="2:21" ht="20.25" hidden="1" customHeight="1" x14ac:dyDescent="0.3">
      <c r="B142" s="140"/>
      <c r="C142" s="140"/>
      <c r="D142" s="140"/>
      <c r="E142" s="108"/>
      <c r="G142" s="33" t="s">
        <v>148</v>
      </c>
      <c r="H142" s="34"/>
      <c r="K142" s="93">
        <v>104</v>
      </c>
      <c r="L142" s="35">
        <f t="shared" si="5"/>
        <v>0.16455696202531644</v>
      </c>
    </row>
    <row r="143" spans="2:21" ht="20.25" hidden="1" customHeight="1" x14ac:dyDescent="0.3">
      <c r="B143" s="141"/>
      <c r="C143" s="141"/>
      <c r="D143" s="141"/>
      <c r="E143" s="142"/>
      <c r="G143" s="33" t="s">
        <v>149</v>
      </c>
      <c r="H143" s="34"/>
      <c r="K143" s="93">
        <v>2</v>
      </c>
      <c r="L143" s="35">
        <f t="shared" si="5"/>
        <v>3.1645569620253164E-3</v>
      </c>
    </row>
    <row r="144" spans="2:21" ht="20.25" hidden="1" customHeight="1" x14ac:dyDescent="0.3">
      <c r="B144" s="141"/>
      <c r="C144" s="141"/>
      <c r="D144" s="141"/>
      <c r="E144" s="142"/>
      <c r="G144" s="33" t="s">
        <v>80</v>
      </c>
      <c r="H144" s="34"/>
      <c r="K144" s="93">
        <v>18</v>
      </c>
      <c r="L144" s="35">
        <f t="shared" si="5"/>
        <v>2.8481012658227847E-2</v>
      </c>
    </row>
    <row r="145" spans="2:21" ht="20.25" hidden="1" customHeight="1" thickBot="1" x14ac:dyDescent="0.35">
      <c r="B145" s="141"/>
      <c r="C145" s="141"/>
      <c r="D145" s="141"/>
      <c r="E145" s="142"/>
      <c r="G145" s="134" t="s">
        <v>142</v>
      </c>
      <c r="H145" s="143"/>
      <c r="I145" s="143"/>
      <c r="J145" s="143"/>
      <c r="K145" s="135">
        <v>0</v>
      </c>
      <c r="L145" s="136">
        <f t="shared" si="5"/>
        <v>0</v>
      </c>
    </row>
    <row r="146" spans="2:21" ht="18" hidden="1" customHeight="1" x14ac:dyDescent="0.3">
      <c r="B146" s="141"/>
      <c r="C146" s="141"/>
      <c r="D146" s="141"/>
      <c r="E146" s="142"/>
      <c r="G146" s="137" t="s">
        <v>15</v>
      </c>
      <c r="H146" s="144"/>
      <c r="I146" s="144"/>
      <c r="J146" s="144"/>
      <c r="K146" s="138">
        <f>SUM(K135:K145)</f>
        <v>632</v>
      </c>
      <c r="L146" s="139">
        <v>1</v>
      </c>
    </row>
    <row r="147" spans="2:21" ht="16.5" hidden="1" customHeight="1" x14ac:dyDescent="0.3">
      <c r="B147" s="141"/>
      <c r="C147" s="141"/>
      <c r="D147" s="141"/>
      <c r="E147" s="142"/>
      <c r="F147" s="112"/>
    </row>
    <row r="148" spans="2:21" ht="18" hidden="1" customHeight="1" thickBot="1" x14ac:dyDescent="0.35">
      <c r="B148" s="119" t="s">
        <v>150</v>
      </c>
      <c r="C148" s="119"/>
      <c r="D148" s="120"/>
      <c r="E148" s="120"/>
      <c r="F148" s="120"/>
      <c r="G148" s="120"/>
      <c r="H148" s="120"/>
      <c r="I148" s="120"/>
      <c r="J148" s="120"/>
      <c r="K148" s="120"/>
      <c r="L148" s="120"/>
      <c r="M148" s="120"/>
      <c r="N148" s="120"/>
      <c r="O148" s="120"/>
      <c r="P148" s="120"/>
      <c r="Q148" s="120"/>
      <c r="R148" s="120"/>
      <c r="S148" s="120"/>
      <c r="T148" s="120"/>
      <c r="U148" s="13"/>
    </row>
    <row r="149" spans="2:21" ht="17.399999999999999" hidden="1" customHeight="1" x14ac:dyDescent="0.3">
      <c r="B149" s="145"/>
      <c r="C149" s="145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2:21" ht="14.4" hidden="1" customHeight="1" x14ac:dyDescent="0.3">
      <c r="B150" s="16"/>
      <c r="C150" s="16"/>
      <c r="D150" s="16"/>
      <c r="E150" s="16"/>
      <c r="F150" s="16"/>
    </row>
    <row r="151" spans="2:21" ht="25.5" hidden="1" customHeight="1" x14ac:dyDescent="0.3">
      <c r="B151" s="16"/>
      <c r="C151" s="16"/>
      <c r="D151" s="16"/>
      <c r="E151" s="16"/>
      <c r="F151" s="16"/>
    </row>
    <row r="152" spans="2:21" ht="18" hidden="1" customHeight="1" x14ac:dyDescent="0.3">
      <c r="B152" s="16"/>
      <c r="C152" s="16"/>
      <c r="D152" s="16"/>
      <c r="E152" s="16"/>
      <c r="F152" s="16"/>
      <c r="I152" s="17"/>
      <c r="N152" s="17"/>
    </row>
    <row r="153" spans="2:21" ht="21" hidden="1" customHeight="1" x14ac:dyDescent="0.3">
      <c r="B153" s="85" t="s">
        <v>151</v>
      </c>
      <c r="C153" s="85"/>
      <c r="D153" s="85"/>
      <c r="E153" s="26" t="s">
        <v>7</v>
      </c>
      <c r="F153" s="62" t="s">
        <v>9</v>
      </c>
      <c r="I153" s="146" t="s">
        <v>152</v>
      </c>
      <c r="J153" s="146"/>
      <c r="K153" s="26" t="s">
        <v>7</v>
      </c>
      <c r="L153" s="62" t="s">
        <v>9</v>
      </c>
      <c r="N153" s="27" t="s">
        <v>153</v>
      </c>
      <c r="O153" s="147"/>
      <c r="P153" s="26" t="s">
        <v>7</v>
      </c>
      <c r="Q153" s="62" t="s">
        <v>9</v>
      </c>
    </row>
    <row r="154" spans="2:21" ht="21" hidden="1" customHeight="1" x14ac:dyDescent="0.3">
      <c r="B154" s="33" t="s">
        <v>60</v>
      </c>
      <c r="C154" s="45"/>
      <c r="D154" s="45"/>
      <c r="E154" s="63">
        <v>419</v>
      </c>
      <c r="F154" s="35">
        <f>+E154/$E$157</f>
        <v>0.27296416938110751</v>
      </c>
      <c r="I154" s="148" t="s">
        <v>154</v>
      </c>
      <c r="J154" s="33"/>
      <c r="K154" s="32">
        <v>418</v>
      </c>
      <c r="L154" s="35">
        <f>K154/$K$158</f>
        <v>0.27231270358306187</v>
      </c>
      <c r="N154" s="33" t="s">
        <v>60</v>
      </c>
      <c r="P154" s="63">
        <v>432</v>
      </c>
      <c r="Q154" s="35">
        <f>+P154/$P$157</f>
        <v>0.28143322475570032</v>
      </c>
    </row>
    <row r="155" spans="2:21" ht="21" hidden="1" customHeight="1" x14ac:dyDescent="0.3">
      <c r="B155" s="33" t="s">
        <v>61</v>
      </c>
      <c r="C155" s="45"/>
      <c r="D155" s="45"/>
      <c r="E155" s="63">
        <v>1116</v>
      </c>
      <c r="F155" s="35">
        <f>+E155/$E$157</f>
        <v>0.72703583061889254</v>
      </c>
      <c r="I155" s="148" t="s">
        <v>155</v>
      </c>
      <c r="J155" s="33"/>
      <c r="K155" s="32">
        <v>995</v>
      </c>
      <c r="L155" s="35">
        <f>K155/$K$158</f>
        <v>0.64820846905537455</v>
      </c>
      <c r="N155" s="33" t="s">
        <v>61</v>
      </c>
      <c r="P155" s="63">
        <v>1103</v>
      </c>
      <c r="Q155" s="35">
        <f>+P155/$P$157</f>
        <v>0.71856677524429968</v>
      </c>
    </row>
    <row r="156" spans="2:21" ht="21" hidden="1" customHeight="1" thickBot="1" x14ac:dyDescent="0.35">
      <c r="B156" s="134" t="s">
        <v>142</v>
      </c>
      <c r="C156" s="149"/>
      <c r="D156" s="149"/>
      <c r="E156" s="135">
        <v>0</v>
      </c>
      <c r="F156" s="136">
        <f>+E156/$E$157</f>
        <v>0</v>
      </c>
      <c r="I156" s="148" t="s">
        <v>156</v>
      </c>
      <c r="J156" s="45"/>
      <c r="K156" s="93">
        <v>122</v>
      </c>
      <c r="L156" s="35">
        <f>K156/$K$158</f>
        <v>7.9478827361563517E-2</v>
      </c>
      <c r="N156" s="134" t="s">
        <v>142</v>
      </c>
      <c r="O156" s="143"/>
      <c r="P156" s="135">
        <v>0</v>
      </c>
      <c r="Q156" s="136">
        <f>+P156/$P$157</f>
        <v>0</v>
      </c>
    </row>
    <row r="157" spans="2:21" ht="21" hidden="1" customHeight="1" thickBot="1" x14ac:dyDescent="0.35">
      <c r="B157" s="137" t="s">
        <v>15</v>
      </c>
      <c r="C157" s="150"/>
      <c r="D157" s="150"/>
      <c r="E157" s="138">
        <f>SUM(E154:E156)</f>
        <v>1535</v>
      </c>
      <c r="F157" s="139">
        <v>1</v>
      </c>
      <c r="I157" s="134" t="s">
        <v>142</v>
      </c>
      <c r="J157" s="134"/>
      <c r="K157" s="151"/>
      <c r="L157" s="136">
        <f>K157/$K$158</f>
        <v>0</v>
      </c>
      <c r="N157" s="137" t="s">
        <v>15</v>
      </c>
      <c r="O157" s="152"/>
      <c r="P157" s="138">
        <f>SUM(P154:P156)</f>
        <v>1535</v>
      </c>
      <c r="Q157" s="139">
        <v>1</v>
      </c>
    </row>
    <row r="158" spans="2:21" ht="21" hidden="1" customHeight="1" x14ac:dyDescent="0.3">
      <c r="I158" s="153" t="s">
        <v>15</v>
      </c>
      <c r="J158" s="153"/>
      <c r="K158" s="138">
        <f>SUM(K154:K157)</f>
        <v>1535</v>
      </c>
      <c r="L158" s="139">
        <v>1</v>
      </c>
      <c r="P158" s="154"/>
    </row>
    <row r="159" spans="2:21" ht="14.4" hidden="1" customHeight="1" x14ac:dyDescent="0.3">
      <c r="P159" s="154"/>
    </row>
    <row r="160" spans="2:21" ht="15" hidden="1" customHeight="1" x14ac:dyDescent="0.3">
      <c r="N160" s="155"/>
      <c r="O160" s="155"/>
      <c r="P160" s="155"/>
      <c r="Q160" s="155"/>
      <c r="R160" s="155"/>
      <c r="S160" s="155"/>
      <c r="T160" s="155"/>
    </row>
    <row r="161" spans="2:21" ht="14.4" hidden="1" customHeight="1" x14ac:dyDescent="0.3">
      <c r="B161" s="17"/>
      <c r="N161" s="155"/>
      <c r="O161" s="155"/>
      <c r="P161" s="155"/>
      <c r="Q161" s="155"/>
      <c r="R161" s="155"/>
      <c r="S161" s="155"/>
      <c r="T161" s="155"/>
    </row>
    <row r="162" spans="2:21" ht="18.75" hidden="1" customHeight="1" x14ac:dyDescent="0.3">
      <c r="B162" s="146" t="s">
        <v>157</v>
      </c>
      <c r="C162" s="146"/>
      <c r="D162" s="146"/>
      <c r="E162" s="26" t="s">
        <v>7</v>
      </c>
      <c r="F162" s="62" t="s">
        <v>9</v>
      </c>
      <c r="N162" s="146" t="s">
        <v>158</v>
      </c>
      <c r="O162" s="146"/>
      <c r="P162" s="146"/>
      <c r="Q162" s="146"/>
      <c r="R162" s="26" t="s">
        <v>7</v>
      </c>
      <c r="S162" s="26"/>
      <c r="T162" s="156" t="s">
        <v>9</v>
      </c>
    </row>
    <row r="163" spans="2:21" ht="18.75" hidden="1" customHeight="1" x14ac:dyDescent="0.3">
      <c r="B163" s="157" t="s">
        <v>159</v>
      </c>
      <c r="C163" s="157"/>
      <c r="D163" s="157"/>
      <c r="E163" s="37">
        <v>319</v>
      </c>
      <c r="F163" s="158">
        <f>+E163/$E$169</f>
        <v>0.20781758957654722</v>
      </c>
      <c r="N163" s="33" t="s">
        <v>160</v>
      </c>
      <c r="O163" s="45"/>
      <c r="P163" s="45"/>
      <c r="Q163" s="45"/>
      <c r="R163" s="32">
        <v>25</v>
      </c>
      <c r="S163" s="32"/>
      <c r="T163" s="35">
        <f t="shared" ref="T163:T168" si="6">+R163/$R$169</f>
        <v>2.2665457842248413E-2</v>
      </c>
    </row>
    <row r="164" spans="2:21" ht="18.75" hidden="1" customHeight="1" x14ac:dyDescent="0.3">
      <c r="B164" s="157"/>
      <c r="C164" s="157"/>
      <c r="D164" s="157"/>
      <c r="E164" s="37"/>
      <c r="F164" s="158"/>
      <c r="H164" s="18"/>
      <c r="N164" s="33" t="s">
        <v>161</v>
      </c>
      <c r="O164" s="33"/>
      <c r="P164" s="45"/>
      <c r="Q164" s="45"/>
      <c r="R164" s="32">
        <v>345</v>
      </c>
      <c r="S164" s="32"/>
      <c r="T164" s="35">
        <f t="shared" si="6"/>
        <v>0.31278331822302813</v>
      </c>
    </row>
    <row r="165" spans="2:21" ht="18.75" hidden="1" customHeight="1" x14ac:dyDescent="0.3">
      <c r="B165" s="157" t="s">
        <v>162</v>
      </c>
      <c r="C165" s="157"/>
      <c r="D165" s="157"/>
      <c r="E165" s="37">
        <v>916</v>
      </c>
      <c r="F165" s="158">
        <f>+E165/$E$169</f>
        <v>0.59674267100977196</v>
      </c>
      <c r="H165" s="159"/>
      <c r="I165" s="159"/>
      <c r="J165" s="159"/>
      <c r="K165" s="159"/>
      <c r="L165" s="108"/>
      <c r="M165" s="108"/>
      <c r="N165" s="33" t="s">
        <v>163</v>
      </c>
      <c r="O165" s="33"/>
      <c r="P165" s="45"/>
      <c r="Q165" s="45"/>
      <c r="R165" s="32">
        <v>444</v>
      </c>
      <c r="S165" s="32"/>
      <c r="T165" s="35">
        <f t="shared" si="6"/>
        <v>0.40253853127833183</v>
      </c>
    </row>
    <row r="166" spans="2:21" ht="18.75" hidden="1" customHeight="1" x14ac:dyDescent="0.3">
      <c r="B166" s="157"/>
      <c r="C166" s="157"/>
      <c r="D166" s="157"/>
      <c r="E166" s="37"/>
      <c r="F166" s="158"/>
      <c r="H166" s="160"/>
      <c r="I166" s="160"/>
      <c r="J166" s="160"/>
      <c r="K166" s="160"/>
      <c r="L166" s="142"/>
      <c r="M166" s="161"/>
      <c r="N166" s="33" t="s">
        <v>164</v>
      </c>
      <c r="O166" s="33"/>
      <c r="P166" s="45"/>
      <c r="Q166" s="45"/>
      <c r="R166" s="32">
        <v>17</v>
      </c>
      <c r="S166" s="32"/>
      <c r="T166" s="35">
        <f t="shared" si="6"/>
        <v>1.5412511332728921E-2</v>
      </c>
    </row>
    <row r="167" spans="2:21" ht="18.75" hidden="1" customHeight="1" x14ac:dyDescent="0.3">
      <c r="B167" s="39" t="s">
        <v>165</v>
      </c>
      <c r="C167" s="39"/>
      <c r="D167" s="39"/>
      <c r="E167" s="32">
        <v>300</v>
      </c>
      <c r="F167" s="35">
        <f>+E167/$E$169</f>
        <v>0.19543973941368079</v>
      </c>
      <c r="H167" s="160"/>
      <c r="I167" s="160"/>
      <c r="J167" s="160"/>
      <c r="K167" s="160"/>
      <c r="L167" s="142"/>
      <c r="M167" s="161"/>
      <c r="N167" s="33" t="s">
        <v>80</v>
      </c>
      <c r="O167" s="33"/>
      <c r="P167" s="45"/>
      <c r="Q167" s="45"/>
      <c r="R167" s="32">
        <v>272</v>
      </c>
      <c r="S167" s="32"/>
      <c r="T167" s="35">
        <f t="shared" si="6"/>
        <v>0.24660018132366274</v>
      </c>
    </row>
    <row r="168" spans="2:21" ht="18.75" hidden="1" customHeight="1" thickBot="1" x14ac:dyDescent="0.35">
      <c r="B168" s="162" t="s">
        <v>142</v>
      </c>
      <c r="C168" s="162"/>
      <c r="D168" s="162"/>
      <c r="E168" s="151">
        <v>0</v>
      </c>
      <c r="F168" s="136">
        <f>+E168/$E$169</f>
        <v>0</v>
      </c>
      <c r="H168" s="160"/>
      <c r="I168" s="160"/>
      <c r="J168" s="160"/>
      <c r="K168" s="160"/>
      <c r="L168" s="142"/>
      <c r="M168" s="161"/>
      <c r="N168" s="134" t="s">
        <v>142</v>
      </c>
      <c r="O168" s="149"/>
      <c r="P168" s="149"/>
      <c r="Q168" s="149"/>
      <c r="R168" s="151">
        <v>0</v>
      </c>
      <c r="S168" s="151"/>
      <c r="T168" s="136">
        <f t="shared" si="6"/>
        <v>0</v>
      </c>
    </row>
    <row r="169" spans="2:21" ht="18.75" hidden="1" customHeight="1" x14ac:dyDescent="0.3">
      <c r="B169" s="137" t="s">
        <v>15</v>
      </c>
      <c r="C169" s="137"/>
      <c r="D169" s="137"/>
      <c r="E169" s="138">
        <f>SUM(E163:E168)</f>
        <v>1535</v>
      </c>
      <c r="F169" s="139">
        <v>0.99999999999999989</v>
      </c>
      <c r="H169" s="160"/>
      <c r="I169" s="160"/>
      <c r="J169" s="160"/>
      <c r="K169" s="160"/>
      <c r="L169" s="142"/>
      <c r="M169" s="161"/>
      <c r="N169" s="137" t="s">
        <v>15</v>
      </c>
      <c r="O169" s="150"/>
      <c r="P169" s="150"/>
      <c r="Q169" s="150"/>
      <c r="R169" s="138">
        <f>SUM(R163:R168)</f>
        <v>1103</v>
      </c>
      <c r="S169" s="138"/>
      <c r="T169" s="139">
        <v>1</v>
      </c>
    </row>
    <row r="170" spans="2:21" ht="17.25" hidden="1" customHeight="1" x14ac:dyDescent="0.3">
      <c r="H170" s="163"/>
      <c r="I170" s="163"/>
      <c r="J170" s="163"/>
      <c r="K170" s="163"/>
      <c r="L170" s="164"/>
      <c r="M170" s="165"/>
      <c r="N170" s="34"/>
      <c r="O170" s="34"/>
      <c r="R170" s="142"/>
      <c r="S170" s="142"/>
      <c r="T170" s="112"/>
    </row>
    <row r="171" spans="2:21" ht="14.4" hidden="1" customHeight="1" x14ac:dyDescent="0.3">
      <c r="N171" s="34"/>
      <c r="O171" s="34"/>
      <c r="R171" s="142"/>
      <c r="S171" s="142"/>
      <c r="T171" s="112"/>
    </row>
    <row r="172" spans="2:21" ht="6.75" hidden="1" customHeight="1" x14ac:dyDescent="0.3"/>
    <row r="173" spans="2:21" ht="36.75" hidden="1" customHeight="1" thickBot="1" x14ac:dyDescent="0.35">
      <c r="B173" s="145"/>
      <c r="C173" s="145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20"/>
    </row>
    <row r="174" spans="2:21" ht="21" hidden="1" customHeight="1" x14ac:dyDescent="0.3"/>
    <row r="175" spans="2:21" ht="35.25" hidden="1" customHeight="1" x14ac:dyDescent="0.3">
      <c r="B175" s="166"/>
      <c r="C175" s="166"/>
      <c r="D175" s="166"/>
      <c r="E175" s="166"/>
      <c r="F175" s="166"/>
      <c r="G175" s="166"/>
      <c r="H175" s="166"/>
      <c r="I175" s="166"/>
      <c r="J175" s="166"/>
      <c r="K175" s="166"/>
      <c r="L175" s="166"/>
      <c r="M175" s="166"/>
      <c r="N175" s="167"/>
      <c r="P175" s="168"/>
      <c r="Q175" s="168"/>
      <c r="R175" s="168"/>
      <c r="S175" s="168"/>
      <c r="T175" s="168"/>
      <c r="U175" s="168"/>
    </row>
    <row r="176" spans="2:21" ht="32.25" hidden="1" customHeight="1" x14ac:dyDescent="0.3">
      <c r="B176" s="23" t="s">
        <v>166</v>
      </c>
      <c r="C176" s="169"/>
      <c r="D176" s="170"/>
      <c r="E176" s="171" t="s">
        <v>15</v>
      </c>
      <c r="F176" s="122" t="s">
        <v>167</v>
      </c>
      <c r="G176" s="122"/>
      <c r="H176" s="122"/>
      <c r="I176" s="122"/>
      <c r="J176" s="122" t="s">
        <v>168</v>
      </c>
      <c r="K176" s="122"/>
      <c r="L176" s="122"/>
      <c r="M176" s="122"/>
      <c r="N176" s="167"/>
      <c r="O176" s="27" t="s">
        <v>169</v>
      </c>
      <c r="P176" s="169"/>
      <c r="Q176" s="169"/>
      <c r="R176" s="172" t="s">
        <v>7</v>
      </c>
      <c r="S176" s="172"/>
      <c r="T176" s="156" t="s">
        <v>9</v>
      </c>
      <c r="U176" s="168"/>
    </row>
    <row r="177" spans="2:21" ht="15.6" hidden="1" customHeight="1" x14ac:dyDescent="0.3">
      <c r="B177" s="23"/>
      <c r="C177" s="61"/>
      <c r="D177" s="173"/>
      <c r="E177" s="171"/>
      <c r="F177" s="174" t="s">
        <v>7</v>
      </c>
      <c r="G177" s="174"/>
      <c r="H177" s="175" t="s">
        <v>9</v>
      </c>
      <c r="I177" s="175"/>
      <c r="J177" s="174" t="s">
        <v>7</v>
      </c>
      <c r="K177" s="174"/>
      <c r="L177" s="175" t="s">
        <v>9</v>
      </c>
      <c r="M177" s="175"/>
      <c r="N177" s="176"/>
      <c r="O177" s="157" t="s">
        <v>170</v>
      </c>
      <c r="P177" s="157"/>
      <c r="Q177" s="157"/>
    </row>
    <row r="178" spans="2:21" ht="20.25" hidden="1" customHeight="1" x14ac:dyDescent="0.3">
      <c r="B178" s="88" t="s">
        <v>171</v>
      </c>
      <c r="C178" s="88"/>
      <c r="D178" s="177"/>
      <c r="E178" s="178">
        <f>+SUM(F178+J178)</f>
        <v>840</v>
      </c>
      <c r="F178" s="37">
        <v>726</v>
      </c>
      <c r="G178" s="37"/>
      <c r="H178" s="158">
        <f>+F178/$F$183</f>
        <v>0.5854838709677419</v>
      </c>
      <c r="I178" s="158"/>
      <c r="J178" s="37">
        <v>114</v>
      </c>
      <c r="K178" s="37"/>
      <c r="L178" s="158">
        <f>+J178/$J$183</f>
        <v>0.38644067796610171</v>
      </c>
      <c r="M178" s="158"/>
      <c r="N178" s="179"/>
      <c r="O178" s="157"/>
      <c r="P178" s="157"/>
      <c r="Q178" s="157"/>
      <c r="R178" s="32">
        <v>890</v>
      </c>
      <c r="S178" s="32"/>
      <c r="T178" s="35">
        <f>+R178/R181</f>
        <v>0.77458659704090516</v>
      </c>
    </row>
    <row r="179" spans="2:21" ht="20.25" hidden="1" customHeight="1" x14ac:dyDescent="0.3">
      <c r="B179" s="88" t="s">
        <v>172</v>
      </c>
      <c r="C179" s="88"/>
      <c r="D179" s="177"/>
      <c r="E179" s="178">
        <f>+SUM(F179+J179)</f>
        <v>227</v>
      </c>
      <c r="F179" s="37">
        <v>201</v>
      </c>
      <c r="G179" s="37"/>
      <c r="H179" s="158">
        <f>+F179/$F$183</f>
        <v>0.1620967741935484</v>
      </c>
      <c r="I179" s="158"/>
      <c r="J179" s="37">
        <v>26</v>
      </c>
      <c r="K179" s="37"/>
      <c r="L179" s="158">
        <f>+J179/$J$183</f>
        <v>8.8135593220338981E-2</v>
      </c>
      <c r="M179" s="158"/>
      <c r="N179" s="179"/>
      <c r="O179" s="157"/>
      <c r="P179" s="157"/>
      <c r="Q179" s="157"/>
      <c r="R179" s="32"/>
      <c r="S179" s="32"/>
      <c r="T179" s="35"/>
    </row>
    <row r="180" spans="2:21" ht="20.25" hidden="1" customHeight="1" thickBot="1" x14ac:dyDescent="0.35">
      <c r="B180" s="88" t="s">
        <v>173</v>
      </c>
      <c r="C180" s="88"/>
      <c r="D180" s="177" t="s">
        <v>174</v>
      </c>
      <c r="E180" s="178">
        <f>+SUM(F180+J180)</f>
        <v>349</v>
      </c>
      <c r="F180" s="37">
        <v>313</v>
      </c>
      <c r="G180" s="37"/>
      <c r="H180" s="158">
        <f>+F180/$F$183</f>
        <v>0.2524193548387097</v>
      </c>
      <c r="I180" s="158"/>
      <c r="J180" s="37">
        <v>36</v>
      </c>
      <c r="K180" s="37"/>
      <c r="L180" s="158">
        <f>+J180/$J$183</f>
        <v>0.12203389830508475</v>
      </c>
      <c r="M180" s="158"/>
      <c r="N180" s="179"/>
      <c r="O180" s="134" t="s">
        <v>175</v>
      </c>
      <c r="P180" s="149"/>
      <c r="Q180" s="149"/>
      <c r="R180" s="151">
        <v>259</v>
      </c>
      <c r="S180" s="151"/>
      <c r="T180" s="136">
        <f>+R180/R181</f>
        <v>0.22541340295909487</v>
      </c>
    </row>
    <row r="181" spans="2:21" ht="20.25" hidden="1" customHeight="1" x14ac:dyDescent="0.3">
      <c r="B181" s="180" t="s">
        <v>176</v>
      </c>
      <c r="C181" s="180"/>
      <c r="D181" s="181"/>
      <c r="E181" s="182">
        <f>+SUM(F181+J181)</f>
        <v>119</v>
      </c>
      <c r="F181" s="37"/>
      <c r="G181" s="37"/>
      <c r="H181" s="158"/>
      <c r="I181" s="158"/>
      <c r="J181" s="183">
        <v>119</v>
      </c>
      <c r="K181" s="183"/>
      <c r="L181" s="184">
        <f>+J181/$J$183</f>
        <v>0.4033898305084746</v>
      </c>
      <c r="M181" s="184"/>
      <c r="N181" s="185"/>
      <c r="O181" s="137" t="s">
        <v>15</v>
      </c>
      <c r="P181" s="150"/>
      <c r="Q181" s="150"/>
      <c r="R181" s="138">
        <f>SUM(R178:R180)</f>
        <v>1149</v>
      </c>
      <c r="S181" s="138"/>
      <c r="T181" s="139">
        <v>1</v>
      </c>
    </row>
    <row r="182" spans="2:21" ht="20.25" hidden="1" customHeight="1" thickBot="1" x14ac:dyDescent="0.35">
      <c r="B182" s="186" t="s">
        <v>177</v>
      </c>
      <c r="C182" s="186"/>
      <c r="D182" s="186"/>
      <c r="E182" s="187"/>
      <c r="F182" s="151"/>
      <c r="G182" s="151"/>
      <c r="H182" s="136"/>
      <c r="I182" s="136"/>
      <c r="J182" s="151"/>
      <c r="K182" s="151"/>
      <c r="L182" s="136"/>
      <c r="M182" s="136"/>
      <c r="N182" s="185"/>
      <c r="O182" s="188" t="s">
        <v>178</v>
      </c>
      <c r="P182" s="188"/>
      <c r="Q182" s="188"/>
      <c r="R182" s="188"/>
      <c r="S182" s="188"/>
      <c r="T182" s="188"/>
      <c r="U182" s="165"/>
    </row>
    <row r="183" spans="2:21" ht="20.25" hidden="1" customHeight="1" x14ac:dyDescent="0.3">
      <c r="B183" s="137" t="s">
        <v>15</v>
      </c>
      <c r="C183" s="189"/>
      <c r="D183" s="189"/>
      <c r="E183" s="190">
        <f>SUM(E178:E181)</f>
        <v>1535</v>
      </c>
      <c r="F183" s="191">
        <f>SUM(F178:F181)</f>
        <v>1240</v>
      </c>
      <c r="G183" s="191"/>
      <c r="H183" s="192">
        <v>1</v>
      </c>
      <c r="I183" s="192"/>
      <c r="J183" s="193">
        <f>SUM(J178:J181)</f>
        <v>295</v>
      </c>
      <c r="K183" s="193"/>
      <c r="L183" s="192">
        <v>1</v>
      </c>
      <c r="M183" s="192"/>
      <c r="N183" s="121"/>
      <c r="O183" s="188"/>
      <c r="P183" s="188"/>
      <c r="Q183" s="188"/>
      <c r="R183" s="188"/>
      <c r="S183" s="188"/>
      <c r="T183" s="188"/>
    </row>
    <row r="184" spans="2:21" ht="14.4" hidden="1" customHeight="1" x14ac:dyDescent="0.3">
      <c r="B184" s="194" t="s">
        <v>179</v>
      </c>
      <c r="M184" s="121"/>
      <c r="N184" s="121"/>
      <c r="O184" s="121"/>
      <c r="P184" s="195"/>
      <c r="Q184" s="121"/>
      <c r="R184" s="121"/>
      <c r="S184" s="121"/>
      <c r="T184" s="121"/>
    </row>
    <row r="185" spans="2:21" ht="14.4" hidden="1" customHeight="1" x14ac:dyDescent="0.3">
      <c r="B185" s="194" t="s">
        <v>180</v>
      </c>
      <c r="M185" s="121"/>
      <c r="N185" s="121"/>
      <c r="O185" s="121"/>
      <c r="P185" s="195"/>
      <c r="Q185" s="121"/>
      <c r="R185" s="121"/>
      <c r="S185" s="121"/>
      <c r="T185" s="121"/>
    </row>
    <row r="186" spans="2:21" ht="14.4" hidden="1" customHeight="1" x14ac:dyDescent="0.3">
      <c r="B186" s="194" t="s">
        <v>181</v>
      </c>
      <c r="M186" s="121"/>
      <c r="N186" s="121"/>
      <c r="O186" s="121"/>
      <c r="P186" s="195"/>
      <c r="Q186" s="121"/>
      <c r="R186" s="121"/>
      <c r="S186" s="121"/>
      <c r="T186" s="121"/>
    </row>
    <row r="187" spans="2:21" ht="25.5" hidden="1" customHeight="1" x14ac:dyDescent="0.3">
      <c r="B187" s="196"/>
      <c r="C187" s="196"/>
      <c r="D187" s="196"/>
      <c r="M187" s="121"/>
      <c r="N187" s="121"/>
      <c r="O187" s="121"/>
      <c r="P187" s="195"/>
      <c r="Q187" s="121"/>
      <c r="R187" s="121"/>
      <c r="S187" s="121"/>
      <c r="T187" s="121"/>
    </row>
    <row r="188" spans="2:21" ht="14.4" hidden="1" customHeight="1" x14ac:dyDescent="0.3">
      <c r="B188" s="197"/>
      <c r="C188" s="197"/>
      <c r="D188" s="197"/>
      <c r="I188" t="s">
        <v>167</v>
      </c>
      <c r="J188" t="s">
        <v>182</v>
      </c>
      <c r="M188" s="121"/>
      <c r="N188" s="121"/>
      <c r="O188" s="121"/>
      <c r="P188" s="195"/>
      <c r="Q188" s="121"/>
      <c r="R188" s="121"/>
      <c r="S188" s="121"/>
      <c r="T188" s="121"/>
    </row>
    <row r="189" spans="2:21" ht="14.4" hidden="1" customHeight="1" x14ac:dyDescent="0.3">
      <c r="I189" t="s">
        <v>7</v>
      </c>
      <c r="J189" t="s">
        <v>7</v>
      </c>
      <c r="M189" s="121"/>
      <c r="N189" s="121"/>
      <c r="O189" s="121"/>
      <c r="P189" s="195"/>
      <c r="Q189" s="121"/>
      <c r="R189" s="121"/>
      <c r="S189" s="121"/>
      <c r="T189" s="121"/>
    </row>
    <row r="190" spans="2:21" ht="14.4" hidden="1" customHeight="1" x14ac:dyDescent="0.3">
      <c r="G190" s="196" t="s">
        <v>171</v>
      </c>
      <c r="I190" s="198">
        <v>319</v>
      </c>
      <c r="J190" s="198">
        <v>9</v>
      </c>
      <c r="L190" s="198"/>
      <c r="M190" s="121"/>
      <c r="N190" s="121"/>
      <c r="O190" s="121"/>
      <c r="P190" s="195"/>
      <c r="Q190" s="121"/>
      <c r="R190" s="121"/>
      <c r="S190" s="121"/>
      <c r="T190" s="121"/>
    </row>
    <row r="191" spans="2:21" ht="14.4" hidden="1" customHeight="1" x14ac:dyDescent="0.3">
      <c r="G191" s="196" t="s">
        <v>172</v>
      </c>
      <c r="I191" s="198">
        <v>85</v>
      </c>
      <c r="J191" s="198">
        <v>7</v>
      </c>
      <c r="L191" s="198"/>
      <c r="M191" s="121"/>
      <c r="N191" s="121"/>
      <c r="O191" s="121"/>
      <c r="P191" s="195"/>
      <c r="Q191" s="121"/>
      <c r="R191" s="121"/>
      <c r="S191" s="121"/>
      <c r="T191" s="121"/>
    </row>
    <row r="192" spans="2:21" ht="14.4" hidden="1" customHeight="1" x14ac:dyDescent="0.3">
      <c r="G192" s="196" t="s">
        <v>183</v>
      </c>
      <c r="I192" s="198">
        <v>280</v>
      </c>
      <c r="J192" s="198">
        <v>88</v>
      </c>
      <c r="L192" s="198"/>
      <c r="M192" s="121"/>
      <c r="N192" s="121"/>
      <c r="O192" s="121"/>
      <c r="P192" s="195"/>
      <c r="Q192" s="121"/>
      <c r="R192" s="121"/>
      <c r="S192" s="121"/>
      <c r="T192" s="121"/>
    </row>
    <row r="193" spans="2:21" ht="14.4" hidden="1" customHeight="1" x14ac:dyDescent="0.3">
      <c r="G193" s="196" t="s">
        <v>173</v>
      </c>
      <c r="I193" s="198">
        <v>165</v>
      </c>
      <c r="J193" s="198">
        <v>2</v>
      </c>
      <c r="L193" s="198"/>
      <c r="M193" s="121"/>
      <c r="N193" s="121"/>
      <c r="O193" s="121"/>
      <c r="P193" s="195"/>
      <c r="Q193" s="121"/>
      <c r="R193" s="121"/>
      <c r="S193" s="121"/>
      <c r="T193" s="121"/>
    </row>
    <row r="194" spans="2:21" ht="45.75" hidden="1" customHeight="1" x14ac:dyDescent="0.3">
      <c r="M194" s="121"/>
      <c r="N194" s="121"/>
      <c r="O194" s="121"/>
      <c r="P194" s="195"/>
      <c r="Q194" s="121"/>
      <c r="R194" s="121"/>
      <c r="S194" s="121"/>
      <c r="T194" s="121"/>
    </row>
    <row r="195" spans="2:21" ht="14.4" hidden="1" customHeight="1" x14ac:dyDescent="0.3">
      <c r="M195" s="121"/>
      <c r="N195" s="121"/>
      <c r="O195" s="121"/>
      <c r="P195" s="195"/>
      <c r="Q195" s="121"/>
      <c r="R195" s="121"/>
      <c r="S195" s="121"/>
      <c r="T195" s="121"/>
    </row>
    <row r="196" spans="2:21" x14ac:dyDescent="0.3">
      <c r="M196" s="121"/>
      <c r="N196" s="121"/>
      <c r="O196" s="121"/>
      <c r="P196" s="195"/>
      <c r="Q196" s="121"/>
      <c r="R196" s="121"/>
      <c r="S196" s="121"/>
      <c r="T196" s="121"/>
    </row>
    <row r="197" spans="2:21" ht="4.5" customHeight="1" x14ac:dyDescent="0.3"/>
    <row r="198" spans="2:21" ht="18" thickBot="1" x14ac:dyDescent="0.35">
      <c r="B198" s="119" t="s">
        <v>127</v>
      </c>
      <c r="C198" s="119"/>
      <c r="D198" s="120"/>
      <c r="E198" s="120"/>
      <c r="F198" s="120"/>
      <c r="G198" s="120"/>
      <c r="H198" s="120"/>
      <c r="I198" s="120"/>
      <c r="J198" s="120"/>
      <c r="K198" s="120"/>
      <c r="L198" s="120"/>
      <c r="M198" s="120"/>
      <c r="N198" s="120"/>
      <c r="O198" s="120"/>
      <c r="P198" s="120"/>
      <c r="Q198" s="120"/>
      <c r="R198" s="120"/>
      <c r="S198" s="120"/>
      <c r="T198" s="120"/>
      <c r="U198" s="13"/>
    </row>
    <row r="200" spans="2:21" ht="33.75" customHeight="1" x14ac:dyDescent="0.3">
      <c r="B200" s="17"/>
      <c r="G200" s="121"/>
      <c r="H200" s="17"/>
    </row>
    <row r="201" spans="2:21" ht="47.25" customHeight="1" x14ac:dyDescent="0.3">
      <c r="B201" s="122" t="s">
        <v>184</v>
      </c>
      <c r="C201" s="122"/>
      <c r="D201" s="122"/>
      <c r="E201" s="122"/>
      <c r="F201" s="122"/>
      <c r="G201" s="122"/>
      <c r="H201" s="122"/>
      <c r="I201" s="199" t="s">
        <v>185</v>
      </c>
      <c r="J201" s="200"/>
      <c r="K201" s="200"/>
      <c r="L201" s="200"/>
      <c r="M201" s="201"/>
      <c r="N201" s="199" t="s">
        <v>186</v>
      </c>
      <c r="O201" s="200"/>
      <c r="P201" s="200"/>
      <c r="Q201" s="200"/>
      <c r="R201" s="200"/>
      <c r="S201" s="201"/>
    </row>
    <row r="202" spans="2:21" ht="21" customHeight="1" x14ac:dyDescent="0.3">
      <c r="B202" s="122"/>
      <c r="C202" s="122"/>
      <c r="D202" s="122"/>
      <c r="E202" s="122"/>
      <c r="F202" s="122"/>
      <c r="G202" s="122"/>
      <c r="H202" s="122"/>
      <c r="I202" s="202" t="s">
        <v>187</v>
      </c>
      <c r="J202" s="202" t="s">
        <v>188</v>
      </c>
      <c r="K202" s="202" t="s">
        <v>189</v>
      </c>
      <c r="L202" s="202" t="s">
        <v>190</v>
      </c>
      <c r="M202" s="202" t="s">
        <v>191</v>
      </c>
      <c r="N202" s="203" t="s">
        <v>187</v>
      </c>
      <c r="O202" s="202" t="s">
        <v>188</v>
      </c>
      <c r="P202" s="202" t="s">
        <v>189</v>
      </c>
      <c r="Q202" s="202" t="s">
        <v>190</v>
      </c>
      <c r="R202" s="202" t="s">
        <v>191</v>
      </c>
      <c r="S202" s="202" t="s">
        <v>192</v>
      </c>
    </row>
    <row r="203" spans="2:21" ht="28.95" customHeight="1" x14ac:dyDescent="0.3">
      <c r="B203" s="204" t="s">
        <v>193</v>
      </c>
      <c r="C203" s="157" t="s">
        <v>194</v>
      </c>
      <c r="D203" s="157"/>
      <c r="E203" s="157"/>
      <c r="F203" s="157"/>
      <c r="G203" s="157"/>
      <c r="H203" s="157"/>
      <c r="I203" s="63">
        <v>453</v>
      </c>
      <c r="J203" s="63">
        <v>1293</v>
      </c>
      <c r="K203" s="63">
        <v>2851</v>
      </c>
      <c r="L203" s="63">
        <v>2456</v>
      </c>
      <c r="M203" s="63">
        <v>1330</v>
      </c>
      <c r="N203" s="205">
        <v>107</v>
      </c>
      <c r="O203" s="63">
        <v>347</v>
      </c>
      <c r="P203" s="63">
        <v>1643</v>
      </c>
      <c r="Q203" s="63">
        <v>3166</v>
      </c>
      <c r="R203" s="63">
        <v>1919</v>
      </c>
      <c r="S203" s="63">
        <v>1201</v>
      </c>
    </row>
    <row r="204" spans="2:21" ht="28.95" customHeight="1" x14ac:dyDescent="0.3">
      <c r="B204" s="204"/>
      <c r="C204" s="157" t="s">
        <v>195</v>
      </c>
      <c r="D204" s="157"/>
      <c r="E204" s="157"/>
      <c r="F204" s="157"/>
      <c r="G204" s="157"/>
      <c r="H204" s="157"/>
      <c r="I204" s="63">
        <v>387</v>
      </c>
      <c r="J204" s="63">
        <v>1197</v>
      </c>
      <c r="K204" s="63">
        <v>2951</v>
      </c>
      <c r="L204" s="63">
        <v>2328</v>
      </c>
      <c r="M204" s="63">
        <v>1520</v>
      </c>
      <c r="N204" s="205">
        <v>119</v>
      </c>
      <c r="O204" s="63">
        <v>309</v>
      </c>
      <c r="P204" s="63">
        <v>1797</v>
      </c>
      <c r="Q204" s="63">
        <v>2949</v>
      </c>
      <c r="R204" s="63">
        <v>2008</v>
      </c>
      <c r="S204" s="63">
        <v>1201</v>
      </c>
    </row>
    <row r="205" spans="2:21" ht="28.95" customHeight="1" x14ac:dyDescent="0.3">
      <c r="B205" s="204"/>
      <c r="C205" s="157" t="s">
        <v>196</v>
      </c>
      <c r="D205" s="157"/>
      <c r="E205" s="157"/>
      <c r="F205" s="157"/>
      <c r="G205" s="157"/>
      <c r="H205" s="157"/>
      <c r="I205" s="63">
        <v>260</v>
      </c>
      <c r="J205" s="63">
        <v>831</v>
      </c>
      <c r="K205" s="63">
        <v>2293</v>
      </c>
      <c r="L205" s="63">
        <v>2624</v>
      </c>
      <c r="M205" s="63">
        <v>2375</v>
      </c>
      <c r="N205" s="205">
        <v>57</v>
      </c>
      <c r="O205" s="63">
        <v>205</v>
      </c>
      <c r="P205" s="63">
        <v>1186</v>
      </c>
      <c r="Q205" s="63">
        <v>2778</v>
      </c>
      <c r="R205" s="63">
        <v>2956</v>
      </c>
      <c r="S205" s="63">
        <v>1201</v>
      </c>
    </row>
    <row r="206" spans="2:21" ht="28.95" customHeight="1" x14ac:dyDescent="0.3">
      <c r="B206" s="204"/>
      <c r="C206" s="157" t="s">
        <v>197</v>
      </c>
      <c r="D206" s="157"/>
      <c r="E206" s="157"/>
      <c r="F206" s="157"/>
      <c r="G206" s="157"/>
      <c r="H206" s="157"/>
      <c r="I206" s="63">
        <v>308</v>
      </c>
      <c r="J206" s="63">
        <v>842</v>
      </c>
      <c r="K206" s="63">
        <v>2015</v>
      </c>
      <c r="L206" s="63">
        <v>2201</v>
      </c>
      <c r="M206" s="63">
        <v>3017</v>
      </c>
      <c r="N206" s="205">
        <v>82</v>
      </c>
      <c r="O206" s="63">
        <v>323</v>
      </c>
      <c r="P206" s="63">
        <v>1133</v>
      </c>
      <c r="Q206" s="63">
        <v>2363</v>
      </c>
      <c r="R206" s="63">
        <v>3281</v>
      </c>
      <c r="S206" s="63">
        <v>1201</v>
      </c>
    </row>
    <row r="207" spans="2:21" ht="28.95" customHeight="1" x14ac:dyDescent="0.3">
      <c r="B207" s="204"/>
      <c r="C207" s="157" t="s">
        <v>198</v>
      </c>
      <c r="D207" s="157"/>
      <c r="E207" s="157"/>
      <c r="F207" s="157"/>
      <c r="G207" s="157"/>
      <c r="H207" s="157"/>
      <c r="I207" s="63">
        <v>729</v>
      </c>
      <c r="J207" s="63">
        <v>1801</v>
      </c>
      <c r="K207" s="63">
        <v>3051</v>
      </c>
      <c r="L207" s="63">
        <v>2035</v>
      </c>
      <c r="M207" s="63">
        <v>767</v>
      </c>
      <c r="N207" s="205">
        <v>211</v>
      </c>
      <c r="O207" s="63">
        <v>699</v>
      </c>
      <c r="P207" s="63">
        <v>2413</v>
      </c>
      <c r="Q207" s="63">
        <v>2602</v>
      </c>
      <c r="R207" s="63">
        <v>1257</v>
      </c>
      <c r="S207" s="63">
        <v>1201</v>
      </c>
    </row>
    <row r="208" spans="2:21" ht="28.95" customHeight="1" x14ac:dyDescent="0.3">
      <c r="B208" s="204"/>
      <c r="C208" s="157" t="s">
        <v>199</v>
      </c>
      <c r="D208" s="157"/>
      <c r="E208" s="157"/>
      <c r="F208" s="157"/>
      <c r="G208" s="157"/>
      <c r="H208" s="157"/>
      <c r="I208" s="63">
        <v>2443</v>
      </c>
      <c r="J208" s="63">
        <v>2526</v>
      </c>
      <c r="K208" s="63">
        <v>2291</v>
      </c>
      <c r="L208" s="63">
        <v>765</v>
      </c>
      <c r="M208" s="63">
        <v>358</v>
      </c>
      <c r="N208" s="205">
        <v>2553</v>
      </c>
      <c r="O208" s="63">
        <v>2414</v>
      </c>
      <c r="P208" s="63">
        <v>1491</v>
      </c>
      <c r="Q208" s="63">
        <v>497</v>
      </c>
      <c r="R208" s="63">
        <v>227</v>
      </c>
      <c r="S208" s="63">
        <v>1201</v>
      </c>
    </row>
    <row r="209" spans="2:20" ht="28.95" customHeight="1" x14ac:dyDescent="0.3">
      <c r="B209" s="204"/>
      <c r="C209" s="157" t="s">
        <v>200</v>
      </c>
      <c r="D209" s="157"/>
      <c r="E209" s="157"/>
      <c r="F209" s="157"/>
      <c r="G209" s="157"/>
      <c r="H209" s="157"/>
      <c r="I209" s="63">
        <v>4071</v>
      </c>
      <c r="J209" s="63">
        <v>2051</v>
      </c>
      <c r="K209" s="63">
        <v>1316</v>
      </c>
      <c r="L209" s="63">
        <v>690</v>
      </c>
      <c r="M209" s="63">
        <v>255</v>
      </c>
      <c r="N209" s="205">
        <v>4453</v>
      </c>
      <c r="O209" s="63">
        <v>1496</v>
      </c>
      <c r="P209" s="63">
        <v>662</v>
      </c>
      <c r="Q209" s="63">
        <v>402</v>
      </c>
      <c r="R209" s="63">
        <v>169</v>
      </c>
      <c r="S209" s="63">
        <v>1201</v>
      </c>
    </row>
    <row r="210" spans="2:20" ht="28.95" customHeight="1" x14ac:dyDescent="0.3">
      <c r="B210" s="204"/>
      <c r="C210" s="157" t="s">
        <v>201</v>
      </c>
      <c r="D210" s="157"/>
      <c r="E210" s="157"/>
      <c r="F210" s="157"/>
      <c r="G210" s="157"/>
      <c r="H210" s="157"/>
      <c r="I210" s="63">
        <v>1480</v>
      </c>
      <c r="J210" s="63">
        <v>1497</v>
      </c>
      <c r="K210" s="63">
        <v>2189</v>
      </c>
      <c r="L210" s="63">
        <v>1450</v>
      </c>
      <c r="M210" s="63">
        <v>1767</v>
      </c>
      <c r="N210" s="205">
        <v>1381</v>
      </c>
      <c r="O210" s="63">
        <v>1345</v>
      </c>
      <c r="P210" s="63">
        <v>1645</v>
      </c>
      <c r="Q210" s="63">
        <v>1346</v>
      </c>
      <c r="R210" s="63">
        <v>1465</v>
      </c>
      <c r="S210" s="63">
        <v>1201</v>
      </c>
    </row>
    <row r="211" spans="2:20" ht="28.95" customHeight="1" x14ac:dyDescent="0.3">
      <c r="B211" s="204"/>
      <c r="C211" s="157" t="s">
        <v>202</v>
      </c>
      <c r="D211" s="157"/>
      <c r="E211" s="157"/>
      <c r="F211" s="157"/>
      <c r="G211" s="157"/>
      <c r="H211" s="157"/>
      <c r="I211" s="63">
        <v>1768</v>
      </c>
      <c r="J211" s="63">
        <v>1773</v>
      </c>
      <c r="K211" s="63">
        <v>2465</v>
      </c>
      <c r="L211" s="63">
        <v>1519</v>
      </c>
      <c r="M211" s="63">
        <v>858</v>
      </c>
      <c r="N211" s="205">
        <v>2250</v>
      </c>
      <c r="O211" s="63">
        <v>1891</v>
      </c>
      <c r="P211" s="63">
        <v>1725</v>
      </c>
      <c r="Q211" s="63">
        <v>940</v>
      </c>
      <c r="R211" s="63">
        <v>376</v>
      </c>
      <c r="S211" s="63">
        <v>1201</v>
      </c>
    </row>
    <row r="212" spans="2:20" ht="28.95" customHeight="1" thickBot="1" x14ac:dyDescent="0.35">
      <c r="B212" s="204"/>
      <c r="C212" s="157" t="s">
        <v>203</v>
      </c>
      <c r="D212" s="157"/>
      <c r="E212" s="157"/>
      <c r="F212" s="157"/>
      <c r="G212" s="157"/>
      <c r="H212" s="157"/>
      <c r="I212" s="63">
        <v>825</v>
      </c>
      <c r="J212" s="63">
        <v>1012</v>
      </c>
      <c r="K212" s="63">
        <v>1687</v>
      </c>
      <c r="L212" s="63">
        <v>1518</v>
      </c>
      <c r="M212" s="63">
        <v>3341</v>
      </c>
      <c r="N212" s="205">
        <v>200</v>
      </c>
      <c r="O212" s="63">
        <v>338</v>
      </c>
      <c r="P212" s="63">
        <v>1088</v>
      </c>
      <c r="Q212" s="63">
        <v>1774</v>
      </c>
      <c r="R212" s="63">
        <v>3782</v>
      </c>
      <c r="S212" s="63">
        <v>1201</v>
      </c>
    </row>
    <row r="213" spans="2:20" ht="28.95" customHeight="1" x14ac:dyDescent="0.3">
      <c r="B213" s="206" t="s">
        <v>204</v>
      </c>
      <c r="C213" s="207" t="s">
        <v>205</v>
      </c>
      <c r="D213" s="207"/>
      <c r="E213" s="207"/>
      <c r="F213" s="207"/>
      <c r="G213" s="207"/>
      <c r="H213" s="207"/>
      <c r="I213" s="208">
        <v>656</v>
      </c>
      <c r="J213" s="208">
        <v>1493</v>
      </c>
      <c r="K213" s="208">
        <v>2943</v>
      </c>
      <c r="L213" s="208">
        <v>2264</v>
      </c>
      <c r="M213" s="208">
        <v>1027</v>
      </c>
      <c r="N213" s="209">
        <v>835</v>
      </c>
      <c r="O213" s="208">
        <v>1932</v>
      </c>
      <c r="P213" s="208">
        <v>2839</v>
      </c>
      <c r="Q213" s="208">
        <v>1113</v>
      </c>
      <c r="R213" s="208">
        <v>463</v>
      </c>
      <c r="S213" s="208">
        <v>1201</v>
      </c>
    </row>
    <row r="214" spans="2:20" ht="28.95" customHeight="1" x14ac:dyDescent="0.3">
      <c r="B214" s="204"/>
      <c r="C214" s="157" t="s">
        <v>206</v>
      </c>
      <c r="D214" s="157"/>
      <c r="E214" s="157"/>
      <c r="F214" s="157"/>
      <c r="G214" s="157"/>
      <c r="H214" s="157"/>
      <c r="I214" s="63">
        <v>455</v>
      </c>
      <c r="J214" s="63">
        <v>1500</v>
      </c>
      <c r="K214" s="63">
        <v>3613</v>
      </c>
      <c r="L214" s="63">
        <v>2104</v>
      </c>
      <c r="M214" s="63">
        <v>711</v>
      </c>
      <c r="N214" s="205">
        <v>106</v>
      </c>
      <c r="O214" s="63">
        <v>590</v>
      </c>
      <c r="P214" s="63">
        <v>2376</v>
      </c>
      <c r="Q214" s="63">
        <v>2939</v>
      </c>
      <c r="R214" s="63">
        <v>1171</v>
      </c>
      <c r="S214" s="63">
        <v>1201</v>
      </c>
    </row>
    <row r="215" spans="2:20" ht="28.95" customHeight="1" x14ac:dyDescent="0.3">
      <c r="B215" s="204"/>
      <c r="C215" s="157" t="s">
        <v>207</v>
      </c>
      <c r="D215" s="157"/>
      <c r="E215" s="157"/>
      <c r="F215" s="157"/>
      <c r="G215" s="157"/>
      <c r="H215" s="157"/>
      <c r="I215" s="63">
        <v>1266</v>
      </c>
      <c r="J215" s="63">
        <v>2265</v>
      </c>
      <c r="K215" s="63">
        <v>2991</v>
      </c>
      <c r="L215" s="63">
        <v>1473</v>
      </c>
      <c r="M215" s="63">
        <v>388</v>
      </c>
      <c r="N215" s="205">
        <v>1313</v>
      </c>
      <c r="O215" s="63">
        <v>2589</v>
      </c>
      <c r="P215" s="63">
        <v>2282</v>
      </c>
      <c r="Q215" s="63">
        <v>796</v>
      </c>
      <c r="R215" s="63">
        <v>202</v>
      </c>
      <c r="S215" s="63">
        <v>1201</v>
      </c>
    </row>
    <row r="216" spans="2:20" ht="28.95" customHeight="1" x14ac:dyDescent="0.3">
      <c r="B216" s="204"/>
      <c r="C216" s="157" t="s">
        <v>208</v>
      </c>
      <c r="D216" s="157"/>
      <c r="E216" s="157"/>
      <c r="F216" s="157"/>
      <c r="G216" s="157"/>
      <c r="H216" s="157"/>
      <c r="I216" s="63">
        <v>468</v>
      </c>
      <c r="J216" s="63">
        <v>1166</v>
      </c>
      <c r="K216" s="63">
        <v>2413</v>
      </c>
      <c r="L216" s="63">
        <v>2451</v>
      </c>
      <c r="M216" s="63">
        <v>1885</v>
      </c>
      <c r="N216" s="205">
        <v>138</v>
      </c>
      <c r="O216" s="63">
        <v>360</v>
      </c>
      <c r="P216" s="63">
        <v>1503</v>
      </c>
      <c r="Q216" s="63">
        <v>2464</v>
      </c>
      <c r="R216" s="63">
        <v>2717</v>
      </c>
      <c r="S216" s="63">
        <v>1201</v>
      </c>
    </row>
    <row r="217" spans="2:20" ht="28.95" customHeight="1" x14ac:dyDescent="0.3">
      <c r="B217" s="204"/>
      <c r="C217" s="157" t="s">
        <v>209</v>
      </c>
      <c r="D217" s="157"/>
      <c r="E217" s="157"/>
      <c r="F217" s="157"/>
      <c r="G217" s="157"/>
      <c r="H217" s="157"/>
      <c r="I217" s="63">
        <v>1392</v>
      </c>
      <c r="J217" s="63">
        <v>2530</v>
      </c>
      <c r="K217" s="63">
        <v>3052</v>
      </c>
      <c r="L217" s="63">
        <v>1022</v>
      </c>
      <c r="M217" s="63">
        <v>387</v>
      </c>
      <c r="N217" s="205">
        <v>623</v>
      </c>
      <c r="O217" s="63">
        <v>1220</v>
      </c>
      <c r="P217" s="63">
        <v>2967</v>
      </c>
      <c r="Q217" s="63">
        <v>1678</v>
      </c>
      <c r="R217" s="63">
        <v>694</v>
      </c>
      <c r="S217" s="63">
        <v>1201</v>
      </c>
    </row>
    <row r="218" spans="2:20" ht="28.95" customHeight="1" x14ac:dyDescent="0.3">
      <c r="B218" s="204"/>
      <c r="C218" s="157" t="s">
        <v>210</v>
      </c>
      <c r="D218" s="157"/>
      <c r="E218" s="157"/>
      <c r="F218" s="157"/>
      <c r="G218" s="157"/>
      <c r="H218" s="157"/>
      <c r="I218" s="63">
        <v>342</v>
      </c>
      <c r="J218" s="63">
        <v>1253</v>
      </c>
      <c r="K218" s="63">
        <v>3153</v>
      </c>
      <c r="L218" s="63">
        <v>2408</v>
      </c>
      <c r="M218" s="63">
        <v>1227</v>
      </c>
      <c r="N218" s="205">
        <v>73</v>
      </c>
      <c r="O218" s="63">
        <v>374</v>
      </c>
      <c r="P218" s="63">
        <v>1977</v>
      </c>
      <c r="Q218" s="63">
        <v>2884</v>
      </c>
      <c r="R218" s="63">
        <v>1874</v>
      </c>
      <c r="S218" s="63">
        <v>1201</v>
      </c>
    </row>
    <row r="219" spans="2:20" ht="28.95" customHeight="1" x14ac:dyDescent="0.3">
      <c r="B219" s="204"/>
      <c r="C219" s="157" t="s">
        <v>211</v>
      </c>
      <c r="D219" s="157"/>
      <c r="E219" s="157"/>
      <c r="F219" s="157"/>
      <c r="G219" s="157"/>
      <c r="H219" s="157"/>
      <c r="I219" s="63">
        <v>389</v>
      </c>
      <c r="J219" s="63">
        <v>1095</v>
      </c>
      <c r="K219" s="63">
        <v>2776</v>
      </c>
      <c r="L219" s="63">
        <v>2378</v>
      </c>
      <c r="M219" s="63">
        <v>1745</v>
      </c>
      <c r="N219" s="205">
        <v>91</v>
      </c>
      <c r="O219" s="63">
        <v>372</v>
      </c>
      <c r="P219" s="63">
        <v>1711</v>
      </c>
      <c r="Q219" s="63">
        <v>2716</v>
      </c>
      <c r="R219" s="63">
        <v>2292</v>
      </c>
      <c r="S219" s="63">
        <v>1201</v>
      </c>
    </row>
    <row r="220" spans="2:20" ht="28.95" customHeight="1" x14ac:dyDescent="0.3">
      <c r="B220" s="204"/>
      <c r="C220" s="157" t="s">
        <v>212</v>
      </c>
      <c r="D220" s="157"/>
      <c r="E220" s="157"/>
      <c r="F220" s="157"/>
      <c r="G220" s="157"/>
      <c r="H220" s="157"/>
      <c r="I220" s="63">
        <v>773</v>
      </c>
      <c r="J220" s="63">
        <v>1867</v>
      </c>
      <c r="K220" s="63">
        <v>3518</v>
      </c>
      <c r="L220" s="63">
        <v>1797</v>
      </c>
      <c r="M220" s="63">
        <v>428</v>
      </c>
      <c r="N220" s="205">
        <v>842</v>
      </c>
      <c r="O220" s="63">
        <v>2024</v>
      </c>
      <c r="P220" s="63">
        <v>2726</v>
      </c>
      <c r="Q220" s="63">
        <v>1140</v>
      </c>
      <c r="R220" s="63">
        <v>450</v>
      </c>
      <c r="S220" s="63">
        <v>1201</v>
      </c>
    </row>
    <row r="221" spans="2:20" ht="29.25" customHeight="1" x14ac:dyDescent="0.3">
      <c r="B221" s="204"/>
      <c r="C221" s="157" t="s">
        <v>213</v>
      </c>
      <c r="D221" s="157"/>
      <c r="E221" s="157"/>
      <c r="F221" s="157"/>
      <c r="G221" s="157"/>
      <c r="H221" s="157"/>
      <c r="I221" s="63">
        <v>352</v>
      </c>
      <c r="J221" s="63">
        <v>1288</v>
      </c>
      <c r="K221" s="63">
        <v>3142</v>
      </c>
      <c r="L221" s="63">
        <v>2269</v>
      </c>
      <c r="M221" s="63">
        <v>1332</v>
      </c>
      <c r="N221" s="205">
        <v>89</v>
      </c>
      <c r="O221" s="63">
        <v>420</v>
      </c>
      <c r="P221" s="63">
        <v>1872</v>
      </c>
      <c r="Q221" s="63">
        <v>3009</v>
      </c>
      <c r="R221" s="63">
        <v>1792</v>
      </c>
      <c r="S221" s="63">
        <v>1201</v>
      </c>
    </row>
    <row r="222" spans="2:20" ht="28.95" customHeight="1" thickBot="1" x14ac:dyDescent="0.35">
      <c r="B222" s="210"/>
      <c r="C222" s="211" t="s">
        <v>214</v>
      </c>
      <c r="D222" s="211"/>
      <c r="E222" s="211"/>
      <c r="F222" s="211"/>
      <c r="G222" s="211"/>
      <c r="H222" s="211"/>
      <c r="I222" s="212">
        <v>383</v>
      </c>
      <c r="J222" s="212">
        <v>1339</v>
      </c>
      <c r="K222" s="212">
        <v>3151</v>
      </c>
      <c r="L222" s="212">
        <v>2386</v>
      </c>
      <c r="M222" s="212">
        <v>1124</v>
      </c>
      <c r="N222" s="213">
        <v>45</v>
      </c>
      <c r="O222" s="212">
        <v>323</v>
      </c>
      <c r="P222" s="212">
        <v>2028</v>
      </c>
      <c r="Q222" s="212">
        <v>3091</v>
      </c>
      <c r="R222" s="212">
        <v>1695</v>
      </c>
      <c r="S222" s="212">
        <v>1201</v>
      </c>
    </row>
    <row r="223" spans="2:20" ht="28.95" customHeight="1" x14ac:dyDescent="0.3">
      <c r="B223" s="206" t="s">
        <v>130</v>
      </c>
      <c r="C223" s="207" t="s">
        <v>215</v>
      </c>
      <c r="D223" s="207"/>
      <c r="E223" s="207"/>
      <c r="F223" s="207"/>
      <c r="G223" s="207"/>
      <c r="H223" s="207"/>
      <c r="I223" s="208">
        <v>480</v>
      </c>
      <c r="J223" s="208">
        <v>1151</v>
      </c>
      <c r="K223" s="208">
        <v>2638</v>
      </c>
      <c r="L223" s="208">
        <v>2256</v>
      </c>
      <c r="M223" s="208">
        <v>1858</v>
      </c>
      <c r="N223" s="209">
        <v>35</v>
      </c>
      <c r="O223" s="208">
        <v>389</v>
      </c>
      <c r="P223" s="208">
        <v>1617</v>
      </c>
      <c r="Q223" s="208">
        <v>2781</v>
      </c>
      <c r="R223" s="208">
        <v>2360</v>
      </c>
      <c r="S223" s="208">
        <v>1201</v>
      </c>
      <c r="T223" s="65"/>
    </row>
    <row r="224" spans="2:20" ht="28.95" customHeight="1" x14ac:dyDescent="0.3">
      <c r="B224" s="204"/>
      <c r="C224" s="157" t="s">
        <v>216</v>
      </c>
      <c r="D224" s="157"/>
      <c r="E224" s="157"/>
      <c r="F224" s="157"/>
      <c r="G224" s="157"/>
      <c r="H224" s="157"/>
      <c r="I224" s="63">
        <v>583</v>
      </c>
      <c r="J224" s="63">
        <v>1740</v>
      </c>
      <c r="K224" s="63">
        <v>2744</v>
      </c>
      <c r="L224" s="63">
        <v>2135</v>
      </c>
      <c r="M224" s="63">
        <v>1181</v>
      </c>
      <c r="N224" s="205">
        <v>94</v>
      </c>
      <c r="O224" s="63">
        <v>481</v>
      </c>
      <c r="P224" s="63">
        <v>2132</v>
      </c>
      <c r="Q224" s="63">
        <v>2627</v>
      </c>
      <c r="R224" s="63">
        <v>1848</v>
      </c>
      <c r="S224" s="63">
        <v>1201</v>
      </c>
    </row>
    <row r="225" spans="2:19" ht="28.95" customHeight="1" x14ac:dyDescent="0.3">
      <c r="B225" s="204"/>
      <c r="C225" s="157" t="s">
        <v>217</v>
      </c>
      <c r="D225" s="157"/>
      <c r="E225" s="157"/>
      <c r="F225" s="157"/>
      <c r="G225" s="157"/>
      <c r="H225" s="157"/>
      <c r="I225" s="63">
        <v>459</v>
      </c>
      <c r="J225" s="63">
        <v>1582</v>
      </c>
      <c r="K225" s="63">
        <v>2588</v>
      </c>
      <c r="L225" s="63">
        <v>2030</v>
      </c>
      <c r="M225" s="63">
        <v>1724</v>
      </c>
      <c r="N225" s="205">
        <v>83</v>
      </c>
      <c r="O225" s="63">
        <v>528</v>
      </c>
      <c r="P225" s="63">
        <v>1822</v>
      </c>
      <c r="Q225" s="63">
        <v>2473</v>
      </c>
      <c r="R225" s="63">
        <v>2276</v>
      </c>
      <c r="S225" s="63">
        <v>1201</v>
      </c>
    </row>
    <row r="226" spans="2:19" ht="28.95" customHeight="1" x14ac:dyDescent="0.3">
      <c r="B226" s="204"/>
      <c r="C226" s="157" t="s">
        <v>218</v>
      </c>
      <c r="D226" s="157"/>
      <c r="E226" s="157"/>
      <c r="F226" s="157"/>
      <c r="G226" s="157"/>
      <c r="H226" s="157"/>
      <c r="I226" s="63">
        <v>475</v>
      </c>
      <c r="J226" s="63">
        <v>1277</v>
      </c>
      <c r="K226" s="63">
        <v>2597</v>
      </c>
      <c r="L226" s="63">
        <v>2148</v>
      </c>
      <c r="M226" s="63">
        <v>1886</v>
      </c>
      <c r="N226" s="205">
        <v>105</v>
      </c>
      <c r="O226" s="63">
        <v>355</v>
      </c>
      <c r="P226" s="63">
        <v>1659</v>
      </c>
      <c r="Q226" s="63">
        <v>2616</v>
      </c>
      <c r="R226" s="63">
        <v>2447</v>
      </c>
      <c r="S226" s="63">
        <v>1201</v>
      </c>
    </row>
    <row r="227" spans="2:19" ht="28.95" customHeight="1" x14ac:dyDescent="0.3">
      <c r="B227" s="204"/>
      <c r="C227" s="157" t="s">
        <v>219</v>
      </c>
      <c r="D227" s="157"/>
      <c r="E227" s="157"/>
      <c r="F227" s="157"/>
      <c r="G227" s="157"/>
      <c r="H227" s="157"/>
      <c r="I227" s="63">
        <v>553</v>
      </c>
      <c r="J227" s="63">
        <v>1562</v>
      </c>
      <c r="K227" s="63">
        <v>2686</v>
      </c>
      <c r="L227" s="63">
        <v>2000</v>
      </c>
      <c r="M227" s="63">
        <v>1582</v>
      </c>
      <c r="N227" s="205">
        <v>95</v>
      </c>
      <c r="O227" s="63">
        <v>547</v>
      </c>
      <c r="P227" s="63">
        <v>1730</v>
      </c>
      <c r="Q227" s="63">
        <v>2633</v>
      </c>
      <c r="R227" s="63">
        <v>2177</v>
      </c>
      <c r="S227" s="63">
        <v>1201</v>
      </c>
    </row>
    <row r="228" spans="2:19" ht="28.95" customHeight="1" x14ac:dyDescent="0.3">
      <c r="B228" s="204"/>
      <c r="C228" s="157" t="s">
        <v>220</v>
      </c>
      <c r="D228" s="157"/>
      <c r="E228" s="157"/>
      <c r="F228" s="157"/>
      <c r="G228" s="157"/>
      <c r="H228" s="157"/>
      <c r="I228" s="63">
        <v>548</v>
      </c>
      <c r="J228" s="63">
        <v>1693</v>
      </c>
      <c r="K228" s="63">
        <v>2841</v>
      </c>
      <c r="L228" s="63">
        <v>1899</v>
      </c>
      <c r="M228" s="63">
        <v>1402</v>
      </c>
      <c r="N228" s="205">
        <v>76</v>
      </c>
      <c r="O228" s="63">
        <v>611</v>
      </c>
      <c r="P228" s="63">
        <v>2094</v>
      </c>
      <c r="Q228" s="63">
        <v>2369</v>
      </c>
      <c r="R228" s="63">
        <v>2032</v>
      </c>
      <c r="S228" s="63">
        <v>1201</v>
      </c>
    </row>
    <row r="229" spans="2:19" ht="28.95" customHeight="1" x14ac:dyDescent="0.3">
      <c r="B229" s="204"/>
      <c r="C229" s="157" t="s">
        <v>221</v>
      </c>
      <c r="D229" s="157"/>
      <c r="E229" s="157"/>
      <c r="F229" s="157"/>
      <c r="G229" s="157"/>
      <c r="H229" s="157"/>
      <c r="I229" s="63">
        <v>427</v>
      </c>
      <c r="J229" s="63">
        <v>1298</v>
      </c>
      <c r="K229" s="63">
        <v>2652</v>
      </c>
      <c r="L229" s="63">
        <v>2063</v>
      </c>
      <c r="M229" s="63">
        <v>1943</v>
      </c>
      <c r="N229" s="205">
        <v>62</v>
      </c>
      <c r="O229" s="63">
        <v>374</v>
      </c>
      <c r="P229" s="63">
        <v>1680</v>
      </c>
      <c r="Q229" s="63">
        <v>2514</v>
      </c>
      <c r="R229" s="63">
        <v>2552</v>
      </c>
      <c r="S229" s="63">
        <v>1201</v>
      </c>
    </row>
    <row r="230" spans="2:19" ht="28.95" customHeight="1" x14ac:dyDescent="0.3">
      <c r="B230" s="204"/>
      <c r="C230" s="157" t="s">
        <v>222</v>
      </c>
      <c r="D230" s="157"/>
      <c r="E230" s="157"/>
      <c r="F230" s="157"/>
      <c r="G230" s="157"/>
      <c r="H230" s="157"/>
      <c r="I230" s="63">
        <v>734</v>
      </c>
      <c r="J230" s="63">
        <v>1833</v>
      </c>
      <c r="K230" s="63">
        <v>3556</v>
      </c>
      <c r="L230" s="63">
        <v>1635</v>
      </c>
      <c r="M230" s="63">
        <v>625</v>
      </c>
      <c r="N230" s="205">
        <v>605</v>
      </c>
      <c r="O230" s="63">
        <v>1694</v>
      </c>
      <c r="P230" s="63">
        <v>2961</v>
      </c>
      <c r="Q230" s="63">
        <v>1265</v>
      </c>
      <c r="R230" s="63">
        <v>657</v>
      </c>
      <c r="S230" s="63">
        <v>1201</v>
      </c>
    </row>
    <row r="231" spans="2:19" ht="28.95" customHeight="1" x14ac:dyDescent="0.3">
      <c r="B231" s="204"/>
      <c r="C231" s="157" t="s">
        <v>223</v>
      </c>
      <c r="D231" s="157"/>
      <c r="E231" s="157"/>
      <c r="F231" s="157"/>
      <c r="G231" s="157"/>
      <c r="H231" s="157"/>
      <c r="I231" s="63">
        <v>396</v>
      </c>
      <c r="J231" s="63">
        <v>1431</v>
      </c>
      <c r="K231" s="63">
        <v>2608</v>
      </c>
      <c r="L231" s="63">
        <v>2225</v>
      </c>
      <c r="M231" s="63">
        <v>1723</v>
      </c>
      <c r="N231" s="205">
        <v>71</v>
      </c>
      <c r="O231" s="63">
        <v>404</v>
      </c>
      <c r="P231" s="63">
        <v>1688</v>
      </c>
      <c r="Q231" s="63">
        <v>2496</v>
      </c>
      <c r="R231" s="63">
        <v>2523</v>
      </c>
      <c r="S231" s="63">
        <v>1201</v>
      </c>
    </row>
    <row r="232" spans="2:19" ht="28.95" customHeight="1" thickBot="1" x14ac:dyDescent="0.35">
      <c r="B232" s="210"/>
      <c r="C232" s="211" t="s">
        <v>224</v>
      </c>
      <c r="D232" s="211"/>
      <c r="E232" s="211"/>
      <c r="F232" s="211"/>
      <c r="G232" s="211"/>
      <c r="H232" s="211"/>
      <c r="I232" s="212">
        <v>442</v>
      </c>
      <c r="J232" s="212">
        <v>825</v>
      </c>
      <c r="K232" s="212">
        <v>1868</v>
      </c>
      <c r="L232" s="212">
        <v>2002</v>
      </c>
      <c r="M232" s="212">
        <v>3246</v>
      </c>
      <c r="N232" s="213">
        <v>49</v>
      </c>
      <c r="O232" s="212">
        <v>181</v>
      </c>
      <c r="P232" s="212">
        <v>1027</v>
      </c>
      <c r="Q232" s="212">
        <v>1861</v>
      </c>
      <c r="R232" s="212">
        <v>4064</v>
      </c>
      <c r="S232" s="212">
        <v>1201</v>
      </c>
    </row>
    <row r="233" spans="2:19" ht="15.75" customHeight="1" x14ac:dyDescent="0.3">
      <c r="M233" s="65"/>
      <c r="S233" s="65"/>
    </row>
    <row r="234" spans="2:19" ht="15.75" customHeight="1" x14ac:dyDescent="0.3">
      <c r="M234" s="65"/>
      <c r="S234" s="65"/>
    </row>
    <row r="235" spans="2:19" ht="15.75" customHeight="1" x14ac:dyDescent="0.3">
      <c r="M235" s="65"/>
      <c r="S235" s="65"/>
    </row>
    <row r="236" spans="2:19" ht="15.75" customHeight="1" x14ac:dyDescent="0.3">
      <c r="M236" s="65"/>
      <c r="S236" s="65"/>
    </row>
    <row r="237" spans="2:19" ht="15.75" customHeight="1" x14ac:dyDescent="0.3">
      <c r="M237" s="65"/>
      <c r="S237" s="65"/>
    </row>
    <row r="238" spans="2:19" x14ac:dyDescent="0.3">
      <c r="F238" s="121"/>
      <c r="G238" s="121"/>
    </row>
    <row r="239" spans="2:19" x14ac:dyDescent="0.3">
      <c r="F239" s="121"/>
      <c r="G239" s="121"/>
    </row>
    <row r="240" spans="2:19" x14ac:dyDescent="0.3">
      <c r="B240" s="17"/>
      <c r="F240" s="121"/>
      <c r="G240" s="121"/>
      <c r="H240" s="17"/>
    </row>
    <row r="241" spans="2:20" x14ac:dyDescent="0.3">
      <c r="B241" s="17"/>
      <c r="F241" s="121"/>
      <c r="G241" s="121"/>
      <c r="H241" s="17"/>
    </row>
    <row r="242" spans="2:20" ht="15.45" customHeight="1" x14ac:dyDescent="0.3">
      <c r="B242" s="122" t="s">
        <v>225</v>
      </c>
      <c r="C242" s="122"/>
      <c r="D242" s="123" t="s">
        <v>7</v>
      </c>
      <c r="E242" s="124" t="s">
        <v>9</v>
      </c>
      <c r="F242" s="121"/>
      <c r="G242" s="122" t="s">
        <v>225</v>
      </c>
      <c r="H242" s="122"/>
      <c r="I242" s="123" t="s">
        <v>7</v>
      </c>
      <c r="J242" s="124" t="s">
        <v>9</v>
      </c>
      <c r="L242" s="122" t="s">
        <v>225</v>
      </c>
      <c r="M242" s="122"/>
      <c r="N242" s="123" t="s">
        <v>7</v>
      </c>
      <c r="O242" s="124" t="s">
        <v>9</v>
      </c>
      <c r="Q242" s="122" t="s">
        <v>169</v>
      </c>
      <c r="R242" s="122"/>
      <c r="S242" s="123" t="s">
        <v>7</v>
      </c>
      <c r="T242" s="124" t="s">
        <v>9</v>
      </c>
    </row>
    <row r="243" spans="2:20" ht="15.6" x14ac:dyDescent="0.3">
      <c r="B243" s="36" t="s">
        <v>60</v>
      </c>
      <c r="C243" s="36"/>
      <c r="D243" s="63">
        <v>7268</v>
      </c>
      <c r="E243" s="35">
        <f>D243/$D$245</f>
        <v>0.86699272336872246</v>
      </c>
      <c r="F243" s="121"/>
      <c r="G243" s="36" t="s">
        <v>60</v>
      </c>
      <c r="H243" s="36"/>
      <c r="I243" s="63">
        <v>3190</v>
      </c>
      <c r="J243" s="35">
        <f>I243/$I$245</f>
        <v>0.84772787669412708</v>
      </c>
      <c r="L243" s="36" t="s">
        <v>60</v>
      </c>
      <c r="M243" s="36"/>
      <c r="N243" s="63">
        <v>5492</v>
      </c>
      <c r="O243" s="35">
        <f>+N243/$N$246</f>
        <v>0.75564116675839299</v>
      </c>
      <c r="Q243" s="36" t="s">
        <v>226</v>
      </c>
      <c r="R243" s="36"/>
      <c r="S243" s="63">
        <v>1378</v>
      </c>
      <c r="T243" s="214">
        <f>S243/$S$246</f>
        <v>0.25091041514930806</v>
      </c>
    </row>
    <row r="244" spans="2:20" ht="23.25" customHeight="1" thickBot="1" x14ac:dyDescent="0.35">
      <c r="B244" s="33" t="s">
        <v>61</v>
      </c>
      <c r="C244" s="33"/>
      <c r="D244" s="63">
        <v>1115</v>
      </c>
      <c r="E244" s="35">
        <f>D244/$D$245</f>
        <v>0.13300727663127759</v>
      </c>
      <c r="F244" s="121"/>
      <c r="G244" s="33" t="s">
        <v>61</v>
      </c>
      <c r="H244" s="33"/>
      <c r="I244" s="63">
        <v>573</v>
      </c>
      <c r="J244" s="35">
        <f>I244/$I$245</f>
        <v>0.15227212330587298</v>
      </c>
      <c r="L244" s="33" t="s">
        <v>61</v>
      </c>
      <c r="M244" s="33"/>
      <c r="N244" s="32">
        <v>562</v>
      </c>
      <c r="O244" s="35">
        <f>+N244/$N$246</f>
        <v>7.732526141992295E-2</v>
      </c>
      <c r="Q244" s="36" t="s">
        <v>227</v>
      </c>
      <c r="R244" s="36"/>
      <c r="S244" s="32">
        <v>3252</v>
      </c>
      <c r="T244" s="214">
        <f>S244/$S$246</f>
        <v>0.59213401310997815</v>
      </c>
    </row>
    <row r="245" spans="2:20" ht="16.2" thickBot="1" x14ac:dyDescent="0.35">
      <c r="B245" s="128" t="s">
        <v>15</v>
      </c>
      <c r="C245" s="128"/>
      <c r="D245" s="49">
        <f>SUM(D243:D244)</f>
        <v>8383</v>
      </c>
      <c r="E245" s="50">
        <v>1</v>
      </c>
      <c r="F245" s="121"/>
      <c r="G245" s="128" t="s">
        <v>15</v>
      </c>
      <c r="H245" s="128"/>
      <c r="I245" s="49">
        <f>SUM(I243:I244)</f>
        <v>3763</v>
      </c>
      <c r="J245" s="50">
        <v>1</v>
      </c>
      <c r="L245" s="148" t="s">
        <v>142</v>
      </c>
      <c r="N245" s="63">
        <v>1214</v>
      </c>
      <c r="O245" s="103">
        <f>+N245/$N$246</f>
        <v>0.1670335718216841</v>
      </c>
      <c r="Q245" s="148" t="s">
        <v>142</v>
      </c>
      <c r="S245" s="63">
        <v>862</v>
      </c>
      <c r="T245" s="215">
        <f>S245/$S$246</f>
        <v>0.15695557174071376</v>
      </c>
    </row>
    <row r="246" spans="2:20" ht="15.6" x14ac:dyDescent="0.3">
      <c r="F246" s="121"/>
      <c r="G246" s="121"/>
      <c r="L246" s="128" t="s">
        <v>15</v>
      </c>
      <c r="M246" s="128"/>
      <c r="N246" s="49">
        <f>SUM(N243:N245)</f>
        <v>7268</v>
      </c>
      <c r="O246" s="50">
        <v>1</v>
      </c>
      <c r="Q246" s="128" t="s">
        <v>15</v>
      </c>
      <c r="R246" s="128"/>
      <c r="S246" s="49">
        <f>SUM(S243:S245)</f>
        <v>5492</v>
      </c>
      <c r="T246" s="50">
        <v>1</v>
      </c>
    </row>
    <row r="247" spans="2:20" x14ac:dyDescent="0.3">
      <c r="F247" s="121"/>
      <c r="G247" s="121"/>
      <c r="L247" t="s">
        <v>228</v>
      </c>
    </row>
    <row r="248" spans="2:20" x14ac:dyDescent="0.3">
      <c r="F248" s="121"/>
      <c r="G248" s="121"/>
      <c r="H248" s="130"/>
    </row>
    <row r="249" spans="2:20" x14ac:dyDescent="0.3">
      <c r="F249" s="121"/>
      <c r="G249" s="121"/>
      <c r="H249" s="130"/>
    </row>
    <row r="250" spans="2:20" x14ac:dyDescent="0.3">
      <c r="F250" s="121"/>
      <c r="G250" s="121"/>
      <c r="H250" s="130"/>
    </row>
    <row r="251" spans="2:20" ht="29.25" customHeight="1" x14ac:dyDescent="0.3">
      <c r="B251" s="85" t="s">
        <v>229</v>
      </c>
      <c r="C251" s="85"/>
      <c r="D251" s="85"/>
      <c r="E251" s="85"/>
      <c r="F251" s="85"/>
      <c r="G251" s="216" t="s">
        <v>7</v>
      </c>
      <c r="H251" s="217" t="s">
        <v>9</v>
      </c>
      <c r="I251" s="218" t="s">
        <v>230</v>
      </c>
      <c r="J251" s="218"/>
    </row>
    <row r="252" spans="2:20" ht="15.45" customHeight="1" x14ac:dyDescent="0.3">
      <c r="B252" s="85"/>
      <c r="C252" s="85"/>
      <c r="D252" s="85"/>
      <c r="E252" s="85"/>
      <c r="F252" s="85"/>
      <c r="G252" s="216"/>
      <c r="H252" s="217"/>
      <c r="I252" s="219" t="s">
        <v>231</v>
      </c>
      <c r="J252" s="219" t="s">
        <v>232</v>
      </c>
    </row>
    <row r="253" spans="2:20" ht="15.6" x14ac:dyDescent="0.3">
      <c r="B253" s="39" t="s">
        <v>233</v>
      </c>
      <c r="C253" s="39"/>
      <c r="G253" s="63">
        <v>15</v>
      </c>
      <c r="H253" s="35">
        <f t="shared" ref="H253:H298" si="7">G253/$G$299</f>
        <v>3.9861812383736378E-3</v>
      </c>
      <c r="I253" s="63">
        <v>12</v>
      </c>
      <c r="J253" s="63">
        <v>3</v>
      </c>
      <c r="L253" t="s">
        <v>234</v>
      </c>
      <c r="M253">
        <v>1154</v>
      </c>
    </row>
    <row r="254" spans="2:20" ht="15.6" x14ac:dyDescent="0.3">
      <c r="B254" s="39" t="s">
        <v>235</v>
      </c>
      <c r="C254" s="33"/>
      <c r="F254" s="121"/>
      <c r="G254" s="63">
        <v>80</v>
      </c>
      <c r="H254" s="35">
        <f t="shared" si="7"/>
        <v>2.1259633271326069E-2</v>
      </c>
      <c r="I254" s="63">
        <v>6</v>
      </c>
      <c r="J254" s="63">
        <v>74</v>
      </c>
      <c r="L254" t="s">
        <v>236</v>
      </c>
      <c r="M254">
        <v>1021</v>
      </c>
    </row>
    <row r="255" spans="2:20" ht="15.6" x14ac:dyDescent="0.3">
      <c r="B255" s="39" t="s">
        <v>237</v>
      </c>
      <c r="C255" s="33"/>
      <c r="F255" s="121"/>
      <c r="G255" s="63">
        <v>28</v>
      </c>
      <c r="H255" s="35">
        <f t="shared" si="7"/>
        <v>7.4408716449641246E-3</v>
      </c>
      <c r="I255" s="63">
        <v>0</v>
      </c>
      <c r="J255" s="63">
        <v>28</v>
      </c>
      <c r="L255" t="s">
        <v>238</v>
      </c>
      <c r="M255">
        <v>400</v>
      </c>
    </row>
    <row r="256" spans="2:20" ht="15.6" x14ac:dyDescent="0.3">
      <c r="B256" s="39" t="s">
        <v>239</v>
      </c>
      <c r="C256" s="33"/>
      <c r="F256" s="121"/>
      <c r="G256" s="63">
        <v>2</v>
      </c>
      <c r="H256" s="35">
        <f t="shared" si="7"/>
        <v>5.3149083178315171E-4</v>
      </c>
      <c r="I256" s="63">
        <v>0</v>
      </c>
      <c r="J256" s="63">
        <v>2</v>
      </c>
      <c r="L256" t="s">
        <v>240</v>
      </c>
      <c r="M256">
        <v>235</v>
      </c>
    </row>
    <row r="257" spans="2:13" ht="15.6" x14ac:dyDescent="0.3">
      <c r="B257" s="39" t="s">
        <v>241</v>
      </c>
      <c r="C257" s="33"/>
      <c r="F257" s="121"/>
      <c r="G257" s="63">
        <v>42</v>
      </c>
      <c r="H257" s="35">
        <f t="shared" si="7"/>
        <v>1.1161307467446186E-2</v>
      </c>
      <c r="I257" s="63">
        <v>23</v>
      </c>
      <c r="J257" s="63">
        <v>19</v>
      </c>
      <c r="L257" t="s">
        <v>242</v>
      </c>
      <c r="M257">
        <v>183</v>
      </c>
    </row>
    <row r="258" spans="2:13" ht="15.6" x14ac:dyDescent="0.3">
      <c r="B258" s="39" t="s">
        <v>243</v>
      </c>
      <c r="C258" s="33"/>
      <c r="F258" s="121"/>
      <c r="G258" s="63">
        <v>4</v>
      </c>
      <c r="H258" s="35">
        <f t="shared" si="7"/>
        <v>1.0629816635663034E-3</v>
      </c>
      <c r="I258" s="63">
        <v>4</v>
      </c>
      <c r="J258" s="63">
        <v>0</v>
      </c>
      <c r="L258" t="s">
        <v>244</v>
      </c>
      <c r="M258">
        <v>176</v>
      </c>
    </row>
    <row r="259" spans="2:13" ht="15.6" x14ac:dyDescent="0.3">
      <c r="B259" s="39" t="s">
        <v>245</v>
      </c>
      <c r="C259" s="33"/>
      <c r="F259" s="121"/>
      <c r="G259" s="63">
        <v>28</v>
      </c>
      <c r="H259" s="35">
        <f t="shared" si="7"/>
        <v>7.4408716449641246E-3</v>
      </c>
      <c r="I259" s="63">
        <v>14</v>
      </c>
      <c r="J259" s="63">
        <v>14</v>
      </c>
      <c r="L259" t="s">
        <v>235</v>
      </c>
      <c r="M259">
        <v>80</v>
      </c>
    </row>
    <row r="260" spans="2:13" ht="15.6" x14ac:dyDescent="0.3">
      <c r="B260" s="39" t="s">
        <v>246</v>
      </c>
      <c r="C260" s="33"/>
      <c r="F260" s="121"/>
      <c r="G260" s="63">
        <v>0</v>
      </c>
      <c r="H260" s="35">
        <f t="shared" si="7"/>
        <v>0</v>
      </c>
      <c r="I260" s="63">
        <v>0</v>
      </c>
      <c r="J260" s="63">
        <v>0</v>
      </c>
      <c r="L260" t="s">
        <v>247</v>
      </c>
      <c r="M260">
        <v>70</v>
      </c>
    </row>
    <row r="261" spans="2:13" ht="15.6" x14ac:dyDescent="0.3">
      <c r="B261" s="39" t="s">
        <v>244</v>
      </c>
      <c r="C261" s="33"/>
      <c r="F261" s="121"/>
      <c r="G261" s="63">
        <v>176</v>
      </c>
      <c r="H261" s="35">
        <f t="shared" si="7"/>
        <v>4.6771193196917353E-2</v>
      </c>
      <c r="I261" s="63">
        <v>0</v>
      </c>
      <c r="J261" s="63">
        <v>176</v>
      </c>
      <c r="L261" t="s">
        <v>248</v>
      </c>
      <c r="M261">
        <v>57</v>
      </c>
    </row>
    <row r="262" spans="2:13" ht="15.6" x14ac:dyDescent="0.3">
      <c r="B262" s="39" t="s">
        <v>240</v>
      </c>
      <c r="C262" s="33"/>
      <c r="F262" s="121"/>
      <c r="G262" s="63">
        <v>235</v>
      </c>
      <c r="H262" s="35">
        <f t="shared" si="7"/>
        <v>6.2450172734520332E-2</v>
      </c>
      <c r="I262" s="63">
        <v>60</v>
      </c>
      <c r="J262" s="63">
        <v>175</v>
      </c>
      <c r="L262" t="s">
        <v>249</v>
      </c>
      <c r="M262">
        <v>55</v>
      </c>
    </row>
    <row r="263" spans="2:13" ht="15.6" x14ac:dyDescent="0.3">
      <c r="B263" s="39" t="s">
        <v>250</v>
      </c>
      <c r="C263" s="33"/>
      <c r="F263" s="121"/>
      <c r="G263" s="63">
        <v>0</v>
      </c>
      <c r="H263" s="35">
        <f t="shared" si="7"/>
        <v>0</v>
      </c>
      <c r="I263" s="63">
        <v>0</v>
      </c>
      <c r="J263" s="63">
        <v>0</v>
      </c>
      <c r="L263" t="s">
        <v>241</v>
      </c>
      <c r="M263">
        <v>42</v>
      </c>
    </row>
    <row r="264" spans="2:13" ht="15.6" x14ac:dyDescent="0.3">
      <c r="B264" s="39" t="s">
        <v>247</v>
      </c>
      <c r="C264" s="33"/>
      <c r="F264" s="121"/>
      <c r="G264" s="63">
        <v>70</v>
      </c>
      <c r="H264" s="35">
        <f t="shared" si="7"/>
        <v>1.860217911241031E-2</v>
      </c>
      <c r="I264" s="63">
        <v>23</v>
      </c>
      <c r="J264" s="63">
        <v>47</v>
      </c>
      <c r="L264" t="s">
        <v>251</v>
      </c>
      <c r="M264">
        <v>42</v>
      </c>
    </row>
    <row r="265" spans="2:13" ht="15.6" x14ac:dyDescent="0.3">
      <c r="B265" s="39" t="s">
        <v>234</v>
      </c>
      <c r="C265" s="33"/>
      <c r="F265" s="121"/>
      <c r="G265" s="63">
        <v>1154</v>
      </c>
      <c r="H265" s="35">
        <f t="shared" si="7"/>
        <v>0.30667020993887856</v>
      </c>
      <c r="I265" s="63">
        <v>232</v>
      </c>
      <c r="J265" s="63">
        <v>922</v>
      </c>
      <c r="L265" t="s">
        <v>252</v>
      </c>
      <c r="M265">
        <v>36</v>
      </c>
    </row>
    <row r="266" spans="2:13" ht="15.6" x14ac:dyDescent="0.3">
      <c r="B266" s="39" t="s">
        <v>253</v>
      </c>
      <c r="C266" s="33"/>
      <c r="F266" s="121"/>
      <c r="G266" s="63">
        <v>1</v>
      </c>
      <c r="H266" s="35">
        <f t="shared" si="7"/>
        <v>2.6574541589157585E-4</v>
      </c>
      <c r="I266" s="63">
        <v>1</v>
      </c>
      <c r="J266" s="63">
        <v>0</v>
      </c>
      <c r="L266" t="s">
        <v>237</v>
      </c>
      <c r="M266">
        <v>28</v>
      </c>
    </row>
    <row r="267" spans="2:13" ht="15.6" x14ac:dyDescent="0.3">
      <c r="B267" s="39" t="s">
        <v>254</v>
      </c>
      <c r="C267" s="33"/>
      <c r="F267" s="121"/>
      <c r="G267" s="63">
        <v>26</v>
      </c>
      <c r="H267" s="35">
        <f t="shared" si="7"/>
        <v>6.9093808131809728E-3</v>
      </c>
      <c r="I267" s="63">
        <v>10</v>
      </c>
      <c r="J267" s="63">
        <v>16</v>
      </c>
      <c r="L267" t="s">
        <v>245</v>
      </c>
      <c r="M267">
        <v>28</v>
      </c>
    </row>
    <row r="268" spans="2:13" ht="15.6" x14ac:dyDescent="0.3">
      <c r="B268" s="39" t="s">
        <v>252</v>
      </c>
      <c r="C268" s="33"/>
      <c r="F268" s="121"/>
      <c r="G268" s="63">
        <v>36</v>
      </c>
      <c r="H268" s="35">
        <f t="shared" si="7"/>
        <v>9.566834972096731E-3</v>
      </c>
      <c r="I268" s="63">
        <v>2</v>
      </c>
      <c r="J268" s="63">
        <v>34</v>
      </c>
      <c r="L268" t="s">
        <v>254</v>
      </c>
      <c r="M268">
        <v>26</v>
      </c>
    </row>
    <row r="269" spans="2:13" ht="15.6" x14ac:dyDescent="0.3">
      <c r="B269" s="39" t="s">
        <v>255</v>
      </c>
      <c r="C269" s="33"/>
      <c r="F269" s="121"/>
      <c r="G269" s="63">
        <v>10</v>
      </c>
      <c r="H269" s="35">
        <f t="shared" si="7"/>
        <v>2.6574541589157587E-3</v>
      </c>
      <c r="I269" s="63">
        <v>2</v>
      </c>
      <c r="J269" s="63">
        <v>8</v>
      </c>
      <c r="L269" t="s">
        <v>256</v>
      </c>
      <c r="M269">
        <v>26</v>
      </c>
    </row>
    <row r="270" spans="2:13" ht="15.6" x14ac:dyDescent="0.3">
      <c r="B270" s="39" t="s">
        <v>257</v>
      </c>
      <c r="C270" s="33"/>
      <c r="F270" s="121"/>
      <c r="G270" s="63">
        <v>11</v>
      </c>
      <c r="H270" s="35">
        <f t="shared" si="7"/>
        <v>2.9231995748073346E-3</v>
      </c>
      <c r="I270" s="63">
        <v>0</v>
      </c>
      <c r="J270" s="63">
        <v>11</v>
      </c>
      <c r="L270" t="s">
        <v>233</v>
      </c>
      <c r="M270">
        <v>15</v>
      </c>
    </row>
    <row r="271" spans="2:13" ht="15.6" x14ac:dyDescent="0.3">
      <c r="B271" s="39" t="s">
        <v>258</v>
      </c>
      <c r="C271" s="33"/>
      <c r="F271" s="121"/>
      <c r="G271" s="63">
        <v>0</v>
      </c>
      <c r="H271" s="35">
        <f t="shared" si="7"/>
        <v>0</v>
      </c>
      <c r="I271" s="63">
        <v>0</v>
      </c>
      <c r="J271" s="63">
        <v>0</v>
      </c>
      <c r="L271" t="s">
        <v>259</v>
      </c>
      <c r="M271">
        <v>12</v>
      </c>
    </row>
    <row r="272" spans="2:13" ht="15.6" x14ac:dyDescent="0.3">
      <c r="B272" s="39" t="s">
        <v>260</v>
      </c>
      <c r="C272" s="33"/>
      <c r="F272" s="121"/>
      <c r="G272" s="63">
        <v>0</v>
      </c>
      <c r="H272" s="35">
        <f t="shared" si="7"/>
        <v>0</v>
      </c>
      <c r="I272" s="63">
        <v>0</v>
      </c>
      <c r="J272" s="63">
        <v>0</v>
      </c>
      <c r="L272" t="s">
        <v>257</v>
      </c>
      <c r="M272">
        <v>11</v>
      </c>
    </row>
    <row r="273" spans="2:13" ht="15.6" x14ac:dyDescent="0.3">
      <c r="B273" s="39" t="s">
        <v>242</v>
      </c>
      <c r="C273" s="33"/>
      <c r="F273" s="121"/>
      <c r="G273" s="63">
        <v>183</v>
      </c>
      <c r="H273" s="35">
        <f t="shared" si="7"/>
        <v>4.8631411108158384E-2</v>
      </c>
      <c r="I273" s="63">
        <v>74</v>
      </c>
      <c r="J273" s="63">
        <v>109</v>
      </c>
      <c r="L273" t="s">
        <v>255</v>
      </c>
      <c r="M273">
        <v>10</v>
      </c>
    </row>
    <row r="274" spans="2:13" ht="15.6" x14ac:dyDescent="0.3">
      <c r="B274" s="39" t="s">
        <v>248</v>
      </c>
      <c r="C274" s="33"/>
      <c r="F274" s="121"/>
      <c r="G274" s="63">
        <v>57</v>
      </c>
      <c r="H274" s="35">
        <f t="shared" si="7"/>
        <v>1.5147488705819825E-2</v>
      </c>
      <c r="I274" s="63">
        <v>17</v>
      </c>
      <c r="J274" s="63">
        <v>40</v>
      </c>
      <c r="L274" t="s">
        <v>261</v>
      </c>
      <c r="M274">
        <v>10</v>
      </c>
    </row>
    <row r="275" spans="2:13" ht="15.6" x14ac:dyDescent="0.3">
      <c r="B275" s="39" t="s">
        <v>262</v>
      </c>
      <c r="C275" s="33"/>
      <c r="F275" s="121"/>
      <c r="G275" s="63">
        <v>0</v>
      </c>
      <c r="H275" s="35">
        <f t="shared" si="7"/>
        <v>0</v>
      </c>
      <c r="I275" s="63">
        <v>0</v>
      </c>
      <c r="J275" s="63">
        <v>0</v>
      </c>
      <c r="L275" t="s">
        <v>263</v>
      </c>
      <c r="M275">
        <v>10</v>
      </c>
    </row>
    <row r="276" spans="2:13" ht="15.6" x14ac:dyDescent="0.3">
      <c r="B276" s="39" t="s">
        <v>259</v>
      </c>
      <c r="C276" s="33"/>
      <c r="F276" s="121"/>
      <c r="G276" s="63">
        <v>12</v>
      </c>
      <c r="H276" s="35">
        <f t="shared" si="7"/>
        <v>3.1889449906989105E-3</v>
      </c>
      <c r="I276" s="63">
        <v>6</v>
      </c>
      <c r="J276" s="63">
        <v>6</v>
      </c>
      <c r="L276" t="s">
        <v>264</v>
      </c>
      <c r="M276">
        <v>10</v>
      </c>
    </row>
    <row r="277" spans="2:13" ht="15.6" x14ac:dyDescent="0.3">
      <c r="B277" s="39" t="s">
        <v>265</v>
      </c>
      <c r="C277" s="33"/>
      <c r="F277" s="121"/>
      <c r="G277" s="63">
        <v>0</v>
      </c>
      <c r="H277" s="35">
        <f t="shared" si="7"/>
        <v>0</v>
      </c>
      <c r="I277" s="63">
        <v>0</v>
      </c>
      <c r="J277" s="63">
        <v>0</v>
      </c>
      <c r="L277" t="s">
        <v>266</v>
      </c>
      <c r="M277">
        <v>9</v>
      </c>
    </row>
    <row r="278" spans="2:13" ht="15.6" x14ac:dyDescent="0.3">
      <c r="B278" s="39" t="s">
        <v>261</v>
      </c>
      <c r="C278" s="33"/>
      <c r="F278" s="121"/>
      <c r="G278" s="63">
        <v>10</v>
      </c>
      <c r="H278" s="35">
        <f t="shared" si="7"/>
        <v>2.6574541589157587E-3</v>
      </c>
      <c r="I278" s="63">
        <v>0</v>
      </c>
      <c r="J278" s="63">
        <v>10</v>
      </c>
      <c r="L278" t="s">
        <v>267</v>
      </c>
      <c r="M278">
        <v>8</v>
      </c>
    </row>
    <row r="279" spans="2:13" ht="15.6" x14ac:dyDescent="0.3">
      <c r="B279" s="39" t="s">
        <v>256</v>
      </c>
      <c r="C279" s="33"/>
      <c r="F279" s="121"/>
      <c r="G279" s="63">
        <v>26</v>
      </c>
      <c r="H279" s="35">
        <f t="shared" si="7"/>
        <v>6.9093808131809728E-3</v>
      </c>
      <c r="I279" s="63">
        <v>1</v>
      </c>
      <c r="J279" s="63">
        <v>25</v>
      </c>
      <c r="L279" t="s">
        <v>243</v>
      </c>
      <c r="M279">
        <v>4</v>
      </c>
    </row>
    <row r="280" spans="2:13" ht="15.6" x14ac:dyDescent="0.3">
      <c r="B280" s="39" t="s">
        <v>266</v>
      </c>
      <c r="C280" s="33"/>
      <c r="F280" s="121"/>
      <c r="G280" s="63">
        <v>9</v>
      </c>
      <c r="H280" s="35">
        <f t="shared" si="7"/>
        <v>2.3917087430241827E-3</v>
      </c>
      <c r="I280" s="63">
        <v>0</v>
      </c>
      <c r="J280" s="63">
        <v>9</v>
      </c>
      <c r="L280" t="s">
        <v>239</v>
      </c>
      <c r="M280">
        <v>2</v>
      </c>
    </row>
    <row r="281" spans="2:13" ht="15.6" x14ac:dyDescent="0.3">
      <c r="B281" s="39" t="s">
        <v>251</v>
      </c>
      <c r="C281" s="33"/>
      <c r="F281" s="121"/>
      <c r="G281" s="63">
        <v>42</v>
      </c>
      <c r="H281" s="35">
        <f t="shared" si="7"/>
        <v>1.1161307467446186E-2</v>
      </c>
      <c r="I281" s="63">
        <v>7</v>
      </c>
      <c r="J281" s="63">
        <v>35</v>
      </c>
      <c r="L281" t="s">
        <v>253</v>
      </c>
      <c r="M281">
        <v>1</v>
      </c>
    </row>
    <row r="282" spans="2:13" ht="15.6" x14ac:dyDescent="0.3">
      <c r="B282" s="39" t="s">
        <v>268</v>
      </c>
      <c r="C282" s="33"/>
      <c r="F282" s="121"/>
      <c r="G282" s="63">
        <v>1</v>
      </c>
      <c r="H282" s="35">
        <f t="shared" si="7"/>
        <v>2.6574541589157585E-4</v>
      </c>
      <c r="I282" s="63">
        <v>1</v>
      </c>
      <c r="J282" s="63">
        <v>0</v>
      </c>
      <c r="L282" t="s">
        <v>268</v>
      </c>
      <c r="M282">
        <v>1</v>
      </c>
    </row>
    <row r="283" spans="2:13" ht="15.6" x14ac:dyDescent="0.3">
      <c r="B283" s="39" t="s">
        <v>263</v>
      </c>
      <c r="C283" s="33"/>
      <c r="F283" s="121"/>
      <c r="G283" s="63">
        <v>10</v>
      </c>
      <c r="H283" s="35">
        <f t="shared" si="7"/>
        <v>2.6574541589157587E-3</v>
      </c>
      <c r="I283" s="63">
        <v>0</v>
      </c>
      <c r="J283" s="63">
        <v>10</v>
      </c>
      <c r="L283" t="s">
        <v>269</v>
      </c>
      <c r="M283">
        <v>1</v>
      </c>
    </row>
    <row r="284" spans="2:13" ht="15.6" x14ac:dyDescent="0.3">
      <c r="B284" s="39" t="s">
        <v>236</v>
      </c>
      <c r="C284" s="33"/>
      <c r="F284" s="121"/>
      <c r="G284" s="63">
        <v>1021</v>
      </c>
      <c r="H284" s="35">
        <f t="shared" si="7"/>
        <v>0.27132606962529898</v>
      </c>
      <c r="I284" s="63">
        <v>268</v>
      </c>
      <c r="J284" s="63">
        <v>753</v>
      </c>
      <c r="L284" t="s">
        <v>246</v>
      </c>
      <c r="M284">
        <v>0</v>
      </c>
    </row>
    <row r="285" spans="2:13" ht="15.6" x14ac:dyDescent="0.3">
      <c r="B285" s="39" t="s">
        <v>267</v>
      </c>
      <c r="C285" s="33"/>
      <c r="F285" s="121"/>
      <c r="G285" s="63">
        <v>8</v>
      </c>
      <c r="H285" s="35">
        <f t="shared" si="7"/>
        <v>2.1259633271326068E-3</v>
      </c>
      <c r="I285" s="63">
        <v>0</v>
      </c>
      <c r="J285" s="63">
        <v>8</v>
      </c>
      <c r="L285" t="s">
        <v>250</v>
      </c>
      <c r="M285">
        <v>0</v>
      </c>
    </row>
    <row r="286" spans="2:13" ht="15.6" x14ac:dyDescent="0.3">
      <c r="B286" s="39" t="s">
        <v>270</v>
      </c>
      <c r="C286" s="33"/>
      <c r="F286" s="121"/>
      <c r="G286" s="63">
        <v>0</v>
      </c>
      <c r="H286" s="35">
        <f t="shared" si="7"/>
        <v>0</v>
      </c>
      <c r="I286" s="63">
        <v>0</v>
      </c>
      <c r="J286" s="63">
        <v>0</v>
      </c>
      <c r="L286" t="s">
        <v>258</v>
      </c>
      <c r="M286">
        <v>0</v>
      </c>
    </row>
    <row r="287" spans="2:13" ht="15.6" x14ac:dyDescent="0.3">
      <c r="B287" s="39" t="s">
        <v>271</v>
      </c>
      <c r="C287" s="33"/>
      <c r="F287" s="121"/>
      <c r="G287" s="63">
        <v>0</v>
      </c>
      <c r="H287" s="35">
        <f t="shared" si="7"/>
        <v>0</v>
      </c>
      <c r="I287" s="63">
        <v>0</v>
      </c>
      <c r="J287" s="63">
        <v>0</v>
      </c>
      <c r="L287" t="s">
        <v>260</v>
      </c>
      <c r="M287">
        <v>0</v>
      </c>
    </row>
    <row r="288" spans="2:13" ht="15.6" x14ac:dyDescent="0.3">
      <c r="B288" s="39" t="s">
        <v>272</v>
      </c>
      <c r="C288" s="33"/>
      <c r="F288" s="121"/>
      <c r="G288" s="63">
        <v>0</v>
      </c>
      <c r="H288" s="35">
        <f t="shared" si="7"/>
        <v>0</v>
      </c>
      <c r="I288" s="63">
        <v>0</v>
      </c>
      <c r="J288" s="63">
        <v>0</v>
      </c>
      <c r="L288" t="s">
        <v>262</v>
      </c>
      <c r="M288">
        <v>0</v>
      </c>
    </row>
    <row r="289" spans="2:19" ht="15.6" x14ac:dyDescent="0.3">
      <c r="B289" s="39" t="s">
        <v>264</v>
      </c>
      <c r="C289" s="33"/>
      <c r="F289" s="121"/>
      <c r="G289" s="63">
        <v>10</v>
      </c>
      <c r="H289" s="35">
        <f t="shared" si="7"/>
        <v>2.6574541589157587E-3</v>
      </c>
      <c r="I289" s="63">
        <v>0</v>
      </c>
      <c r="J289" s="63">
        <v>10</v>
      </c>
      <c r="L289" t="s">
        <v>265</v>
      </c>
      <c r="M289">
        <v>0</v>
      </c>
    </row>
    <row r="290" spans="2:19" ht="15.6" x14ac:dyDescent="0.3">
      <c r="B290" s="39" t="s">
        <v>272</v>
      </c>
      <c r="C290" s="33"/>
      <c r="F290" s="121"/>
      <c r="G290" s="63">
        <v>0</v>
      </c>
      <c r="H290" s="35">
        <f t="shared" si="7"/>
        <v>0</v>
      </c>
      <c r="I290" s="63">
        <v>0</v>
      </c>
      <c r="J290" s="63">
        <v>0</v>
      </c>
      <c r="L290" t="s">
        <v>270</v>
      </c>
      <c r="M290" s="65">
        <v>0</v>
      </c>
    </row>
    <row r="291" spans="2:19" ht="15.6" x14ac:dyDescent="0.3">
      <c r="B291" s="39" t="s">
        <v>273</v>
      </c>
      <c r="C291" s="39"/>
      <c r="F291" s="121"/>
      <c r="G291" s="63">
        <v>0</v>
      </c>
      <c r="H291" s="35">
        <f t="shared" si="7"/>
        <v>0</v>
      </c>
      <c r="I291" s="63">
        <v>0</v>
      </c>
      <c r="J291" s="63">
        <v>0</v>
      </c>
      <c r="L291" t="s">
        <v>271</v>
      </c>
      <c r="M291">
        <v>0</v>
      </c>
    </row>
    <row r="292" spans="2:19" ht="15.6" x14ac:dyDescent="0.3">
      <c r="B292" s="39" t="s">
        <v>269</v>
      </c>
      <c r="C292" s="39"/>
      <c r="F292" s="121"/>
      <c r="G292" s="63">
        <v>1</v>
      </c>
      <c r="H292" s="35">
        <f t="shared" si="7"/>
        <v>2.6574541589157585E-4</v>
      </c>
      <c r="I292" s="63">
        <v>1</v>
      </c>
      <c r="J292" s="63">
        <v>0</v>
      </c>
      <c r="L292" t="s">
        <v>272</v>
      </c>
      <c r="M292">
        <v>0</v>
      </c>
    </row>
    <row r="293" spans="2:19" ht="15.6" x14ac:dyDescent="0.3">
      <c r="B293" s="39" t="s">
        <v>274</v>
      </c>
      <c r="C293" s="39"/>
      <c r="F293" s="121"/>
      <c r="G293" s="63">
        <v>0</v>
      </c>
      <c r="H293" s="35">
        <f t="shared" si="7"/>
        <v>0</v>
      </c>
      <c r="I293" s="63">
        <v>0</v>
      </c>
      <c r="J293" s="63">
        <v>0</v>
      </c>
      <c r="L293" t="s">
        <v>272</v>
      </c>
      <c r="M293">
        <v>0</v>
      </c>
    </row>
    <row r="294" spans="2:19" ht="15.6" x14ac:dyDescent="0.3">
      <c r="B294" s="39" t="s">
        <v>275</v>
      </c>
      <c r="C294" s="39"/>
      <c r="F294" s="121"/>
      <c r="G294" s="63">
        <v>0</v>
      </c>
      <c r="H294" s="35">
        <f t="shared" si="7"/>
        <v>0</v>
      </c>
      <c r="I294" s="63">
        <v>0</v>
      </c>
      <c r="J294" s="63">
        <v>0</v>
      </c>
      <c r="L294" t="s">
        <v>273</v>
      </c>
      <c r="M294">
        <v>0</v>
      </c>
    </row>
    <row r="295" spans="2:19" ht="15.6" x14ac:dyDescent="0.3">
      <c r="B295" s="39" t="s">
        <v>276</v>
      </c>
      <c r="C295" s="39"/>
      <c r="F295" s="121"/>
      <c r="G295" s="63">
        <v>0</v>
      </c>
      <c r="H295" s="35">
        <f t="shared" si="7"/>
        <v>0</v>
      </c>
      <c r="I295" s="63">
        <v>0</v>
      </c>
      <c r="J295" s="63">
        <v>0</v>
      </c>
      <c r="L295" t="s">
        <v>274</v>
      </c>
      <c r="M295">
        <v>0</v>
      </c>
    </row>
    <row r="296" spans="2:19" ht="15.6" x14ac:dyDescent="0.3">
      <c r="B296" s="39" t="s">
        <v>249</v>
      </c>
      <c r="C296" s="39"/>
      <c r="F296" s="121"/>
      <c r="G296" s="63">
        <v>55</v>
      </c>
      <c r="H296" s="35">
        <f t="shared" si="7"/>
        <v>1.4615997874036673E-2</v>
      </c>
      <c r="I296" s="63">
        <v>17</v>
      </c>
      <c r="J296" s="63">
        <v>38</v>
      </c>
      <c r="L296" t="s">
        <v>275</v>
      </c>
      <c r="M296">
        <v>0</v>
      </c>
    </row>
    <row r="297" spans="2:19" ht="15.6" x14ac:dyDescent="0.3">
      <c r="B297" s="39" t="s">
        <v>277</v>
      </c>
      <c r="C297" s="39"/>
      <c r="F297" s="121"/>
      <c r="G297" s="63">
        <v>0</v>
      </c>
      <c r="H297" s="35">
        <f t="shared" si="7"/>
        <v>0</v>
      </c>
      <c r="I297" s="63">
        <v>0</v>
      </c>
      <c r="J297" s="63">
        <v>0</v>
      </c>
      <c r="L297" t="s">
        <v>276</v>
      </c>
      <c r="M297">
        <v>0</v>
      </c>
    </row>
    <row r="298" spans="2:19" ht="16.2" thickBot="1" x14ac:dyDescent="0.35">
      <c r="B298" s="39" t="s">
        <v>238</v>
      </c>
      <c r="C298" s="39"/>
      <c r="F298" s="121"/>
      <c r="G298" s="63">
        <v>400</v>
      </c>
      <c r="H298" s="35">
        <f t="shared" si="7"/>
        <v>0.10629816635663035</v>
      </c>
      <c r="I298" s="63">
        <v>118</v>
      </c>
      <c r="J298" s="63">
        <v>282</v>
      </c>
      <c r="L298" t="s">
        <v>277</v>
      </c>
      <c r="M298">
        <v>0</v>
      </c>
    </row>
    <row r="299" spans="2:19" ht="15.6" x14ac:dyDescent="0.3">
      <c r="B299" s="220" t="s">
        <v>15</v>
      </c>
      <c r="C299" s="220"/>
      <c r="D299" s="220"/>
      <c r="E299" s="220"/>
      <c r="F299" s="220"/>
      <c r="G299" s="49">
        <f>SUM(G253:G298)</f>
        <v>3763</v>
      </c>
      <c r="H299" s="50">
        <v>1</v>
      </c>
      <c r="I299" s="49">
        <f>SUM(I253:I298)</f>
        <v>899</v>
      </c>
      <c r="J299" s="49">
        <f>SUM(J253:J298)</f>
        <v>2864</v>
      </c>
    </row>
    <row r="300" spans="2:19" x14ac:dyDescent="0.3">
      <c r="F300" s="121"/>
      <c r="G300" s="130"/>
    </row>
    <row r="301" spans="2:19" ht="15.75" customHeight="1" x14ac:dyDescent="0.3">
      <c r="B301" s="157" t="s">
        <v>278</v>
      </c>
      <c r="C301" s="157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</row>
    <row r="302" spans="2:19" ht="15.75" customHeight="1" x14ac:dyDescent="0.3">
      <c r="B302" s="157"/>
      <c r="C302" s="157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</row>
    <row r="303" spans="2:19" ht="15.75" customHeight="1" x14ac:dyDescent="0.3">
      <c r="B303" s="157"/>
      <c r="C303" s="157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</row>
    <row r="304" spans="2:19" x14ac:dyDescent="0.3">
      <c r="B304" s="221" t="s">
        <v>279</v>
      </c>
    </row>
    <row r="305" spans="2:2" x14ac:dyDescent="0.3">
      <c r="B305" s="222" t="s">
        <v>280</v>
      </c>
    </row>
  </sheetData>
  <autoFilter ref="L252:M298" xr:uid="{00000000-0009-0000-0000-000011000000}">
    <sortState xmlns:xlrd2="http://schemas.microsoft.com/office/spreadsheetml/2017/richdata2" ref="L253:M298">
      <sortCondition descending="1" ref="M252:M298"/>
    </sortState>
  </autoFilter>
  <dataConsolidate/>
  <mergeCells count="143">
    <mergeCell ref="B301:S303"/>
    <mergeCell ref="Q244:R244"/>
    <mergeCell ref="B245:C245"/>
    <mergeCell ref="G245:H245"/>
    <mergeCell ref="L246:M246"/>
    <mergeCell ref="Q246:R246"/>
    <mergeCell ref="B251:F252"/>
    <mergeCell ref="G251:G252"/>
    <mergeCell ref="H251:H252"/>
    <mergeCell ref="I251:J251"/>
    <mergeCell ref="B242:C242"/>
    <mergeCell ref="G242:H242"/>
    <mergeCell ref="L242:M242"/>
    <mergeCell ref="Q242:R242"/>
    <mergeCell ref="B243:C243"/>
    <mergeCell ref="G243:H243"/>
    <mergeCell ref="L243:M243"/>
    <mergeCell ref="Q243:R243"/>
    <mergeCell ref="C227:H227"/>
    <mergeCell ref="C228:H228"/>
    <mergeCell ref="C229:H229"/>
    <mergeCell ref="C230:H230"/>
    <mergeCell ref="C231:H231"/>
    <mergeCell ref="C232:H232"/>
    <mergeCell ref="C218:H218"/>
    <mergeCell ref="C219:H219"/>
    <mergeCell ref="C220:H220"/>
    <mergeCell ref="C221:H221"/>
    <mergeCell ref="C222:H222"/>
    <mergeCell ref="B223:B232"/>
    <mergeCell ref="C223:H223"/>
    <mergeCell ref="C224:H224"/>
    <mergeCell ref="C225:H225"/>
    <mergeCell ref="C226:H226"/>
    <mergeCell ref="C209:H209"/>
    <mergeCell ref="C210:H210"/>
    <mergeCell ref="C211:H211"/>
    <mergeCell ref="C212:H212"/>
    <mergeCell ref="B213:B222"/>
    <mergeCell ref="C213:H213"/>
    <mergeCell ref="C214:H214"/>
    <mergeCell ref="C215:H215"/>
    <mergeCell ref="C216:H216"/>
    <mergeCell ref="C217:H217"/>
    <mergeCell ref="B201:H202"/>
    <mergeCell ref="I201:M201"/>
    <mergeCell ref="N201:S201"/>
    <mergeCell ref="B203:B212"/>
    <mergeCell ref="C203:H203"/>
    <mergeCell ref="C204:H204"/>
    <mergeCell ref="C205:H205"/>
    <mergeCell ref="C206:H206"/>
    <mergeCell ref="C207:H207"/>
    <mergeCell ref="C208:H208"/>
    <mergeCell ref="B182:D182"/>
    <mergeCell ref="O182:T183"/>
    <mergeCell ref="F183:G183"/>
    <mergeCell ref="H183:I183"/>
    <mergeCell ref="J183:K183"/>
    <mergeCell ref="L183:M183"/>
    <mergeCell ref="F180:G180"/>
    <mergeCell ref="H180:I180"/>
    <mergeCell ref="J180:K180"/>
    <mergeCell ref="L180:M180"/>
    <mergeCell ref="B181:C181"/>
    <mergeCell ref="F181:G181"/>
    <mergeCell ref="H181:I181"/>
    <mergeCell ref="J181:K181"/>
    <mergeCell ref="L181:M181"/>
    <mergeCell ref="O177:Q179"/>
    <mergeCell ref="F178:G178"/>
    <mergeCell ref="H178:I178"/>
    <mergeCell ref="J178:K178"/>
    <mergeCell ref="L178:M178"/>
    <mergeCell ref="F179:G179"/>
    <mergeCell ref="H179:I179"/>
    <mergeCell ref="J179:K179"/>
    <mergeCell ref="L179:M179"/>
    <mergeCell ref="B175:M175"/>
    <mergeCell ref="B176:B177"/>
    <mergeCell ref="E176:E177"/>
    <mergeCell ref="F176:I176"/>
    <mergeCell ref="J176:M176"/>
    <mergeCell ref="F177:G177"/>
    <mergeCell ref="H177:I177"/>
    <mergeCell ref="J177:K177"/>
    <mergeCell ref="L177:M177"/>
    <mergeCell ref="H166:K166"/>
    <mergeCell ref="H167:K167"/>
    <mergeCell ref="H168:K168"/>
    <mergeCell ref="H169:K169"/>
    <mergeCell ref="H170:I170"/>
    <mergeCell ref="J170:K170"/>
    <mergeCell ref="B163:D164"/>
    <mergeCell ref="E163:E164"/>
    <mergeCell ref="F163:F164"/>
    <mergeCell ref="B165:D166"/>
    <mergeCell ref="E165:E166"/>
    <mergeCell ref="F165:F166"/>
    <mergeCell ref="B153:D153"/>
    <mergeCell ref="I153:J153"/>
    <mergeCell ref="I158:J158"/>
    <mergeCell ref="N160:T161"/>
    <mergeCell ref="B162:D162"/>
    <mergeCell ref="N162:Q162"/>
    <mergeCell ref="B143:D143"/>
    <mergeCell ref="B144:D144"/>
    <mergeCell ref="B145:D145"/>
    <mergeCell ref="B146:D146"/>
    <mergeCell ref="B147:D147"/>
    <mergeCell ref="B150:F152"/>
    <mergeCell ref="H115:I115"/>
    <mergeCell ref="H116:I116"/>
    <mergeCell ref="B118:E119"/>
    <mergeCell ref="B132:D133"/>
    <mergeCell ref="G132:L133"/>
    <mergeCell ref="B142:D142"/>
    <mergeCell ref="B111:C111"/>
    <mergeCell ref="H111:I112"/>
    <mergeCell ref="B112:C112"/>
    <mergeCell ref="B113:C113"/>
    <mergeCell ref="H113:I113"/>
    <mergeCell ref="B114:C114"/>
    <mergeCell ref="H114:I114"/>
    <mergeCell ref="B64:C64"/>
    <mergeCell ref="O72:Q72"/>
    <mergeCell ref="I73:L74"/>
    <mergeCell ref="B78:C78"/>
    <mergeCell ref="I78:K78"/>
    <mergeCell ref="I83:K83"/>
    <mergeCell ref="S22:S23"/>
    <mergeCell ref="M26:N27"/>
    <mergeCell ref="C41:D41"/>
    <mergeCell ref="I49:K49"/>
    <mergeCell ref="B53:C53"/>
    <mergeCell ref="I53:J53"/>
    <mergeCell ref="B11:R12"/>
    <mergeCell ref="B16:F17"/>
    <mergeCell ref="J16:L16"/>
    <mergeCell ref="I20:J22"/>
    <mergeCell ref="K20:K22"/>
    <mergeCell ref="P22:Q23"/>
    <mergeCell ref="R22:R23"/>
  </mergeCells>
  <pageMargins left="0.23622047244094491" right="0.23622047244094491" top="0.74803149606299213" bottom="0.74803149606299213" header="0.31496062992125984" footer="0.31496062992125984"/>
  <pageSetup paperSize="9" scale="41" fitToHeight="0" orientation="landscape" r:id="rId1"/>
  <rowBreaks count="4" manualBreakCount="4">
    <brk id="49" max="16383" man="1"/>
    <brk id="104" max="16383" man="1"/>
    <brk id="195" max="16383" man="1"/>
    <brk id="234" max="16383" man="1"/>
  </rowBreaks>
  <colBreaks count="1" manualBreakCount="1"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EE</vt:lpstr>
      <vt:lpstr>EE!Área_de_impresión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2025-10-17T13:28:28Z</dcterms:created>
  <dcterms:modified xsi:type="dcterms:W3CDTF">2025-10-17T13:28:44Z</dcterms:modified>
</cp:coreProperties>
</file>