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IC\Downloads\b) Casos de VMIGF, según sexo\"/>
    </mc:Choice>
  </mc:AlternateContent>
  <xr:revisionPtr revIDLastSave="0" documentId="13_ncr:1_{A1C23F0F-86B8-45E5-AB33-EBA72BE72C5F}" xr6:coauthVersionLast="47" xr6:coauthVersionMax="47" xr10:uidLastSave="{00000000-0000-0000-0000-000000000000}"/>
  <bookViews>
    <workbookView xWindow="-108" yWindow="-108" windowWidth="23256" windowHeight="12456" tabRatio="529" xr2:uid="{00000000-000D-0000-FFFF-FFFF00000000}"/>
  </bookViews>
  <sheets>
    <sheet name="Hombre" sheetId="1" r:id="rId1"/>
  </sheets>
  <definedNames>
    <definedName name="_xlnm._FilterDatabase" localSheetId="0" hidden="1">Hombre!#REF!</definedName>
    <definedName name="_xlnm.Print_Area" localSheetId="0">Hombre!$A$1:$O$123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37" i="1"/>
  <c r="C72" i="1"/>
  <c r="D72" i="1"/>
  <c r="E72" i="1"/>
  <c r="F72" i="1"/>
  <c r="G72" i="1"/>
  <c r="H72" i="1"/>
  <c r="I72" i="1"/>
  <c r="J72" i="1"/>
  <c r="K72" i="1"/>
  <c r="L72" i="1"/>
  <c r="M72" i="1"/>
  <c r="N72" i="1"/>
  <c r="C48" i="1"/>
  <c r="D48" i="1"/>
  <c r="E48" i="1"/>
  <c r="G48" i="1"/>
  <c r="H48" i="1"/>
  <c r="I48" i="1"/>
  <c r="K48" i="1"/>
  <c r="L48" i="1"/>
  <c r="M48" i="1"/>
  <c r="N48" i="1"/>
  <c r="K28" i="1"/>
  <c r="L28" i="1"/>
  <c r="M28" i="1"/>
  <c r="N28" i="1"/>
  <c r="O28" i="1"/>
  <c r="C28" i="1"/>
  <c r="D28" i="1"/>
  <c r="E28" i="1"/>
  <c r="D118" i="1"/>
  <c r="E118" i="1"/>
  <c r="F118" i="1"/>
  <c r="C118" i="1"/>
  <c r="B16" i="1" l="1"/>
  <c r="B17" i="1"/>
  <c r="B18" i="1"/>
  <c r="B19" i="1"/>
  <c r="B20" i="1"/>
  <c r="B21" i="1"/>
  <c r="B22" i="1"/>
  <c r="B23" i="1" l="1"/>
  <c r="B24" i="1"/>
  <c r="B25" i="1"/>
  <c r="B26" i="1"/>
  <c r="B27" i="1"/>
  <c r="J17" i="1"/>
  <c r="J18" i="1"/>
  <c r="J19" i="1"/>
  <c r="J20" i="1"/>
  <c r="J21" i="1"/>
  <c r="J22" i="1"/>
  <c r="J23" i="1"/>
  <c r="J24" i="1"/>
  <c r="J25" i="1"/>
  <c r="J26" i="1"/>
  <c r="J27" i="1"/>
  <c r="B82" i="1" l="1"/>
  <c r="B83" i="1"/>
  <c r="B84" i="1"/>
  <c r="J37" i="1" l="1"/>
  <c r="J38" i="1"/>
  <c r="J39" i="1"/>
  <c r="J40" i="1"/>
  <c r="J41" i="1"/>
  <c r="J42" i="1"/>
  <c r="J43" i="1"/>
  <c r="J44" i="1"/>
  <c r="J45" i="1"/>
  <c r="J46" i="1"/>
  <c r="J47" i="1"/>
  <c r="J36" i="1"/>
  <c r="B38" i="1"/>
  <c r="B39" i="1"/>
  <c r="B40" i="1"/>
  <c r="B41" i="1"/>
  <c r="B42" i="1"/>
  <c r="B43" i="1"/>
  <c r="B44" i="1"/>
  <c r="B45" i="1"/>
  <c r="B46" i="1"/>
  <c r="B47" i="1"/>
  <c r="F37" i="1"/>
  <c r="F38" i="1"/>
  <c r="F39" i="1"/>
  <c r="F40" i="1"/>
  <c r="F41" i="1"/>
  <c r="F42" i="1"/>
  <c r="F43" i="1"/>
  <c r="F44" i="1"/>
  <c r="F45" i="1"/>
  <c r="F46" i="1"/>
  <c r="F47" i="1"/>
  <c r="F36" i="1"/>
  <c r="F48" i="1" l="1"/>
  <c r="J48" i="1"/>
  <c r="L49" i="1" s="1"/>
  <c r="N49" i="1"/>
  <c r="C85" i="1" l="1"/>
  <c r="D85" i="1"/>
  <c r="E85" i="1"/>
  <c r="F85" i="1"/>
  <c r="G85" i="1"/>
  <c r="H85" i="1"/>
  <c r="I85" i="1"/>
  <c r="J85" i="1"/>
  <c r="B94" i="1" l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93" i="1"/>
  <c r="B61" i="1"/>
  <c r="B62" i="1"/>
  <c r="B63" i="1"/>
  <c r="B64" i="1"/>
  <c r="B65" i="1"/>
  <c r="B66" i="1"/>
  <c r="B67" i="1"/>
  <c r="B68" i="1"/>
  <c r="B69" i="1"/>
  <c r="B70" i="1"/>
  <c r="B71" i="1"/>
  <c r="B60" i="1"/>
  <c r="B81" i="1"/>
  <c r="J16" i="1"/>
  <c r="J28" i="1" s="1"/>
  <c r="B28" i="1"/>
  <c r="D29" i="1" l="1"/>
  <c r="E29" i="1"/>
  <c r="C29" i="1"/>
  <c r="M29" i="1"/>
  <c r="N29" i="1"/>
  <c r="O29" i="1"/>
  <c r="L29" i="1"/>
  <c r="K29" i="1"/>
  <c r="J29" i="1"/>
  <c r="B29" i="1"/>
  <c r="B48" i="1"/>
  <c r="C49" i="1" s="1"/>
  <c r="G49" i="1"/>
  <c r="B85" i="1"/>
  <c r="B72" i="1"/>
  <c r="B118" i="1"/>
  <c r="E119" i="1" s="1"/>
  <c r="F119" i="1" l="1"/>
  <c r="D119" i="1"/>
  <c r="J86" i="1"/>
  <c r="F86" i="1"/>
  <c r="I86" i="1"/>
  <c r="E86" i="1"/>
  <c r="H86" i="1"/>
  <c r="D86" i="1"/>
  <c r="G86" i="1"/>
  <c r="N73" i="1"/>
  <c r="J73" i="1"/>
  <c r="F73" i="1"/>
  <c r="M73" i="1"/>
  <c r="I73" i="1"/>
  <c r="E73" i="1"/>
  <c r="L73" i="1"/>
  <c r="H73" i="1"/>
  <c r="D73" i="1"/>
  <c r="K73" i="1"/>
  <c r="G73" i="1"/>
  <c r="C86" i="1"/>
  <c r="B73" i="1"/>
  <c r="C73" i="1"/>
  <c r="M49" i="1"/>
  <c r="K49" i="1"/>
  <c r="I49" i="1"/>
  <c r="H49" i="1"/>
  <c r="D49" i="1"/>
  <c r="E49" i="1"/>
  <c r="F49" i="1"/>
  <c r="B49" i="1"/>
  <c r="J49" i="1"/>
  <c r="C119" i="1"/>
  <c r="B86" i="1"/>
  <c r="B119" i="1"/>
</calcChain>
</file>

<file path=xl/sharedStrings.xml><?xml version="1.0" encoding="utf-8"?>
<sst xmlns="http://schemas.openxmlformats.org/spreadsheetml/2006/main" count="171" uniqueCount="89">
  <si>
    <t>Total</t>
  </si>
  <si>
    <t>%</t>
  </si>
  <si>
    <t>0-17 años</t>
  </si>
  <si>
    <t>18-59 años</t>
  </si>
  <si>
    <t>Tipo de Violencia</t>
  </si>
  <si>
    <t>Psicológica</t>
  </si>
  <si>
    <t>Física</t>
  </si>
  <si>
    <t>Sexual</t>
  </si>
  <si>
    <t>Departamento</t>
  </si>
  <si>
    <t>Cusco</t>
  </si>
  <si>
    <t>Lima</t>
  </si>
  <si>
    <t>Callao</t>
  </si>
  <si>
    <t>Puno</t>
  </si>
  <si>
    <t>Junin</t>
  </si>
  <si>
    <t>Casos atendidos por grupos de edad según mes</t>
  </si>
  <si>
    <t>Mes</t>
  </si>
  <si>
    <t>Ene</t>
  </si>
  <si>
    <t>Jun</t>
  </si>
  <si>
    <t>Jul</t>
  </si>
  <si>
    <t>Ago</t>
  </si>
  <si>
    <t>Set</t>
  </si>
  <si>
    <t>Oct</t>
  </si>
  <si>
    <t>Nov</t>
  </si>
  <si>
    <t>Dic</t>
  </si>
  <si>
    <t>Nuevo</t>
  </si>
  <si>
    <t>Reingreso</t>
  </si>
  <si>
    <t>Reincidente</t>
  </si>
  <si>
    <t>Derivado</t>
  </si>
  <si>
    <t>Continuador</t>
  </si>
  <si>
    <t>Casos atendidos según grupo de edad y tipo de violencia</t>
  </si>
  <si>
    <t>0-5
años</t>
  </si>
  <si>
    <t>6-11
años</t>
  </si>
  <si>
    <t>12-17
años</t>
  </si>
  <si>
    <t>18-25
años</t>
  </si>
  <si>
    <t>26-35
años</t>
  </si>
  <si>
    <t>36-45
años</t>
  </si>
  <si>
    <t>46-59
años</t>
  </si>
  <si>
    <t>60 +
años</t>
  </si>
  <si>
    <t>Económica</t>
  </si>
  <si>
    <t>60 + años</t>
  </si>
  <si>
    <t xml:space="preserve">Mes </t>
  </si>
  <si>
    <t>Casos atendidos según caracteristicas presentes en las víctimas</t>
  </si>
  <si>
    <t>Económica-Patrimonial</t>
  </si>
  <si>
    <t>Tipo de violencia</t>
  </si>
  <si>
    <t>Casos atendidos por tipo de violencia según departamento</t>
  </si>
  <si>
    <t>Amazonas</t>
  </si>
  <si>
    <t>Ancash</t>
  </si>
  <si>
    <t>Apurimac</t>
  </si>
  <si>
    <t>Arequipa</t>
  </si>
  <si>
    <t>Ayacucho</t>
  </si>
  <si>
    <t>Cajamarca</t>
  </si>
  <si>
    <t>Huancavelica</t>
  </si>
  <si>
    <t>Huanuco</t>
  </si>
  <si>
    <t>Ica</t>
  </si>
  <si>
    <t>La Libertad</t>
  </si>
  <si>
    <t>Lambayeque</t>
  </si>
  <si>
    <t>Loreto</t>
  </si>
  <si>
    <t>Madre De Dios</t>
  </si>
  <si>
    <t>Moquegua</t>
  </si>
  <si>
    <t>Pasco</t>
  </si>
  <si>
    <t>Piura</t>
  </si>
  <si>
    <t>San Martin</t>
  </si>
  <si>
    <t>Tacna</t>
  </si>
  <si>
    <t>Tumbes</t>
  </si>
  <si>
    <t>Ucayali</t>
  </si>
  <si>
    <t>CASOS ATENDIDOS A PERSONAS AFECTADAS POR HECHOS DE VIOLENCIA CONTRA LAS MUJERES, LOS INTEGRANTES</t>
  </si>
  <si>
    <t>TOTAL HOMBRES</t>
  </si>
  <si>
    <t>Casos atendidos por tipo de violencia y vinculo relacional de la presunta persona agresora con la víctima, según mes</t>
  </si>
  <si>
    <t>Vínculo de pareja</t>
  </si>
  <si>
    <t>Vínculo Familiar</t>
  </si>
  <si>
    <t>/1 Casos de personas que no tienen nacionalidad peruana</t>
  </si>
  <si>
    <t>Nacionalidad extranjera /1</t>
  </si>
  <si>
    <t>Discapacidad /2</t>
  </si>
  <si>
    <t>VIH /4</t>
  </si>
  <si>
    <t>Sin vinculo /5</t>
  </si>
  <si>
    <t>Feb</t>
  </si>
  <si>
    <t>Mar</t>
  </si>
  <si>
    <t>Abr</t>
  </si>
  <si>
    <t>May</t>
  </si>
  <si>
    <t>LGBTI/3</t>
  </si>
  <si>
    <t>/2 Casos de personas que presentan algún tipo de discapacidad</t>
  </si>
  <si>
    <t>/5 Casos atendidos donde el vínculo relacional entre la presunta persona agresora y la víctima no es de pareja ni familiar ( vecino/a, concuñado, docente, compañero/a de trabajo, empleador/a de trabajo, , compañero de estudios,    habita en el mismo hogar, desconocido, otro).</t>
  </si>
  <si>
    <t xml:space="preserve">                                                                     Casos atendidos por condición del caso según mes</t>
  </si>
  <si>
    <t>Elaboración : SGIC - UPPM - Warmi Ñan</t>
  </si>
  <si>
    <t>DEL GRUPO FAMILIAR Y PERSONAS AFECTADAS POR VIOLENCIA SEXUAL EN LOS CENTRO EMERGENCIA MUJER Y FAMILIA A NIVEL NACIONAL</t>
  </si>
  <si>
    <t>Fuente : Registro de casos del Centro Emergencia Mujer y Familia</t>
  </si>
  <si>
    <t>/3 Casos de personas  lesbiana, gay, bisexual, pansexual, asexual, mujer trans, hombre trans, género no binario, transexual, travesti e intersexual atendidas por el Centro Emergencia Mujer y Familia</t>
  </si>
  <si>
    <t>/4 Casos de personas con VIH atendidas en los Centro Emergencia Mujer y Familia</t>
  </si>
  <si>
    <t>Período: Enero - Abril, 2026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</si>
</sst>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3"/>
      <color theme="0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u/>
      <sz val="13"/>
      <color theme="0"/>
      <name val="Arial Narrow"/>
      <family val="2"/>
    </font>
    <font>
      <b/>
      <u/>
      <sz val="12"/>
      <color theme="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26">
    <border>
      <left/>
      <right/>
      <top/>
      <bottom/>
      <diagonal/>
    </border>
    <border>
      <left style="medium">
        <color rgb="FF434343"/>
      </left>
      <right/>
      <top style="medium">
        <color rgb="FF434343"/>
      </top>
      <bottom/>
      <diagonal/>
    </border>
    <border>
      <left/>
      <right/>
      <top style="medium">
        <color rgb="FF434343"/>
      </top>
      <bottom/>
      <diagonal/>
    </border>
    <border>
      <left/>
      <right style="medium">
        <color rgb="FF434343"/>
      </right>
      <top style="medium">
        <color rgb="FF434343"/>
      </top>
      <bottom/>
      <diagonal/>
    </border>
    <border>
      <left style="medium">
        <color rgb="FF434343"/>
      </left>
      <right/>
      <top/>
      <bottom/>
      <diagonal/>
    </border>
    <border>
      <left/>
      <right style="medium">
        <color rgb="FF434343"/>
      </right>
      <top/>
      <bottom/>
      <diagonal/>
    </border>
    <border>
      <left style="medium">
        <color rgb="FF434343"/>
      </left>
      <right/>
      <top/>
      <bottom style="medium">
        <color rgb="FF434343"/>
      </bottom>
      <diagonal/>
    </border>
    <border>
      <left/>
      <right/>
      <top/>
      <bottom style="medium">
        <color rgb="FF434343"/>
      </bottom>
      <diagonal/>
    </border>
    <border>
      <left/>
      <right style="medium">
        <color rgb="FF434343"/>
      </right>
      <top/>
      <bottom style="medium">
        <color rgb="FF434343"/>
      </bottom>
      <diagonal/>
    </border>
    <border>
      <left/>
      <right/>
      <top/>
      <bottom style="medium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DDEBF7"/>
      </top>
      <bottom/>
      <diagonal/>
    </border>
    <border>
      <left/>
      <right style="hair">
        <color rgb="FF305496"/>
      </right>
      <top/>
      <bottom style="hair">
        <color rgb="FF305496"/>
      </bottom>
      <diagonal/>
    </border>
    <border>
      <left/>
      <right style="hair">
        <color rgb="FF305496"/>
      </right>
      <top style="hair">
        <color rgb="FF305496"/>
      </top>
      <bottom/>
      <diagonal/>
    </border>
    <border>
      <left/>
      <right style="thick">
        <color rgb="FF305496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dotted">
        <color theme="0"/>
      </top>
      <bottom style="thin">
        <color theme="0"/>
      </bottom>
      <diagonal/>
    </border>
    <border>
      <left/>
      <right style="thick">
        <color rgb="FF305496"/>
      </right>
      <top style="dotted">
        <color theme="0"/>
      </top>
      <bottom style="thin">
        <color theme="0"/>
      </bottom>
      <diagonal/>
    </border>
    <border>
      <left style="thick">
        <color rgb="FF305496"/>
      </left>
      <right/>
      <top style="dotted">
        <color theme="0"/>
      </top>
      <bottom style="thin">
        <color theme="0"/>
      </bottom>
      <diagonal/>
    </border>
    <border>
      <left/>
      <right style="hair">
        <color rgb="FF305496"/>
      </right>
      <top/>
      <bottom/>
      <diagonal/>
    </border>
    <border>
      <left style="medium">
        <color rgb="FF969696"/>
      </left>
      <right/>
      <top/>
      <bottom/>
      <diagonal/>
    </border>
    <border>
      <left/>
      <right/>
      <top/>
      <bottom style="hair">
        <color rgb="FF002060"/>
      </bottom>
      <diagonal/>
    </border>
    <border>
      <left/>
      <right/>
      <top style="medium">
        <color rgb="FF305496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right" vertical="center" wrapText="1"/>
    </xf>
    <xf numFmtId="0" fontId="5" fillId="2" borderId="0" xfId="0" applyFont="1" applyFill="1"/>
    <xf numFmtId="0" fontId="5" fillId="3" borderId="0" xfId="0" applyFont="1" applyFill="1"/>
    <xf numFmtId="0" fontId="6" fillId="3" borderId="0" xfId="2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7" fillId="3" borderId="0" xfId="2" applyFont="1" applyFill="1" applyAlignment="1">
      <alignment horizontal="centerContinuous" vertical="center"/>
    </xf>
    <xf numFmtId="0" fontId="6" fillId="2" borderId="9" xfId="0" applyFont="1" applyFill="1" applyBorder="1"/>
    <xf numFmtId="0" fontId="15" fillId="2" borderId="0" xfId="0" applyFont="1" applyFill="1"/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16" fillId="2" borderId="0" xfId="0" applyFont="1" applyFill="1"/>
    <xf numFmtId="0" fontId="4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164" fontId="17" fillId="6" borderId="9" xfId="3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8" fillId="2" borderId="9" xfId="1" applyFont="1" applyFill="1" applyBorder="1"/>
    <xf numFmtId="0" fontId="6" fillId="2" borderId="9" xfId="1" applyFont="1" applyFill="1" applyBorder="1"/>
    <xf numFmtId="0" fontId="6" fillId="2" borderId="0" xfId="1" applyFont="1" applyFill="1"/>
    <xf numFmtId="0" fontId="5" fillId="2" borderId="0" xfId="1" applyFont="1" applyFill="1"/>
    <xf numFmtId="0" fontId="17" fillId="6" borderId="11" xfId="1" applyFont="1" applyFill="1" applyBorder="1" applyAlignment="1">
      <alignment horizontal="left" vertical="center" wrapText="1"/>
    </xf>
    <xf numFmtId="3" fontId="17" fillId="6" borderId="11" xfId="1" applyNumberFormat="1" applyFont="1" applyFill="1" applyBorder="1" applyAlignment="1">
      <alignment horizontal="center" vertical="center" wrapText="1"/>
    </xf>
    <xf numFmtId="3" fontId="16" fillId="6" borderId="11" xfId="1" applyNumberFormat="1" applyFont="1" applyFill="1" applyBorder="1" applyAlignment="1">
      <alignment horizontal="center" vertical="center"/>
    </xf>
    <xf numFmtId="0" fontId="17" fillId="6" borderId="11" xfId="1" applyFont="1" applyFill="1" applyBorder="1" applyAlignment="1">
      <alignment horizontal="left" vertical="center"/>
    </xf>
    <xf numFmtId="3" fontId="17" fillId="6" borderId="10" xfId="1" applyNumberFormat="1" applyFont="1" applyFill="1" applyBorder="1" applyAlignment="1">
      <alignment horizontal="center" vertical="center"/>
    </xf>
    <xf numFmtId="3" fontId="5" fillId="3" borderId="0" xfId="1" applyNumberFormat="1" applyFont="1" applyFill="1" applyAlignment="1">
      <alignment horizontal="center" vertical="center"/>
    </xf>
    <xf numFmtId="0" fontId="17" fillId="6" borderId="10" xfId="1" applyFont="1" applyFill="1" applyBorder="1" applyAlignment="1">
      <alignment horizontal="left" vertical="center"/>
    </xf>
    <xf numFmtId="0" fontId="17" fillId="6" borderId="12" xfId="1" applyFont="1" applyFill="1" applyBorder="1" applyAlignment="1">
      <alignment horizontal="left" vertical="center"/>
    </xf>
    <xf numFmtId="3" fontId="17" fillId="6" borderId="12" xfId="1" applyNumberFormat="1" applyFont="1" applyFill="1" applyBorder="1" applyAlignment="1">
      <alignment horizontal="center" vertical="center"/>
    </xf>
    <xf numFmtId="3" fontId="16" fillId="6" borderId="0" xfId="1" applyNumberFormat="1" applyFont="1" applyFill="1" applyAlignment="1">
      <alignment horizontal="center" vertical="center"/>
    </xf>
    <xf numFmtId="0" fontId="4" fillId="5" borderId="0" xfId="1" applyFont="1" applyFill="1" applyAlignment="1">
      <alignment horizontal="left" vertical="center"/>
    </xf>
    <xf numFmtId="3" fontId="4" fillId="5" borderId="0" xfId="1" applyNumberFormat="1" applyFont="1" applyFill="1" applyAlignment="1">
      <alignment horizontal="center" vertical="center"/>
    </xf>
    <xf numFmtId="0" fontId="17" fillId="6" borderId="9" xfId="1" applyFont="1" applyFill="1" applyBorder="1" applyAlignment="1">
      <alignment vertical="center"/>
    </xf>
    <xf numFmtId="164" fontId="17" fillId="6" borderId="9" xfId="4" applyNumberFormat="1" applyFont="1" applyFill="1" applyBorder="1" applyAlignment="1">
      <alignment horizontal="center" vertical="center"/>
    </xf>
    <xf numFmtId="0" fontId="5" fillId="3" borderId="0" xfId="1" applyFont="1" applyFill="1"/>
    <xf numFmtId="0" fontId="17" fillId="3" borderId="0" xfId="1" applyFont="1" applyFill="1" applyAlignment="1">
      <alignment vertical="center"/>
    </xf>
    <xf numFmtId="164" fontId="17" fillId="3" borderId="0" xfId="4" applyNumberFormat="1" applyFont="1" applyFill="1" applyBorder="1" applyAlignment="1">
      <alignment horizontal="center" vertical="center"/>
    </xf>
    <xf numFmtId="0" fontId="17" fillId="6" borderId="11" xfId="1" applyFont="1" applyFill="1" applyBorder="1" applyAlignment="1">
      <alignment horizontal="justify" vertical="center"/>
    </xf>
    <xf numFmtId="3" fontId="17" fillId="6" borderId="11" xfId="1" applyNumberFormat="1" applyFont="1" applyFill="1" applyBorder="1" applyAlignment="1">
      <alignment horizontal="center" vertical="center"/>
    </xf>
    <xf numFmtId="3" fontId="16" fillId="6" borderId="15" xfId="1" applyNumberFormat="1" applyFont="1" applyFill="1" applyBorder="1" applyAlignment="1">
      <alignment horizontal="center" vertical="center"/>
    </xf>
    <xf numFmtId="3" fontId="17" fillId="3" borderId="0" xfId="1" applyNumberFormat="1" applyFont="1" applyFill="1" applyAlignment="1">
      <alignment horizontal="center" vertical="center"/>
    </xf>
    <xf numFmtId="3" fontId="16" fillId="6" borderId="22" xfId="1" applyNumberFormat="1" applyFont="1" applyFill="1" applyBorder="1" applyAlignment="1">
      <alignment horizontal="center" vertical="center"/>
    </xf>
    <xf numFmtId="3" fontId="17" fillId="6" borderId="0" xfId="1" applyNumberFormat="1" applyFont="1" applyFill="1" applyAlignment="1">
      <alignment horizontal="center" vertical="center"/>
    </xf>
    <xf numFmtId="0" fontId="4" fillId="5" borderId="0" xfId="1" applyFont="1" applyFill="1" applyAlignment="1">
      <alignment horizontal="justify" vertical="center"/>
    </xf>
    <xf numFmtId="3" fontId="4" fillId="3" borderId="0" xfId="1" applyNumberFormat="1" applyFont="1" applyFill="1" applyAlignment="1">
      <alignment horizontal="center" vertical="center"/>
    </xf>
    <xf numFmtId="0" fontId="17" fillId="6" borderId="9" xfId="1" applyFont="1" applyFill="1" applyBorder="1" applyAlignment="1">
      <alignment horizontal="left" vertical="center"/>
    </xf>
    <xf numFmtId="0" fontId="4" fillId="3" borderId="0" xfId="1" applyFont="1" applyFill="1" applyAlignment="1">
      <alignment vertical="center" wrapText="1"/>
    </xf>
    <xf numFmtId="0" fontId="17" fillId="3" borderId="0" xfId="1" applyFont="1" applyFill="1" applyAlignment="1">
      <alignment horizontal="center" vertical="center"/>
    </xf>
    <xf numFmtId="0" fontId="17" fillId="6" borderId="10" xfId="1" applyFont="1" applyFill="1" applyBorder="1" applyAlignment="1">
      <alignment horizontal="justify" vertical="center"/>
    </xf>
    <xf numFmtId="3" fontId="16" fillId="3" borderId="0" xfId="1" applyNumberFormat="1" applyFont="1" applyFill="1" applyAlignment="1">
      <alignment horizontal="center" vertical="center"/>
    </xf>
    <xf numFmtId="3" fontId="16" fillId="6" borderId="12" xfId="1" applyNumberFormat="1" applyFont="1" applyFill="1" applyBorder="1" applyAlignment="1">
      <alignment horizontal="center" vertical="center"/>
    </xf>
    <xf numFmtId="3" fontId="16" fillId="6" borderId="16" xfId="1" applyNumberFormat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8" fillId="2" borderId="9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7" fillId="6" borderId="24" xfId="0" applyFont="1" applyFill="1" applyBorder="1" applyAlignment="1">
      <alignment vertical="center"/>
    </xf>
    <xf numFmtId="3" fontId="17" fillId="6" borderId="24" xfId="0" applyNumberFormat="1" applyFont="1" applyFill="1" applyBorder="1" applyAlignment="1">
      <alignment horizontal="center" vertical="center"/>
    </xf>
    <xf numFmtId="3" fontId="16" fillId="6" borderId="24" xfId="0" applyNumberFormat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0" fontId="9" fillId="4" borderId="3" xfId="0" applyFont="1" applyFill="1" applyBorder="1" applyAlignment="1">
      <alignment horizontal="centerContinuous" vertical="center"/>
    </xf>
    <xf numFmtId="0" fontId="10" fillId="4" borderId="4" xfId="0" applyFont="1" applyFill="1" applyBorder="1" applyAlignment="1">
      <alignment horizontal="centerContinuous"/>
    </xf>
    <xf numFmtId="0" fontId="11" fillId="4" borderId="0" xfId="0" applyFont="1" applyFill="1" applyAlignment="1">
      <alignment horizontal="centerContinuous" vertical="center"/>
    </xf>
    <xf numFmtId="0" fontId="12" fillId="4" borderId="0" xfId="0" applyFont="1" applyFill="1" applyAlignment="1">
      <alignment horizontal="centerContinuous" vertical="center"/>
    </xf>
    <xf numFmtId="0" fontId="12" fillId="4" borderId="5" xfId="0" applyFont="1" applyFill="1" applyBorder="1" applyAlignment="1">
      <alignment horizontal="centerContinuous" vertical="center"/>
    </xf>
    <xf numFmtId="0" fontId="13" fillId="4" borderId="4" xfId="0" applyFont="1" applyFill="1" applyBorder="1" applyAlignment="1">
      <alignment horizontal="centerContinuous"/>
    </xf>
    <xf numFmtId="0" fontId="14" fillId="4" borderId="0" xfId="0" applyFont="1" applyFill="1" applyAlignment="1">
      <alignment horizontal="centerContinuous" vertical="center"/>
    </xf>
    <xf numFmtId="0" fontId="12" fillId="4" borderId="6" xfId="0" applyFont="1" applyFill="1" applyBorder="1" applyAlignment="1">
      <alignment horizontal="centerContinuous"/>
    </xf>
    <xf numFmtId="0" fontId="8" fillId="4" borderId="7" xfId="0" applyFont="1" applyFill="1" applyBorder="1" applyAlignment="1">
      <alignment horizontal="centerContinuous" vertical="center"/>
    </xf>
    <xf numFmtId="0" fontId="9" fillId="4" borderId="7" xfId="0" applyFont="1" applyFill="1" applyBorder="1" applyAlignment="1">
      <alignment horizontal="centerContinuous" vertical="center"/>
    </xf>
    <xf numFmtId="0" fontId="8" fillId="4" borderId="8" xfId="0" applyFont="1" applyFill="1" applyBorder="1" applyAlignment="1">
      <alignment horizontal="centerContinuous" vertical="center"/>
    </xf>
    <xf numFmtId="3" fontId="16" fillId="6" borderId="1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2" borderId="0" xfId="2" applyFont="1" applyFill="1" applyAlignment="1">
      <alignment vertical="center"/>
    </xf>
    <xf numFmtId="0" fontId="16" fillId="2" borderId="0" xfId="0" applyFont="1" applyFill="1" applyAlignment="1">
      <alignment vertical="center" wrapText="1"/>
    </xf>
    <xf numFmtId="0" fontId="17" fillId="6" borderId="0" xfId="1" applyFont="1" applyFill="1" applyAlignment="1">
      <alignment horizontal="left" vertical="center"/>
    </xf>
    <xf numFmtId="3" fontId="17" fillId="6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5" borderId="0" xfId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7" fillId="6" borderId="0" xfId="0" applyFont="1" applyFill="1" applyAlignment="1">
      <alignment vertical="center"/>
    </xf>
    <xf numFmtId="3" fontId="17" fillId="6" borderId="0" xfId="0" applyNumberFormat="1" applyFont="1" applyFill="1" applyAlignment="1">
      <alignment horizontal="center" vertical="center"/>
    </xf>
    <xf numFmtId="3" fontId="16" fillId="6" borderId="0" xfId="0" applyNumberFormat="1" applyFont="1" applyFill="1" applyAlignment="1">
      <alignment horizontal="center" vertical="center"/>
    </xf>
    <xf numFmtId="0" fontId="4" fillId="5" borderId="0" xfId="1" applyFont="1" applyFill="1" applyAlignment="1">
      <alignment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4" fillId="5" borderId="0" xfId="1" applyFont="1" applyFill="1" applyAlignment="1">
      <alignment horizontal="left" vertical="center"/>
    </xf>
    <xf numFmtId="0" fontId="4" fillId="5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4" fillId="5" borderId="20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5">
    <cellStyle name="Normal" xfId="0" builtinId="0"/>
    <cellStyle name="Normal 2 3" xfId="1" xr:uid="{00000000-0005-0000-0000-000001000000}"/>
    <cellStyle name="Normal_Directorio CEMs - agos - 2009 - UGTAI" xfId="2" xr:uid="{00000000-0005-0000-0000-000002000000}"/>
    <cellStyle name="Porcentaje" xfId="3" builtinId="5"/>
    <cellStyle name="Porcentaje 2" xfId="4" xr:uid="{00000000-0005-0000-0000-000004000000}"/>
  </cellStyles>
  <dxfs count="0"/>
  <tableStyles count="0" defaultTableStyle="TableStyleMedium9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MX" sz="100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Casos VMFS según tipo de violencia</a:t>
            </a:r>
          </a:p>
          <a:p>
            <a:pPr algn="ctr" rtl="0">
              <a:defRPr lang="es-MX" sz="100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(Porcentaje)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MX" sz="100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2D8F-434A-8ACF-F2A61C1B321F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2-2D8F-434A-8ACF-F2A61C1B32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2D8F-434A-8ACF-F2A61C1B321F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2D8F-434A-8ACF-F2A61C1B321F}"/>
              </c:ext>
            </c:extLst>
          </c:dPt>
          <c:dLbls>
            <c:dLbl>
              <c:idx val="0"/>
              <c:layout>
                <c:manualLayout>
                  <c:x val="0.21722438143008035"/>
                  <c:y val="5.57139515624308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F-434A-8ACF-F2A61C1B321F}"/>
                </c:ext>
              </c:extLst>
            </c:dLbl>
            <c:dLbl>
              <c:idx val="1"/>
              <c:layout>
                <c:manualLayout>
                  <c:x val="6.2352799650043741E-2"/>
                  <c:y val="7.72615923009623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F-434A-8ACF-F2A61C1B321F}"/>
                </c:ext>
              </c:extLst>
            </c:dLbl>
            <c:dLbl>
              <c:idx val="2"/>
              <c:layout>
                <c:manualLayout>
                  <c:x val="-2.4347112860892389E-2"/>
                  <c:y val="4.2401939340915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F-434A-8ACF-F2A61C1B321F}"/>
                </c:ext>
              </c:extLst>
            </c:dLbl>
            <c:dLbl>
              <c:idx val="3"/>
              <c:layout>
                <c:manualLayout>
                  <c:x val="-5.4322615923009625E-2"/>
                  <c:y val="1.94025226013414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8F-434A-8ACF-F2A61C1B32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Hombre!$A$81:$A$84</c:f>
              <c:strCache>
                <c:ptCount val="4"/>
                <c:pt idx="0">
                  <c:v>Económica</c:v>
                </c:pt>
                <c:pt idx="1">
                  <c:v>Psicológica</c:v>
                </c:pt>
                <c:pt idx="2">
                  <c:v>Física</c:v>
                </c:pt>
                <c:pt idx="3">
                  <c:v>Sexual</c:v>
                </c:pt>
              </c:strCache>
            </c:strRef>
          </c:cat>
          <c:val>
            <c:numRef>
              <c:f>Hombre!$B$81:$B$84</c:f>
              <c:numCache>
                <c:formatCode>#,##0</c:formatCode>
                <c:ptCount val="4"/>
                <c:pt idx="0">
                  <c:v>54</c:v>
                </c:pt>
                <c:pt idx="1">
                  <c:v>5473</c:v>
                </c:pt>
                <c:pt idx="2">
                  <c:v>3385</c:v>
                </c:pt>
                <c:pt idx="3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F-434A-8ACF-F2A61C1B3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76201</xdr:colOff>
      <xdr:row>78</xdr:row>
      <xdr:rowOff>23813</xdr:rowOff>
    </xdr:from>
    <xdr:to>
      <xdr:col>14</xdr:col>
      <xdr:colOff>647700</xdr:colOff>
      <xdr:row>88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EC1350C-63FB-4B9D-83CE-D1645AB78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47625</xdr:rowOff>
    </xdr:from>
    <xdr:to>
      <xdr:col>6</xdr:col>
      <xdr:colOff>480739</xdr:colOff>
      <xdr:row>4</xdr:row>
      <xdr:rowOff>27072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7C75B6-7ECE-4027-902B-F10194E5B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5309914" cy="59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2060"/>
  </sheetPr>
  <dimension ref="A2:CC123"/>
  <sheetViews>
    <sheetView showGridLines="0" tabSelected="1" view="pageBreakPreview" zoomScaleNormal="100" zoomScaleSheetLayoutView="100" workbookViewId="0"/>
  </sheetViews>
  <sheetFormatPr baseColWidth="10" defaultColWidth="11.44140625" defaultRowHeight="13.8" x14ac:dyDescent="0.3"/>
  <cols>
    <col min="1" max="1" width="16.109375" style="6" customWidth="1"/>
    <col min="2" max="2" width="11.44140625" style="61" customWidth="1"/>
    <col min="3" max="5" width="11.44140625" style="6"/>
    <col min="6" max="6" width="11.44140625" style="61"/>
    <col min="7" max="7" width="14" style="61" bestFit="1" customWidth="1"/>
    <col min="8" max="8" width="12.5546875" style="61" customWidth="1"/>
    <col min="9" max="9" width="10.109375" style="61" customWidth="1"/>
    <col min="10" max="10" width="9.109375" style="61" customWidth="1"/>
    <col min="11" max="11" width="8.44140625" style="6" customWidth="1"/>
    <col min="12" max="13" width="11.44140625" style="6" customWidth="1"/>
    <col min="14" max="14" width="11.109375" style="6" customWidth="1"/>
    <col min="15" max="15" width="12" style="6" customWidth="1"/>
    <col min="16" max="16" width="11.44140625" style="6" customWidth="1"/>
    <col min="17" max="16384" width="11.44140625" style="6"/>
  </cols>
  <sheetData>
    <row r="2" spans="1:15" ht="12.75" customHeight="1" x14ac:dyDescent="0.3"/>
    <row r="3" spans="1:15" ht="8.1" customHeight="1" x14ac:dyDescent="0.3">
      <c r="A3" s="7"/>
      <c r="B3" s="62"/>
      <c r="C3" s="7"/>
      <c r="D3" s="7"/>
      <c r="E3" s="7"/>
      <c r="F3" s="62"/>
      <c r="G3" s="62"/>
      <c r="H3" s="62"/>
      <c r="I3" s="62"/>
      <c r="J3" s="62"/>
      <c r="K3" s="7"/>
      <c r="L3" s="7"/>
      <c r="M3" s="7"/>
      <c r="N3" s="7"/>
      <c r="O3" s="7"/>
    </row>
    <row r="4" spans="1:15" ht="15.6" x14ac:dyDescent="0.3">
      <c r="A4" s="8"/>
      <c r="B4" s="63"/>
      <c r="C4" s="9"/>
      <c r="D4" s="9"/>
      <c r="E4" s="9"/>
      <c r="F4" s="63"/>
      <c r="G4" s="63"/>
      <c r="H4" s="63"/>
      <c r="I4" s="63"/>
      <c r="J4" s="63"/>
      <c r="K4" s="9"/>
      <c r="L4" s="9"/>
      <c r="M4" s="9"/>
      <c r="N4" s="9"/>
      <c r="O4" s="9"/>
    </row>
    <row r="5" spans="1:15" ht="5.25" customHeight="1" thickBot="1" x14ac:dyDescent="0.35">
      <c r="A5" s="10"/>
      <c r="B5" s="63"/>
      <c r="C5" s="9"/>
      <c r="D5" s="9"/>
      <c r="E5" s="9"/>
      <c r="F5" s="63"/>
      <c r="G5" s="63"/>
      <c r="H5" s="63"/>
      <c r="I5" s="63"/>
      <c r="J5" s="63"/>
      <c r="K5" s="9"/>
      <c r="L5" s="9"/>
      <c r="M5" s="9"/>
      <c r="N5" s="9"/>
      <c r="O5" s="9"/>
    </row>
    <row r="6" spans="1:15" ht="7.5" customHeight="1" x14ac:dyDescent="0.3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</row>
    <row r="7" spans="1:15" ht="16.8" x14ac:dyDescent="0.3">
      <c r="A7" s="77" t="s">
        <v>65</v>
      </c>
      <c r="B7" s="78"/>
      <c r="C7" s="78"/>
      <c r="D7" s="78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</row>
    <row r="8" spans="1:15" ht="16.8" x14ac:dyDescent="0.3">
      <c r="A8" s="103" t="s">
        <v>84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</row>
    <row r="9" spans="1:15" ht="16.8" x14ac:dyDescent="0.3">
      <c r="A9" s="81" t="s">
        <v>66</v>
      </c>
      <c r="B9" s="78"/>
      <c r="C9" s="78"/>
      <c r="D9" s="78"/>
      <c r="E9" s="79"/>
      <c r="F9" s="79"/>
      <c r="G9" s="79"/>
      <c r="H9" s="82"/>
      <c r="I9" s="79"/>
      <c r="J9" s="79"/>
      <c r="K9" s="79"/>
      <c r="L9" s="79"/>
      <c r="M9" s="79"/>
      <c r="N9" s="79"/>
      <c r="O9" s="80"/>
    </row>
    <row r="10" spans="1:15" ht="15.6" x14ac:dyDescent="0.3">
      <c r="A10" s="106" t="s">
        <v>88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</row>
    <row r="11" spans="1:15" ht="7.5" customHeight="1" thickBot="1" x14ac:dyDescent="0.35">
      <c r="A11" s="83"/>
      <c r="B11" s="84"/>
      <c r="C11" s="85"/>
      <c r="D11" s="84"/>
      <c r="E11" s="84"/>
      <c r="F11" s="84"/>
      <c r="G11" s="84"/>
      <c r="H11" s="84"/>
      <c r="I11" s="85"/>
      <c r="J11" s="85"/>
      <c r="K11" s="84"/>
      <c r="L11" s="84"/>
      <c r="M11" s="84"/>
      <c r="N11" s="84"/>
      <c r="O11" s="86"/>
    </row>
    <row r="12" spans="1:15" ht="13.5" customHeight="1" x14ac:dyDescent="0.3"/>
    <row r="13" spans="1:15" s="12" customFormat="1" ht="16.5" customHeight="1" thickBot="1" x14ac:dyDescent="0.35">
      <c r="A13" s="11" t="s">
        <v>14</v>
      </c>
      <c r="B13" s="64"/>
      <c r="C13" s="11"/>
      <c r="D13" s="11"/>
      <c r="E13" s="11"/>
      <c r="F13" s="69"/>
      <c r="G13" s="69"/>
      <c r="H13" s="69"/>
      <c r="I13" s="64" t="s">
        <v>82</v>
      </c>
      <c r="J13" s="64"/>
      <c r="K13" s="11"/>
      <c r="L13" s="11"/>
      <c r="M13" s="11"/>
      <c r="N13" s="11"/>
      <c r="O13" s="11"/>
    </row>
    <row r="14" spans="1:15" ht="13.5" customHeight="1" x14ac:dyDescent="0.3"/>
    <row r="15" spans="1:15" s="16" customFormat="1" ht="28.2" customHeight="1" x14ac:dyDescent="0.25">
      <c r="A15" s="13" t="s">
        <v>15</v>
      </c>
      <c r="B15" s="14" t="s">
        <v>0</v>
      </c>
      <c r="C15" s="15" t="s">
        <v>2</v>
      </c>
      <c r="D15" s="15" t="s">
        <v>3</v>
      </c>
      <c r="E15" s="15" t="s">
        <v>39</v>
      </c>
      <c r="I15" s="14" t="s">
        <v>15</v>
      </c>
      <c r="J15" s="14" t="s">
        <v>0</v>
      </c>
      <c r="K15" s="17" t="s">
        <v>24</v>
      </c>
      <c r="L15" s="18" t="s">
        <v>25</v>
      </c>
      <c r="M15" s="18" t="s">
        <v>26</v>
      </c>
      <c r="N15" s="18" t="s">
        <v>27</v>
      </c>
      <c r="O15" s="18" t="s">
        <v>28</v>
      </c>
    </row>
    <row r="16" spans="1:15" s="16" customFormat="1" ht="15" customHeight="1" x14ac:dyDescent="0.25">
      <c r="A16" s="71" t="s">
        <v>16</v>
      </c>
      <c r="B16" s="72">
        <f>SUM(C16:E16)</f>
        <v>2149</v>
      </c>
      <c r="C16" s="73">
        <v>1501</v>
      </c>
      <c r="D16" s="73">
        <v>380</v>
      </c>
      <c r="E16" s="73">
        <v>268</v>
      </c>
      <c r="I16" s="71" t="s">
        <v>16</v>
      </c>
      <c r="J16" s="72">
        <f>SUM(K16:O16)</f>
        <v>2149</v>
      </c>
      <c r="K16" s="73">
        <v>1648</v>
      </c>
      <c r="L16" s="73">
        <v>257</v>
      </c>
      <c r="M16" s="73">
        <v>103</v>
      </c>
      <c r="N16" s="73">
        <v>138</v>
      </c>
      <c r="O16" s="73">
        <v>3</v>
      </c>
    </row>
    <row r="17" spans="1:18" s="16" customFormat="1" ht="15" customHeight="1" x14ac:dyDescent="0.25">
      <c r="A17" s="71" t="s">
        <v>75</v>
      </c>
      <c r="B17" s="72">
        <f t="shared" ref="B17:B27" si="0">SUM(C17:E17)</f>
        <v>2305</v>
      </c>
      <c r="C17" s="73">
        <v>1669</v>
      </c>
      <c r="D17" s="73">
        <v>366</v>
      </c>
      <c r="E17" s="73">
        <v>270</v>
      </c>
      <c r="I17" s="71" t="s">
        <v>75</v>
      </c>
      <c r="J17" s="72">
        <f t="shared" ref="J17:J27" si="1">SUM(K17:O17)</f>
        <v>2305</v>
      </c>
      <c r="K17" s="73">
        <v>1750</v>
      </c>
      <c r="L17" s="73">
        <v>231</v>
      </c>
      <c r="M17" s="73">
        <v>165</v>
      </c>
      <c r="N17" s="73">
        <v>158</v>
      </c>
      <c r="O17" s="73">
        <v>1</v>
      </c>
    </row>
    <row r="18" spans="1:18" s="16" customFormat="1" ht="15" customHeight="1" x14ac:dyDescent="0.25">
      <c r="A18" s="71" t="s">
        <v>76</v>
      </c>
      <c r="B18" s="72">
        <f t="shared" si="0"/>
        <v>2569</v>
      </c>
      <c r="C18" s="73">
        <v>1835</v>
      </c>
      <c r="D18" s="73">
        <v>419</v>
      </c>
      <c r="E18" s="73">
        <v>315</v>
      </c>
      <c r="I18" s="71" t="s">
        <v>76</v>
      </c>
      <c r="J18" s="72">
        <f t="shared" si="1"/>
        <v>2569</v>
      </c>
      <c r="K18" s="73">
        <v>1945</v>
      </c>
      <c r="L18" s="73">
        <v>295</v>
      </c>
      <c r="M18" s="73">
        <v>138</v>
      </c>
      <c r="N18" s="73">
        <v>187</v>
      </c>
      <c r="O18" s="73">
        <v>4</v>
      </c>
    </row>
    <row r="19" spans="1:18" s="16" customFormat="1" ht="15" customHeight="1" x14ac:dyDescent="0.25">
      <c r="A19" s="71" t="s">
        <v>77</v>
      </c>
      <c r="B19" s="72">
        <f t="shared" si="0"/>
        <v>2564</v>
      </c>
      <c r="C19" s="73">
        <v>1837</v>
      </c>
      <c r="D19" s="73">
        <v>418</v>
      </c>
      <c r="E19" s="73">
        <v>309</v>
      </c>
      <c r="I19" s="71" t="s">
        <v>77</v>
      </c>
      <c r="J19" s="72">
        <f t="shared" si="1"/>
        <v>2564</v>
      </c>
      <c r="K19" s="73">
        <v>1919</v>
      </c>
      <c r="L19" s="73">
        <v>294</v>
      </c>
      <c r="M19" s="73">
        <v>153</v>
      </c>
      <c r="N19" s="73">
        <v>193</v>
      </c>
      <c r="O19" s="73">
        <v>5</v>
      </c>
    </row>
    <row r="20" spans="1:18" s="16" customFormat="1" ht="15" hidden="1" customHeight="1" x14ac:dyDescent="0.25">
      <c r="A20" s="71" t="s">
        <v>78</v>
      </c>
      <c r="B20" s="72">
        <f t="shared" si="0"/>
        <v>0</v>
      </c>
      <c r="C20" s="73"/>
      <c r="D20" s="73"/>
      <c r="E20" s="73"/>
      <c r="I20" s="71" t="s">
        <v>78</v>
      </c>
      <c r="J20" s="72">
        <f t="shared" si="1"/>
        <v>0</v>
      </c>
      <c r="K20" s="73"/>
      <c r="L20" s="73"/>
      <c r="M20" s="73"/>
      <c r="N20" s="73"/>
      <c r="O20" s="73"/>
    </row>
    <row r="21" spans="1:18" s="16" customFormat="1" ht="15" hidden="1" customHeight="1" x14ac:dyDescent="0.25">
      <c r="A21" s="71" t="s">
        <v>17</v>
      </c>
      <c r="B21" s="72">
        <f t="shared" si="0"/>
        <v>0</v>
      </c>
      <c r="C21" s="73"/>
      <c r="D21" s="73"/>
      <c r="E21" s="73"/>
      <c r="I21" s="71" t="s">
        <v>17</v>
      </c>
      <c r="J21" s="72">
        <f t="shared" si="1"/>
        <v>0</v>
      </c>
      <c r="K21" s="73"/>
      <c r="L21" s="73"/>
      <c r="M21" s="73"/>
      <c r="N21" s="73"/>
      <c r="O21" s="73"/>
    </row>
    <row r="22" spans="1:18" s="16" customFormat="1" ht="15" hidden="1" customHeight="1" x14ac:dyDescent="0.25">
      <c r="A22" s="71" t="s">
        <v>18</v>
      </c>
      <c r="B22" s="72">
        <f t="shared" si="0"/>
        <v>0</v>
      </c>
      <c r="C22" s="73"/>
      <c r="D22" s="73"/>
      <c r="E22" s="73"/>
      <c r="I22" s="71" t="s">
        <v>18</v>
      </c>
      <c r="J22" s="72">
        <f t="shared" si="1"/>
        <v>0</v>
      </c>
      <c r="K22" s="73"/>
      <c r="L22" s="73"/>
      <c r="M22" s="73"/>
      <c r="N22" s="73"/>
      <c r="O22" s="73"/>
    </row>
    <row r="23" spans="1:18" s="16" customFormat="1" ht="15" hidden="1" customHeight="1" x14ac:dyDescent="0.25">
      <c r="A23" s="71" t="s">
        <v>19</v>
      </c>
      <c r="B23" s="72">
        <f t="shared" si="0"/>
        <v>0</v>
      </c>
      <c r="C23" s="73"/>
      <c r="D23" s="73"/>
      <c r="E23" s="73"/>
      <c r="I23" s="71" t="s">
        <v>19</v>
      </c>
      <c r="J23" s="72">
        <f t="shared" si="1"/>
        <v>0</v>
      </c>
      <c r="K23" s="73"/>
      <c r="L23" s="73"/>
      <c r="M23" s="73"/>
      <c r="N23" s="73"/>
      <c r="O23" s="73"/>
    </row>
    <row r="24" spans="1:18" s="16" customFormat="1" ht="15" hidden="1" customHeight="1" x14ac:dyDescent="0.25">
      <c r="A24" s="71" t="s">
        <v>20</v>
      </c>
      <c r="B24" s="72">
        <f t="shared" si="0"/>
        <v>0</v>
      </c>
      <c r="C24" s="73"/>
      <c r="D24" s="73"/>
      <c r="E24" s="73"/>
      <c r="I24" s="71" t="s">
        <v>20</v>
      </c>
      <c r="J24" s="72">
        <f t="shared" si="1"/>
        <v>0</v>
      </c>
      <c r="K24" s="73"/>
      <c r="L24" s="73"/>
      <c r="M24" s="73"/>
      <c r="N24" s="73"/>
      <c r="O24" s="73"/>
    </row>
    <row r="25" spans="1:18" s="16" customFormat="1" ht="15" hidden="1" customHeight="1" x14ac:dyDescent="0.25">
      <c r="A25" s="71" t="s">
        <v>21</v>
      </c>
      <c r="B25" s="72">
        <f t="shared" si="0"/>
        <v>0</v>
      </c>
      <c r="C25" s="73"/>
      <c r="D25" s="73"/>
      <c r="E25" s="73"/>
      <c r="I25" s="71" t="s">
        <v>21</v>
      </c>
      <c r="J25" s="72">
        <f t="shared" si="1"/>
        <v>0</v>
      </c>
      <c r="K25" s="73"/>
      <c r="L25" s="73"/>
      <c r="M25" s="73"/>
      <c r="N25" s="73"/>
      <c r="O25" s="73"/>
    </row>
    <row r="26" spans="1:18" s="16" customFormat="1" ht="15" hidden="1" customHeight="1" x14ac:dyDescent="0.25">
      <c r="A26" s="71" t="s">
        <v>22</v>
      </c>
      <c r="B26" s="72">
        <f t="shared" si="0"/>
        <v>0</v>
      </c>
      <c r="C26" s="73"/>
      <c r="D26" s="73"/>
      <c r="E26" s="73"/>
      <c r="I26" s="71" t="s">
        <v>22</v>
      </c>
      <c r="J26" s="72">
        <f t="shared" si="1"/>
        <v>0</v>
      </c>
      <c r="K26" s="73"/>
      <c r="L26" s="73"/>
      <c r="M26" s="73"/>
      <c r="N26" s="73"/>
      <c r="O26" s="73"/>
    </row>
    <row r="27" spans="1:18" s="16" customFormat="1" hidden="1" x14ac:dyDescent="0.25">
      <c r="A27" s="99" t="s">
        <v>23</v>
      </c>
      <c r="B27" s="100">
        <f t="shared" si="0"/>
        <v>0</v>
      </c>
      <c r="C27" s="101"/>
      <c r="D27" s="101"/>
      <c r="E27" s="101"/>
      <c r="I27" s="99" t="s">
        <v>23</v>
      </c>
      <c r="J27" s="100">
        <f t="shared" si="1"/>
        <v>0</v>
      </c>
      <c r="K27" s="101"/>
      <c r="L27" s="101"/>
      <c r="M27" s="101"/>
      <c r="N27" s="101"/>
      <c r="O27" s="101"/>
    </row>
    <row r="28" spans="1:18" s="16" customFormat="1" x14ac:dyDescent="0.25">
      <c r="A28" s="15" t="s">
        <v>0</v>
      </c>
      <c r="B28" s="19">
        <f>SUM(B16:B27)</f>
        <v>9587</v>
      </c>
      <c r="C28" s="19">
        <f t="shared" ref="C28:E28" si="2">SUM(C16:C27)</f>
        <v>6842</v>
      </c>
      <c r="D28" s="19">
        <f t="shared" si="2"/>
        <v>1583</v>
      </c>
      <c r="E28" s="19">
        <f t="shared" si="2"/>
        <v>1162</v>
      </c>
      <c r="I28" s="15" t="s">
        <v>0</v>
      </c>
      <c r="J28" s="19">
        <f>SUM(J16:J27)</f>
        <v>9587</v>
      </c>
      <c r="K28" s="19">
        <f t="shared" ref="K28:O28" si="3">SUM(K16:K27)</f>
        <v>7262</v>
      </c>
      <c r="L28" s="19">
        <f t="shared" si="3"/>
        <v>1077</v>
      </c>
      <c r="M28" s="19">
        <f t="shared" si="3"/>
        <v>559</v>
      </c>
      <c r="N28" s="19">
        <f t="shared" si="3"/>
        <v>676</v>
      </c>
      <c r="O28" s="19">
        <f t="shared" si="3"/>
        <v>13</v>
      </c>
    </row>
    <row r="29" spans="1:18" s="16" customFormat="1" ht="14.4" thickBot="1" x14ac:dyDescent="0.3">
      <c r="A29" s="20" t="s">
        <v>1</v>
      </c>
      <c r="B29" s="21">
        <f>+B28/$B$28</f>
        <v>1</v>
      </c>
      <c r="C29" s="21">
        <f t="shared" ref="C29:E29" si="4">+C28/$B$28</f>
        <v>0.71367476791488471</v>
      </c>
      <c r="D29" s="21">
        <f t="shared" si="4"/>
        <v>0.16511943256493167</v>
      </c>
      <c r="E29" s="21">
        <f t="shared" si="4"/>
        <v>0.12120579952018358</v>
      </c>
      <c r="F29" s="70"/>
      <c r="G29" s="65"/>
      <c r="H29" s="65"/>
      <c r="I29" s="20" t="s">
        <v>1</v>
      </c>
      <c r="J29" s="21">
        <f t="shared" ref="J29" si="5">J28/$J$28</f>
        <v>1</v>
      </c>
      <c r="K29" s="21">
        <f>K28/$J$28</f>
        <v>0.75748409304266195</v>
      </c>
      <c r="L29" s="21">
        <f t="shared" ref="L29:O29" si="6">L28/$J$28</f>
        <v>0.11233962657765724</v>
      </c>
      <c r="M29" s="21">
        <f t="shared" si="6"/>
        <v>5.8308125586732033E-2</v>
      </c>
      <c r="N29" s="21">
        <f t="shared" si="6"/>
        <v>7.0512151872327108E-2</v>
      </c>
      <c r="O29" s="21">
        <f t="shared" si="6"/>
        <v>1.3560029206216753E-3</v>
      </c>
    </row>
    <row r="30" spans="1:18" s="16" customFormat="1" x14ac:dyDescent="0.25">
      <c r="A30" s="22"/>
      <c r="B30" s="65"/>
      <c r="F30" s="70"/>
      <c r="G30" s="65"/>
      <c r="H30" s="65"/>
      <c r="I30" s="65"/>
      <c r="J30" s="65"/>
      <c r="K30" s="22"/>
    </row>
    <row r="31" spans="1:18" s="16" customFormat="1" x14ac:dyDescent="0.25">
      <c r="A31" s="22"/>
      <c r="B31" s="65"/>
      <c r="F31" s="70"/>
      <c r="G31" s="65"/>
      <c r="H31" s="65"/>
      <c r="I31" s="65"/>
      <c r="J31" s="65"/>
      <c r="K31" s="22"/>
      <c r="P31" s="65"/>
      <c r="Q31" s="65"/>
      <c r="R31" s="65"/>
    </row>
    <row r="32" spans="1:18" ht="15" customHeight="1" thickBot="1" x14ac:dyDescent="0.35">
      <c r="A32" s="24" t="s">
        <v>41</v>
      </c>
      <c r="B32" s="67"/>
      <c r="C32" s="24"/>
      <c r="D32" s="24"/>
      <c r="E32" s="24"/>
      <c r="F32" s="67"/>
      <c r="G32" s="67"/>
      <c r="H32" s="67"/>
      <c r="I32" s="67"/>
      <c r="J32" s="67"/>
      <c r="K32" s="24"/>
      <c r="L32" s="24"/>
      <c r="M32" s="24"/>
      <c r="N32" s="24"/>
      <c r="O32" s="24"/>
      <c r="P32" s="65"/>
      <c r="Q32" s="65"/>
      <c r="R32" s="65"/>
    </row>
    <row r="33" spans="1:18" ht="10.5" customHeight="1" x14ac:dyDescent="0.3">
      <c r="A33" s="23"/>
      <c r="B33" s="66"/>
      <c r="P33" s="65"/>
      <c r="Q33" s="65"/>
      <c r="R33" s="65"/>
    </row>
    <row r="34" spans="1:18" ht="13.95" customHeight="1" x14ac:dyDescent="0.3">
      <c r="A34" s="109" t="s">
        <v>40</v>
      </c>
      <c r="B34" s="110" t="s">
        <v>0</v>
      </c>
      <c r="C34" s="110" t="s">
        <v>71</v>
      </c>
      <c r="D34" s="110"/>
      <c r="E34" s="110"/>
      <c r="F34" s="110" t="s">
        <v>0</v>
      </c>
      <c r="G34" s="110" t="s">
        <v>72</v>
      </c>
      <c r="H34" s="110"/>
      <c r="I34" s="110"/>
      <c r="J34" s="110" t="s">
        <v>0</v>
      </c>
      <c r="K34" s="110" t="s">
        <v>79</v>
      </c>
      <c r="L34" s="110"/>
      <c r="M34" s="110"/>
      <c r="N34" s="110" t="s">
        <v>73</v>
      </c>
      <c r="O34" s="111"/>
      <c r="P34" s="65"/>
      <c r="Q34" s="65"/>
      <c r="R34" s="65"/>
    </row>
    <row r="35" spans="1:18" ht="15" customHeight="1" x14ac:dyDescent="0.3">
      <c r="A35" s="109"/>
      <c r="B35" s="110"/>
      <c r="C35" s="2" t="s">
        <v>2</v>
      </c>
      <c r="D35" s="2" t="s">
        <v>3</v>
      </c>
      <c r="E35" s="2" t="s">
        <v>39</v>
      </c>
      <c r="F35" s="110"/>
      <c r="G35" s="3" t="s">
        <v>2</v>
      </c>
      <c r="H35" s="3" t="s">
        <v>3</v>
      </c>
      <c r="I35" s="3" t="s">
        <v>39</v>
      </c>
      <c r="J35" s="110"/>
      <c r="K35" s="3" t="s">
        <v>2</v>
      </c>
      <c r="L35" s="3" t="s">
        <v>3</v>
      </c>
      <c r="M35" s="3" t="s">
        <v>39</v>
      </c>
      <c r="N35" s="110"/>
      <c r="O35" s="111"/>
      <c r="P35" s="65"/>
      <c r="Q35" s="65"/>
      <c r="R35" s="65"/>
    </row>
    <row r="36" spans="1:18" ht="15" customHeight="1" x14ac:dyDescent="0.3">
      <c r="A36" s="34" t="s">
        <v>16</v>
      </c>
      <c r="B36" s="46">
        <f>C36+D36+E36</f>
        <v>22</v>
      </c>
      <c r="C36" s="30">
        <v>18</v>
      </c>
      <c r="D36" s="30">
        <v>3</v>
      </c>
      <c r="E36" s="47">
        <v>1</v>
      </c>
      <c r="F36" s="46">
        <f>G36+H36+I36</f>
        <v>138</v>
      </c>
      <c r="G36" s="30">
        <v>40</v>
      </c>
      <c r="H36" s="30">
        <v>21</v>
      </c>
      <c r="I36" s="47">
        <v>77</v>
      </c>
      <c r="J36" s="46">
        <f>K36+L36+M36</f>
        <v>3</v>
      </c>
      <c r="K36" s="30">
        <v>0</v>
      </c>
      <c r="L36" s="30">
        <v>3</v>
      </c>
      <c r="M36" s="47">
        <v>0</v>
      </c>
      <c r="N36" s="32">
        <v>0</v>
      </c>
      <c r="O36" s="48"/>
      <c r="P36" s="65"/>
      <c r="Q36" s="65"/>
      <c r="R36" s="65"/>
    </row>
    <row r="37" spans="1:18" ht="15" customHeight="1" x14ac:dyDescent="0.3">
      <c r="A37" s="34" t="s">
        <v>75</v>
      </c>
      <c r="B37" s="46">
        <f t="shared" ref="B37:B47" si="7">C37+D37+E37</f>
        <v>35</v>
      </c>
      <c r="C37" s="30">
        <v>29</v>
      </c>
      <c r="D37" s="30">
        <v>5</v>
      </c>
      <c r="E37" s="47">
        <v>1</v>
      </c>
      <c r="F37" s="46">
        <f t="shared" ref="F37:F47" si="8">G37+H37+I37</f>
        <v>138</v>
      </c>
      <c r="G37" s="30">
        <v>49</v>
      </c>
      <c r="H37" s="30">
        <v>31</v>
      </c>
      <c r="I37" s="47">
        <v>58</v>
      </c>
      <c r="J37" s="46">
        <f t="shared" ref="J37:J47" si="9">K37+L37+M37</f>
        <v>0</v>
      </c>
      <c r="K37" s="30">
        <v>0</v>
      </c>
      <c r="L37" s="30">
        <v>0</v>
      </c>
      <c r="M37" s="47">
        <v>0</v>
      </c>
      <c r="N37" s="32">
        <v>1</v>
      </c>
      <c r="O37" s="48"/>
      <c r="P37" s="65"/>
      <c r="Q37" s="65"/>
      <c r="R37" s="65"/>
    </row>
    <row r="38" spans="1:18" ht="15" customHeight="1" x14ac:dyDescent="0.3">
      <c r="A38" s="34" t="s">
        <v>76</v>
      </c>
      <c r="B38" s="46">
        <f t="shared" si="7"/>
        <v>37</v>
      </c>
      <c r="C38" s="30">
        <v>28</v>
      </c>
      <c r="D38" s="30">
        <v>7</v>
      </c>
      <c r="E38" s="47">
        <v>2</v>
      </c>
      <c r="F38" s="46">
        <f t="shared" si="8"/>
        <v>165</v>
      </c>
      <c r="G38" s="30">
        <v>54</v>
      </c>
      <c r="H38" s="30">
        <v>35</v>
      </c>
      <c r="I38" s="47">
        <v>76</v>
      </c>
      <c r="J38" s="46">
        <f t="shared" si="9"/>
        <v>10</v>
      </c>
      <c r="K38" s="30">
        <v>2</v>
      </c>
      <c r="L38" s="30">
        <v>8</v>
      </c>
      <c r="M38" s="47">
        <v>0</v>
      </c>
      <c r="N38" s="32">
        <v>6</v>
      </c>
      <c r="O38" s="48"/>
      <c r="P38" s="65"/>
      <c r="Q38" s="65"/>
      <c r="R38" s="65"/>
    </row>
    <row r="39" spans="1:18" ht="15" customHeight="1" x14ac:dyDescent="0.3">
      <c r="A39" s="34" t="s">
        <v>77</v>
      </c>
      <c r="B39" s="46">
        <f t="shared" si="7"/>
        <v>33</v>
      </c>
      <c r="C39" s="30">
        <v>28</v>
      </c>
      <c r="D39" s="30">
        <v>5</v>
      </c>
      <c r="E39" s="47">
        <v>0</v>
      </c>
      <c r="F39" s="46">
        <f t="shared" si="8"/>
        <v>181</v>
      </c>
      <c r="G39" s="30">
        <v>74</v>
      </c>
      <c r="H39" s="30">
        <v>29</v>
      </c>
      <c r="I39" s="47">
        <v>78</v>
      </c>
      <c r="J39" s="46">
        <f t="shared" si="9"/>
        <v>11</v>
      </c>
      <c r="K39" s="30">
        <v>3</v>
      </c>
      <c r="L39" s="30">
        <v>8</v>
      </c>
      <c r="M39" s="47">
        <v>0</v>
      </c>
      <c r="N39" s="32">
        <v>1</v>
      </c>
      <c r="O39" s="48"/>
      <c r="P39" s="65"/>
      <c r="Q39" s="65"/>
      <c r="R39" s="65"/>
    </row>
    <row r="40" spans="1:18" ht="15" hidden="1" customHeight="1" x14ac:dyDescent="0.3">
      <c r="A40" s="34" t="s">
        <v>78</v>
      </c>
      <c r="B40" s="46">
        <f t="shared" si="7"/>
        <v>0</v>
      </c>
      <c r="C40" s="30"/>
      <c r="D40" s="30"/>
      <c r="E40" s="47"/>
      <c r="F40" s="46">
        <f t="shared" si="8"/>
        <v>0</v>
      </c>
      <c r="G40" s="30"/>
      <c r="H40" s="30"/>
      <c r="I40" s="47"/>
      <c r="J40" s="46">
        <f t="shared" si="9"/>
        <v>0</v>
      </c>
      <c r="K40" s="30"/>
      <c r="L40" s="30"/>
      <c r="M40" s="47"/>
      <c r="N40" s="32"/>
      <c r="O40" s="48"/>
      <c r="P40" s="65"/>
      <c r="Q40" s="65"/>
      <c r="R40" s="65"/>
    </row>
    <row r="41" spans="1:18" ht="15" hidden="1" customHeight="1" x14ac:dyDescent="0.3">
      <c r="A41" s="34" t="s">
        <v>17</v>
      </c>
      <c r="B41" s="46">
        <f t="shared" si="7"/>
        <v>0</v>
      </c>
      <c r="C41" s="30"/>
      <c r="D41" s="30"/>
      <c r="E41" s="47"/>
      <c r="F41" s="46">
        <f t="shared" si="8"/>
        <v>0</v>
      </c>
      <c r="G41" s="30"/>
      <c r="H41" s="30"/>
      <c r="I41" s="47"/>
      <c r="J41" s="46">
        <f t="shared" si="9"/>
        <v>0</v>
      </c>
      <c r="K41" s="30"/>
      <c r="L41" s="30"/>
      <c r="M41" s="47"/>
      <c r="N41" s="32"/>
      <c r="O41" s="48"/>
      <c r="P41" s="65"/>
      <c r="Q41" s="65"/>
      <c r="R41" s="65"/>
    </row>
    <row r="42" spans="1:18" ht="15" hidden="1" customHeight="1" x14ac:dyDescent="0.3">
      <c r="A42" s="34" t="s">
        <v>18</v>
      </c>
      <c r="B42" s="46">
        <f t="shared" si="7"/>
        <v>0</v>
      </c>
      <c r="C42" s="30"/>
      <c r="D42" s="30"/>
      <c r="E42" s="47"/>
      <c r="F42" s="46">
        <f t="shared" si="8"/>
        <v>0</v>
      </c>
      <c r="G42" s="30"/>
      <c r="H42" s="30"/>
      <c r="I42" s="47"/>
      <c r="J42" s="46">
        <f t="shared" si="9"/>
        <v>0</v>
      </c>
      <c r="K42" s="30"/>
      <c r="L42" s="30"/>
      <c r="M42" s="47"/>
      <c r="N42" s="32"/>
      <c r="O42" s="48"/>
      <c r="P42" s="65"/>
      <c r="Q42" s="65"/>
      <c r="R42" s="65"/>
    </row>
    <row r="43" spans="1:18" ht="15.75" hidden="1" customHeight="1" x14ac:dyDescent="0.3">
      <c r="A43" s="34" t="s">
        <v>19</v>
      </c>
      <c r="B43" s="46">
        <f t="shared" si="7"/>
        <v>0</v>
      </c>
      <c r="C43" s="30"/>
      <c r="D43" s="30"/>
      <c r="E43" s="47"/>
      <c r="F43" s="46">
        <f t="shared" si="8"/>
        <v>0</v>
      </c>
      <c r="G43" s="30"/>
      <c r="H43" s="30"/>
      <c r="I43" s="47"/>
      <c r="J43" s="46">
        <f t="shared" si="9"/>
        <v>0</v>
      </c>
      <c r="K43" s="30"/>
      <c r="L43" s="30"/>
      <c r="M43" s="47"/>
      <c r="N43" s="32"/>
      <c r="O43" s="48"/>
      <c r="P43" s="65"/>
      <c r="Q43" s="65"/>
      <c r="R43" s="65"/>
    </row>
    <row r="44" spans="1:18" ht="15" hidden="1" customHeight="1" x14ac:dyDescent="0.3">
      <c r="A44" s="34" t="s">
        <v>20</v>
      </c>
      <c r="B44" s="46">
        <f t="shared" si="7"/>
        <v>0</v>
      </c>
      <c r="C44" s="30"/>
      <c r="D44" s="30"/>
      <c r="E44" s="47"/>
      <c r="F44" s="46">
        <f t="shared" si="8"/>
        <v>0</v>
      </c>
      <c r="G44" s="30"/>
      <c r="H44" s="30"/>
      <c r="I44" s="47"/>
      <c r="J44" s="46">
        <f t="shared" si="9"/>
        <v>0</v>
      </c>
      <c r="K44" s="30"/>
      <c r="L44" s="30"/>
      <c r="M44" s="47"/>
      <c r="N44" s="32"/>
      <c r="O44" s="48"/>
      <c r="P44" s="70"/>
      <c r="Q44" s="65"/>
      <c r="R44" s="65"/>
    </row>
    <row r="45" spans="1:18" ht="15" hidden="1" customHeight="1" x14ac:dyDescent="0.3">
      <c r="A45" s="34" t="s">
        <v>21</v>
      </c>
      <c r="B45" s="46">
        <f t="shared" si="7"/>
        <v>0</v>
      </c>
      <c r="C45" s="30"/>
      <c r="D45" s="30"/>
      <c r="E45" s="47"/>
      <c r="F45" s="46">
        <f t="shared" si="8"/>
        <v>0</v>
      </c>
      <c r="G45" s="30"/>
      <c r="H45" s="30"/>
      <c r="I45" s="47"/>
      <c r="J45" s="46">
        <f t="shared" si="9"/>
        <v>0</v>
      </c>
      <c r="K45" s="30"/>
      <c r="L45" s="30"/>
      <c r="M45" s="47"/>
      <c r="N45" s="32"/>
      <c r="O45" s="48"/>
    </row>
    <row r="46" spans="1:18" ht="15" hidden="1" customHeight="1" x14ac:dyDescent="0.3">
      <c r="A46" s="34" t="s">
        <v>22</v>
      </c>
      <c r="B46" s="46">
        <f t="shared" si="7"/>
        <v>0</v>
      </c>
      <c r="C46" s="30"/>
      <c r="D46" s="30"/>
      <c r="E46" s="47"/>
      <c r="F46" s="46">
        <f t="shared" si="8"/>
        <v>0</v>
      </c>
      <c r="G46" s="30"/>
      <c r="H46" s="30"/>
      <c r="I46" s="47"/>
      <c r="J46" s="46">
        <f t="shared" si="9"/>
        <v>0</v>
      </c>
      <c r="K46" s="30"/>
      <c r="L46" s="30"/>
      <c r="M46" s="47"/>
      <c r="N46" s="32"/>
      <c r="O46" s="48"/>
    </row>
    <row r="47" spans="1:18" ht="15" hidden="1" customHeight="1" x14ac:dyDescent="0.3">
      <c r="A47" s="35" t="s">
        <v>23</v>
      </c>
      <c r="B47" s="50">
        <f t="shared" si="7"/>
        <v>0</v>
      </c>
      <c r="C47" s="37"/>
      <c r="D47" s="37"/>
      <c r="E47" s="49"/>
      <c r="F47" s="50">
        <f t="shared" si="8"/>
        <v>0</v>
      </c>
      <c r="G47" s="37"/>
      <c r="H47" s="37"/>
      <c r="I47" s="49"/>
      <c r="J47" s="50">
        <f t="shared" si="9"/>
        <v>0</v>
      </c>
      <c r="K47" s="37"/>
      <c r="L47" s="37"/>
      <c r="M47" s="49"/>
      <c r="N47" s="36"/>
      <c r="O47" s="48"/>
    </row>
    <row r="48" spans="1:18" ht="15" customHeight="1" x14ac:dyDescent="0.3">
      <c r="A48" s="51" t="s">
        <v>0</v>
      </c>
      <c r="B48" s="39">
        <f t="shared" ref="B48:N48" si="10">SUM(B36:B47)</f>
        <v>127</v>
      </c>
      <c r="C48" s="39">
        <f t="shared" si="10"/>
        <v>103</v>
      </c>
      <c r="D48" s="39">
        <f t="shared" si="10"/>
        <v>20</v>
      </c>
      <c r="E48" s="39">
        <f t="shared" si="10"/>
        <v>4</v>
      </c>
      <c r="F48" s="39">
        <f t="shared" si="10"/>
        <v>622</v>
      </c>
      <c r="G48" s="39">
        <f t="shared" si="10"/>
        <v>217</v>
      </c>
      <c r="H48" s="39">
        <f t="shared" si="10"/>
        <v>116</v>
      </c>
      <c r="I48" s="39">
        <f t="shared" si="10"/>
        <v>289</v>
      </c>
      <c r="J48" s="39">
        <f t="shared" si="10"/>
        <v>24</v>
      </c>
      <c r="K48" s="39">
        <f t="shared" si="10"/>
        <v>5</v>
      </c>
      <c r="L48" s="39">
        <f t="shared" si="10"/>
        <v>19</v>
      </c>
      <c r="M48" s="39">
        <f t="shared" si="10"/>
        <v>0</v>
      </c>
      <c r="N48" s="39">
        <f t="shared" si="10"/>
        <v>8</v>
      </c>
      <c r="O48" s="52"/>
    </row>
    <row r="49" spans="1:15" ht="15" customHeight="1" thickBot="1" x14ac:dyDescent="0.35">
      <c r="A49" s="53" t="s">
        <v>1</v>
      </c>
      <c r="B49" s="41">
        <f>B48/$B$48</f>
        <v>1</v>
      </c>
      <c r="C49" s="41">
        <f>C48/$B$48</f>
        <v>0.8110236220472441</v>
      </c>
      <c r="D49" s="41">
        <f t="shared" ref="D49:E49" si="11">D48/$B$48</f>
        <v>0.15748031496062992</v>
      </c>
      <c r="E49" s="41">
        <f t="shared" si="11"/>
        <v>3.1496062992125984E-2</v>
      </c>
      <c r="F49" s="41">
        <f>F48/$F$48</f>
        <v>1</v>
      </c>
      <c r="G49" s="41">
        <f>G48/$F$48</f>
        <v>0.34887459807073956</v>
      </c>
      <c r="H49" s="41">
        <f t="shared" ref="H49:I49" si="12">H48/$F$48</f>
        <v>0.18649517684887459</v>
      </c>
      <c r="I49" s="41">
        <f t="shared" si="12"/>
        <v>0.46463022508038587</v>
      </c>
      <c r="J49" s="41">
        <f>J48/$J$48</f>
        <v>1</v>
      </c>
      <c r="K49" s="41">
        <f>K48/$J$48</f>
        <v>0.20833333333333334</v>
      </c>
      <c r="L49" s="41">
        <f>L48/$J$48</f>
        <v>0.79166666666666663</v>
      </c>
      <c r="M49" s="41">
        <f>M48/$J$48</f>
        <v>0</v>
      </c>
      <c r="N49" s="41">
        <f>N48/$N$48</f>
        <v>1</v>
      </c>
      <c r="O49" s="44"/>
    </row>
    <row r="50" spans="1:15" ht="15" customHeight="1" x14ac:dyDescent="0.3">
      <c r="A50" s="23" t="s">
        <v>70</v>
      </c>
      <c r="B50" s="66"/>
    </row>
    <row r="51" spans="1:15" ht="15" customHeight="1" x14ac:dyDescent="0.3">
      <c r="A51" s="23" t="s">
        <v>80</v>
      </c>
      <c r="B51" s="66"/>
    </row>
    <row r="52" spans="1:15" ht="15" customHeight="1" x14ac:dyDescent="0.3">
      <c r="A52" s="88" t="s">
        <v>86</v>
      </c>
      <c r="B52" s="89"/>
      <c r="C52" s="90"/>
      <c r="D52" s="90"/>
      <c r="E52" s="90"/>
      <c r="F52" s="91"/>
      <c r="G52" s="91"/>
      <c r="H52" s="91"/>
      <c r="I52" s="91"/>
      <c r="J52" s="91"/>
    </row>
    <row r="53" spans="1:15" ht="15" customHeight="1" x14ac:dyDescent="0.3">
      <c r="A53" s="23" t="s">
        <v>87</v>
      </c>
      <c r="B53" s="66"/>
    </row>
    <row r="54" spans="1:15" ht="6" customHeight="1" x14ac:dyDescent="0.3">
      <c r="A54" s="23"/>
      <c r="B54" s="66"/>
    </row>
    <row r="55" spans="1:15" ht="15" customHeight="1" thickBot="1" x14ac:dyDescent="0.35">
      <c r="A55" s="24" t="s">
        <v>67</v>
      </c>
      <c r="B55" s="67"/>
      <c r="C55" s="24"/>
      <c r="D55" s="24"/>
      <c r="E55" s="24"/>
      <c r="F55" s="67"/>
      <c r="G55" s="67"/>
      <c r="H55" s="67"/>
      <c r="I55" s="67"/>
      <c r="J55" s="67"/>
      <c r="K55" s="24"/>
      <c r="L55" s="24"/>
      <c r="M55" s="24"/>
      <c r="N55" s="24"/>
      <c r="O55" s="24"/>
    </row>
    <row r="56" spans="1:15" ht="10.5" customHeight="1" x14ac:dyDescent="0.3">
      <c r="A56" s="23"/>
      <c r="B56" s="66"/>
    </row>
    <row r="57" spans="1:15" ht="13.95" customHeight="1" x14ac:dyDescent="0.3">
      <c r="A57" s="109" t="s">
        <v>40</v>
      </c>
      <c r="B57" s="110" t="s">
        <v>0</v>
      </c>
      <c r="C57" s="110" t="s">
        <v>43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54"/>
    </row>
    <row r="58" spans="1:15" x14ac:dyDescent="0.3">
      <c r="A58" s="109"/>
      <c r="B58" s="110"/>
      <c r="C58" s="112" t="s">
        <v>42</v>
      </c>
      <c r="D58" s="112"/>
      <c r="E58" s="113"/>
      <c r="F58" s="114" t="s">
        <v>5</v>
      </c>
      <c r="G58" s="112"/>
      <c r="H58" s="113"/>
      <c r="I58" s="114" t="s">
        <v>6</v>
      </c>
      <c r="J58" s="112"/>
      <c r="K58" s="113"/>
      <c r="L58" s="112" t="s">
        <v>7</v>
      </c>
      <c r="M58" s="112"/>
      <c r="N58" s="112"/>
      <c r="O58" s="54"/>
    </row>
    <row r="59" spans="1:15" ht="31.5" customHeight="1" x14ac:dyDescent="0.3">
      <c r="A59" s="109"/>
      <c r="B59" s="110"/>
      <c r="C59" s="2" t="s">
        <v>68</v>
      </c>
      <c r="D59" s="2" t="s">
        <v>69</v>
      </c>
      <c r="E59" s="4" t="s">
        <v>74</v>
      </c>
      <c r="F59" s="2" t="s">
        <v>68</v>
      </c>
      <c r="G59" s="2" t="s">
        <v>69</v>
      </c>
      <c r="H59" s="4" t="s">
        <v>74</v>
      </c>
      <c r="I59" s="2" t="s">
        <v>68</v>
      </c>
      <c r="J59" s="2" t="s">
        <v>69</v>
      </c>
      <c r="K59" s="4" t="s">
        <v>74</v>
      </c>
      <c r="L59" s="2" t="s">
        <v>68</v>
      </c>
      <c r="M59" s="2" t="s">
        <v>69</v>
      </c>
      <c r="N59" s="4" t="s">
        <v>74</v>
      </c>
      <c r="O59" s="54"/>
    </row>
    <row r="60" spans="1:15" ht="15" customHeight="1" x14ac:dyDescent="0.3">
      <c r="A60" s="34" t="s">
        <v>16</v>
      </c>
      <c r="B60" s="46">
        <f>SUM(C60:N60)</f>
        <v>2149</v>
      </c>
      <c r="C60" s="30">
        <v>2</v>
      </c>
      <c r="D60" s="30">
        <v>8</v>
      </c>
      <c r="E60" s="47">
        <v>0</v>
      </c>
      <c r="F60" s="30">
        <v>129</v>
      </c>
      <c r="G60" s="30">
        <v>1119</v>
      </c>
      <c r="H60" s="47">
        <v>2</v>
      </c>
      <c r="I60" s="30">
        <v>101</v>
      </c>
      <c r="J60" s="30">
        <v>659</v>
      </c>
      <c r="K60" s="47">
        <v>2</v>
      </c>
      <c r="L60" s="30">
        <v>1</v>
      </c>
      <c r="M60" s="30">
        <v>56</v>
      </c>
      <c r="N60" s="30">
        <v>70</v>
      </c>
      <c r="O60" s="55"/>
    </row>
    <row r="61" spans="1:15" ht="15" customHeight="1" x14ac:dyDescent="0.3">
      <c r="A61" s="34" t="s">
        <v>75</v>
      </c>
      <c r="B61" s="46">
        <f t="shared" ref="B61:B71" si="13">SUM(C61:N61)</f>
        <v>2305</v>
      </c>
      <c r="C61" s="30">
        <v>4</v>
      </c>
      <c r="D61" s="30">
        <v>10</v>
      </c>
      <c r="E61" s="47">
        <v>0</v>
      </c>
      <c r="F61" s="30">
        <v>116</v>
      </c>
      <c r="G61" s="30">
        <v>1193</v>
      </c>
      <c r="H61" s="47">
        <v>1</v>
      </c>
      <c r="I61" s="30">
        <v>85</v>
      </c>
      <c r="J61" s="30">
        <v>728</v>
      </c>
      <c r="K61" s="47">
        <v>0</v>
      </c>
      <c r="L61" s="30">
        <v>0</v>
      </c>
      <c r="M61" s="30">
        <v>78</v>
      </c>
      <c r="N61" s="30">
        <v>90</v>
      </c>
      <c r="O61" s="55"/>
    </row>
    <row r="62" spans="1:15" ht="15" customHeight="1" x14ac:dyDescent="0.3">
      <c r="A62" s="34" t="s">
        <v>76</v>
      </c>
      <c r="B62" s="46">
        <f t="shared" si="13"/>
        <v>2569</v>
      </c>
      <c r="C62" s="30">
        <v>1</v>
      </c>
      <c r="D62" s="30">
        <v>21</v>
      </c>
      <c r="E62" s="47">
        <v>0</v>
      </c>
      <c r="F62" s="30">
        <v>146</v>
      </c>
      <c r="G62" s="30">
        <v>1349</v>
      </c>
      <c r="H62" s="47">
        <v>0</v>
      </c>
      <c r="I62" s="30">
        <v>101</v>
      </c>
      <c r="J62" s="30">
        <v>775</v>
      </c>
      <c r="K62" s="47">
        <v>2</v>
      </c>
      <c r="L62" s="30">
        <v>2</v>
      </c>
      <c r="M62" s="30">
        <v>85</v>
      </c>
      <c r="N62" s="30">
        <v>87</v>
      </c>
      <c r="O62" s="55"/>
    </row>
    <row r="63" spans="1:15" ht="15" customHeight="1" x14ac:dyDescent="0.3">
      <c r="A63" s="34" t="s">
        <v>77</v>
      </c>
      <c r="B63" s="46">
        <f t="shared" si="13"/>
        <v>2564</v>
      </c>
      <c r="C63" s="30">
        <v>2</v>
      </c>
      <c r="D63" s="30">
        <v>6</v>
      </c>
      <c r="E63" s="47">
        <v>0</v>
      </c>
      <c r="F63" s="30">
        <v>139</v>
      </c>
      <c r="G63" s="30">
        <v>1278</v>
      </c>
      <c r="H63" s="47">
        <v>1</v>
      </c>
      <c r="I63" s="30">
        <v>120</v>
      </c>
      <c r="J63" s="30">
        <v>812</v>
      </c>
      <c r="K63" s="47">
        <v>0</v>
      </c>
      <c r="L63" s="30">
        <v>3</v>
      </c>
      <c r="M63" s="30">
        <v>66</v>
      </c>
      <c r="N63" s="30">
        <v>137</v>
      </c>
      <c r="O63" s="55"/>
    </row>
    <row r="64" spans="1:15" ht="15" hidden="1" customHeight="1" x14ac:dyDescent="0.3">
      <c r="A64" s="34" t="s">
        <v>78</v>
      </c>
      <c r="B64" s="46">
        <f t="shared" si="13"/>
        <v>0</v>
      </c>
      <c r="C64" s="30"/>
      <c r="D64" s="30"/>
      <c r="E64" s="47"/>
      <c r="F64" s="30"/>
      <c r="G64" s="30"/>
      <c r="H64" s="47"/>
      <c r="I64" s="30"/>
      <c r="J64" s="30"/>
      <c r="K64" s="47"/>
      <c r="L64" s="30"/>
      <c r="M64" s="30"/>
      <c r="N64" s="30"/>
      <c r="O64" s="55"/>
    </row>
    <row r="65" spans="1:81" ht="15" hidden="1" customHeight="1" x14ac:dyDescent="0.3">
      <c r="A65" s="34" t="s">
        <v>17</v>
      </c>
      <c r="B65" s="46">
        <f t="shared" si="13"/>
        <v>0</v>
      </c>
      <c r="C65" s="30"/>
      <c r="D65" s="30"/>
      <c r="E65" s="47"/>
      <c r="F65" s="30"/>
      <c r="G65" s="30"/>
      <c r="H65" s="47"/>
      <c r="I65" s="30"/>
      <c r="J65" s="30"/>
      <c r="K65" s="47"/>
      <c r="L65" s="30"/>
      <c r="M65" s="30"/>
      <c r="N65" s="30"/>
      <c r="O65" s="55"/>
    </row>
    <row r="66" spans="1:81" ht="15" hidden="1" customHeight="1" x14ac:dyDescent="0.3">
      <c r="A66" s="34" t="s">
        <v>18</v>
      </c>
      <c r="B66" s="46">
        <f t="shared" si="13"/>
        <v>0</v>
      </c>
      <c r="C66" s="30"/>
      <c r="D66" s="30"/>
      <c r="E66" s="47"/>
      <c r="F66" s="30"/>
      <c r="G66" s="30"/>
      <c r="H66" s="47"/>
      <c r="I66" s="30"/>
      <c r="J66" s="30"/>
      <c r="K66" s="47"/>
      <c r="L66" s="30"/>
      <c r="M66" s="30"/>
      <c r="N66" s="30"/>
      <c r="O66" s="55"/>
    </row>
    <row r="67" spans="1:81" ht="15" hidden="1" customHeight="1" x14ac:dyDescent="0.3">
      <c r="A67" s="34" t="s">
        <v>19</v>
      </c>
      <c r="B67" s="46">
        <f t="shared" si="13"/>
        <v>0</v>
      </c>
      <c r="C67" s="30"/>
      <c r="D67" s="30"/>
      <c r="E67" s="47"/>
      <c r="F67" s="30"/>
      <c r="G67" s="30"/>
      <c r="H67" s="47"/>
      <c r="I67" s="30"/>
      <c r="J67" s="30"/>
      <c r="K67" s="47"/>
      <c r="L67" s="30"/>
      <c r="M67" s="30"/>
      <c r="N67" s="30"/>
      <c r="O67" s="55"/>
    </row>
    <row r="68" spans="1:81" ht="15" hidden="1" customHeight="1" x14ac:dyDescent="0.3">
      <c r="A68" s="34" t="s">
        <v>20</v>
      </c>
      <c r="B68" s="46">
        <f t="shared" si="13"/>
        <v>0</v>
      </c>
      <c r="C68" s="30"/>
      <c r="D68" s="30"/>
      <c r="E68" s="47"/>
      <c r="F68" s="30"/>
      <c r="G68" s="30"/>
      <c r="H68" s="47"/>
      <c r="I68" s="30"/>
      <c r="J68" s="30"/>
      <c r="K68" s="47"/>
      <c r="L68" s="30"/>
      <c r="M68" s="30"/>
      <c r="N68" s="30"/>
      <c r="O68" s="55"/>
    </row>
    <row r="69" spans="1:81" ht="15" hidden="1" customHeight="1" x14ac:dyDescent="0.3">
      <c r="A69" s="34" t="s">
        <v>21</v>
      </c>
      <c r="B69" s="46">
        <f t="shared" si="13"/>
        <v>0</v>
      </c>
      <c r="C69" s="30"/>
      <c r="D69" s="30"/>
      <c r="E69" s="47"/>
      <c r="F69" s="30"/>
      <c r="G69" s="30"/>
      <c r="H69" s="47"/>
      <c r="I69" s="30"/>
      <c r="J69" s="30"/>
      <c r="K69" s="47"/>
      <c r="L69" s="30"/>
      <c r="M69" s="30"/>
      <c r="N69" s="30"/>
      <c r="O69" s="55"/>
    </row>
    <row r="70" spans="1:81" ht="15" hidden="1" customHeight="1" x14ac:dyDescent="0.3">
      <c r="A70" s="34" t="s">
        <v>22</v>
      </c>
      <c r="B70" s="46">
        <f t="shared" si="13"/>
        <v>0</v>
      </c>
      <c r="C70" s="30"/>
      <c r="D70" s="30"/>
      <c r="E70" s="47"/>
      <c r="F70" s="30"/>
      <c r="G70" s="30"/>
      <c r="H70" s="47"/>
      <c r="I70" s="30"/>
      <c r="J70" s="30"/>
      <c r="K70" s="47"/>
      <c r="L70" s="30"/>
      <c r="M70" s="30"/>
      <c r="N70" s="30"/>
      <c r="O70" s="55"/>
    </row>
    <row r="71" spans="1:81" ht="15" hidden="1" customHeight="1" x14ac:dyDescent="0.3">
      <c r="A71" s="35" t="s">
        <v>23</v>
      </c>
      <c r="B71" s="50">
        <f t="shared" si="13"/>
        <v>0</v>
      </c>
      <c r="C71" s="58"/>
      <c r="D71" s="58"/>
      <c r="E71" s="59"/>
      <c r="F71" s="58"/>
      <c r="G71" s="58"/>
      <c r="H71" s="59"/>
      <c r="I71" s="58"/>
      <c r="J71" s="58"/>
      <c r="K71" s="59"/>
      <c r="L71" s="58"/>
      <c r="M71" s="58"/>
      <c r="N71" s="58"/>
      <c r="O71" s="55"/>
    </row>
    <row r="72" spans="1:81" ht="15" customHeight="1" x14ac:dyDescent="0.3">
      <c r="A72" s="51" t="s">
        <v>0</v>
      </c>
      <c r="B72" s="39">
        <f>SUM(B60:B71)</f>
        <v>9587</v>
      </c>
      <c r="C72" s="39">
        <f t="shared" ref="C72:N72" si="14">SUM(C60:C71)</f>
        <v>9</v>
      </c>
      <c r="D72" s="39">
        <f t="shared" si="14"/>
        <v>45</v>
      </c>
      <c r="E72" s="39">
        <f t="shared" si="14"/>
        <v>0</v>
      </c>
      <c r="F72" s="39">
        <f t="shared" si="14"/>
        <v>530</v>
      </c>
      <c r="G72" s="39">
        <f t="shared" si="14"/>
        <v>4939</v>
      </c>
      <c r="H72" s="39">
        <f t="shared" si="14"/>
        <v>4</v>
      </c>
      <c r="I72" s="39">
        <f t="shared" si="14"/>
        <v>407</v>
      </c>
      <c r="J72" s="39">
        <f t="shared" si="14"/>
        <v>2974</v>
      </c>
      <c r="K72" s="39">
        <f t="shared" si="14"/>
        <v>4</v>
      </c>
      <c r="L72" s="39">
        <f t="shared" si="14"/>
        <v>6</v>
      </c>
      <c r="M72" s="39">
        <f t="shared" si="14"/>
        <v>285</v>
      </c>
      <c r="N72" s="39">
        <f t="shared" si="14"/>
        <v>384</v>
      </c>
      <c r="O72" s="52"/>
    </row>
    <row r="73" spans="1:81" ht="15" customHeight="1" thickBot="1" x14ac:dyDescent="0.35">
      <c r="A73" s="53" t="s">
        <v>1</v>
      </c>
      <c r="B73" s="41">
        <f>B72/$B$72</f>
        <v>1</v>
      </c>
      <c r="C73" s="41">
        <f>C72/$B$72</f>
        <v>9.3877125273808277E-4</v>
      </c>
      <c r="D73" s="41">
        <f t="shared" ref="D73:N73" si="15">D72/$B$72</f>
        <v>4.6938562636904138E-3</v>
      </c>
      <c r="E73" s="41">
        <f t="shared" si="15"/>
        <v>0</v>
      </c>
      <c r="F73" s="41">
        <f t="shared" si="15"/>
        <v>5.5283195994575991E-2</v>
      </c>
      <c r="G73" s="41">
        <f t="shared" si="15"/>
        <v>0.51517680191926563</v>
      </c>
      <c r="H73" s="41">
        <f t="shared" si="15"/>
        <v>4.1723166788359235E-4</v>
      </c>
      <c r="I73" s="41">
        <f t="shared" si="15"/>
        <v>4.2453322207155524E-2</v>
      </c>
      <c r="J73" s="41">
        <f t="shared" si="15"/>
        <v>0.31021174507145094</v>
      </c>
      <c r="K73" s="41">
        <f t="shared" si="15"/>
        <v>4.1723166788359235E-4</v>
      </c>
      <c r="L73" s="41">
        <f t="shared" si="15"/>
        <v>6.2584750182538855E-4</v>
      </c>
      <c r="M73" s="41">
        <f t="shared" si="15"/>
        <v>2.9727756336705956E-2</v>
      </c>
      <c r="N73" s="41">
        <f t="shared" si="15"/>
        <v>4.0054240116824867E-2</v>
      </c>
      <c r="O73" s="55"/>
    </row>
    <row r="74" spans="1:81" s="90" customFormat="1" ht="15" customHeight="1" x14ac:dyDescent="0.3">
      <c r="A74" s="116" t="s">
        <v>81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</row>
    <row r="75" spans="1:81" s="90" customFormat="1" ht="15" customHeight="1" x14ac:dyDescent="0.3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</row>
    <row r="76" spans="1:81" s="90" customFormat="1" ht="15" customHeight="1" x14ac:dyDescent="0.3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</row>
    <row r="77" spans="1:81" s="90" customFormat="1" ht="15" customHeight="1" x14ac:dyDescent="0.3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</row>
    <row r="78" spans="1:81" ht="16.2" thickBot="1" x14ac:dyDescent="0.35">
      <c r="A78" s="24" t="s">
        <v>29</v>
      </c>
      <c r="B78" s="67"/>
      <c r="C78" s="24"/>
      <c r="D78" s="24"/>
      <c r="E78" s="24"/>
      <c r="F78" s="67"/>
      <c r="G78" s="67"/>
      <c r="H78" s="67"/>
      <c r="I78" s="67"/>
      <c r="J78" s="67"/>
      <c r="K78" s="24"/>
      <c r="L78" s="24"/>
      <c r="M78" s="24"/>
      <c r="N78" s="24"/>
      <c r="O78" s="24"/>
    </row>
    <row r="79" spans="1:81" ht="10.5" customHeight="1" thickBot="1" x14ac:dyDescent="0.35">
      <c r="A79" s="25"/>
      <c r="B79" s="68"/>
      <c r="C79" s="25"/>
      <c r="D79" s="25"/>
      <c r="E79" s="25"/>
      <c r="F79" s="68"/>
      <c r="G79" s="68"/>
      <c r="H79" s="68"/>
      <c r="I79" s="68"/>
      <c r="J79" s="68"/>
      <c r="K79" s="26"/>
      <c r="L79" s="26"/>
      <c r="M79" s="26"/>
      <c r="N79" s="26"/>
      <c r="O79" s="26"/>
    </row>
    <row r="80" spans="1:81" ht="31.2" customHeight="1" x14ac:dyDescent="0.3">
      <c r="A80" s="102" t="s">
        <v>4</v>
      </c>
      <c r="B80" s="17" t="s">
        <v>0</v>
      </c>
      <c r="C80" s="97" t="s">
        <v>30</v>
      </c>
      <c r="D80" s="97" t="s">
        <v>31</v>
      </c>
      <c r="E80" s="97" t="s">
        <v>32</v>
      </c>
      <c r="F80" s="97" t="s">
        <v>33</v>
      </c>
      <c r="G80" s="97" t="s">
        <v>34</v>
      </c>
      <c r="H80" s="97" t="s">
        <v>35</v>
      </c>
      <c r="I80" s="97" t="s">
        <v>36</v>
      </c>
      <c r="J80" s="97" t="s">
        <v>37</v>
      </c>
      <c r="K80" s="27"/>
      <c r="L80" s="27"/>
      <c r="M80" s="1"/>
      <c r="N80" s="1"/>
      <c r="O80" s="1"/>
    </row>
    <row r="81" spans="1:15" ht="15" customHeight="1" x14ac:dyDescent="0.3">
      <c r="A81" s="28" t="s">
        <v>38</v>
      </c>
      <c r="B81" s="29">
        <f>SUM(C81:J81)</f>
        <v>54</v>
      </c>
      <c r="C81" s="30">
        <v>11</v>
      </c>
      <c r="D81" s="30">
        <v>18</v>
      </c>
      <c r="E81" s="30">
        <v>2</v>
      </c>
      <c r="F81" s="30">
        <v>0</v>
      </c>
      <c r="G81" s="30">
        <v>1</v>
      </c>
      <c r="H81" s="30">
        <v>3</v>
      </c>
      <c r="I81" s="30">
        <v>3</v>
      </c>
      <c r="J81" s="30">
        <v>16</v>
      </c>
      <c r="K81" s="27"/>
      <c r="L81" s="27"/>
      <c r="M81" s="1"/>
      <c r="N81" s="1"/>
      <c r="O81" s="1"/>
    </row>
    <row r="82" spans="1:15" ht="15" customHeight="1" x14ac:dyDescent="0.3">
      <c r="A82" s="31" t="s">
        <v>5</v>
      </c>
      <c r="B82" s="29">
        <f t="shared" ref="B82:B84" si="16">SUM(C82:J82)</f>
        <v>5473</v>
      </c>
      <c r="C82" s="87">
        <v>1160</v>
      </c>
      <c r="D82" s="87">
        <v>1782</v>
      </c>
      <c r="E82" s="87">
        <v>1099</v>
      </c>
      <c r="F82" s="87">
        <v>100</v>
      </c>
      <c r="G82" s="87">
        <v>201</v>
      </c>
      <c r="H82" s="87">
        <v>231</v>
      </c>
      <c r="I82" s="87">
        <v>227</v>
      </c>
      <c r="J82" s="87">
        <v>673</v>
      </c>
      <c r="K82" s="27"/>
      <c r="L82" s="27"/>
      <c r="M82" s="33"/>
      <c r="N82" s="33"/>
      <c r="O82" s="33"/>
    </row>
    <row r="83" spans="1:15" ht="15" customHeight="1" x14ac:dyDescent="0.3">
      <c r="A83" s="34" t="s">
        <v>6</v>
      </c>
      <c r="B83" s="29">
        <f t="shared" si="16"/>
        <v>3385</v>
      </c>
      <c r="C83" s="87">
        <v>502</v>
      </c>
      <c r="D83" s="87">
        <v>953</v>
      </c>
      <c r="E83" s="87">
        <v>713</v>
      </c>
      <c r="F83" s="87">
        <v>140</v>
      </c>
      <c r="G83" s="87">
        <v>207</v>
      </c>
      <c r="H83" s="87">
        <v>201</v>
      </c>
      <c r="I83" s="87">
        <v>197</v>
      </c>
      <c r="J83" s="87">
        <v>472</v>
      </c>
      <c r="K83" s="27"/>
      <c r="L83" s="27"/>
      <c r="M83" s="33"/>
      <c r="N83" s="33"/>
      <c r="O83" s="33"/>
    </row>
    <row r="84" spans="1:15" ht="15" customHeight="1" x14ac:dyDescent="0.3">
      <c r="A84" s="94" t="s">
        <v>7</v>
      </c>
      <c r="B84" s="95">
        <f t="shared" si="16"/>
        <v>675</v>
      </c>
      <c r="C84" s="58">
        <v>88</v>
      </c>
      <c r="D84" s="58">
        <v>286</v>
      </c>
      <c r="E84" s="58">
        <v>228</v>
      </c>
      <c r="F84" s="58">
        <v>48</v>
      </c>
      <c r="G84" s="58">
        <v>13</v>
      </c>
      <c r="H84" s="58">
        <v>9</v>
      </c>
      <c r="I84" s="58">
        <v>2</v>
      </c>
      <c r="J84" s="58">
        <v>1</v>
      </c>
      <c r="K84" s="27"/>
      <c r="L84" s="27"/>
      <c r="M84" s="33"/>
      <c r="N84" s="33"/>
      <c r="O84" s="33"/>
    </row>
    <row r="85" spans="1:15" ht="18.75" customHeight="1" x14ac:dyDescent="0.3">
      <c r="A85" s="38" t="s">
        <v>0</v>
      </c>
      <c r="B85" s="39">
        <f>SUM(B81:B84)</f>
        <v>9587</v>
      </c>
      <c r="C85" s="39">
        <f t="shared" ref="C85:J85" si="17">SUM(C81:C84)</f>
        <v>1761</v>
      </c>
      <c r="D85" s="39">
        <f t="shared" si="17"/>
        <v>3039</v>
      </c>
      <c r="E85" s="39">
        <f t="shared" si="17"/>
        <v>2042</v>
      </c>
      <c r="F85" s="39">
        <f t="shared" si="17"/>
        <v>288</v>
      </c>
      <c r="G85" s="39">
        <f t="shared" si="17"/>
        <v>422</v>
      </c>
      <c r="H85" s="39">
        <f t="shared" si="17"/>
        <v>444</v>
      </c>
      <c r="I85" s="39">
        <f t="shared" si="17"/>
        <v>429</v>
      </c>
      <c r="J85" s="39">
        <f t="shared" si="17"/>
        <v>1162</v>
      </c>
      <c r="K85" s="27"/>
      <c r="L85" s="27"/>
      <c r="M85" s="33"/>
      <c r="N85" s="33"/>
      <c r="O85" s="33"/>
    </row>
    <row r="86" spans="1:15" ht="15" customHeight="1" thickBot="1" x14ac:dyDescent="0.35">
      <c r="A86" s="40" t="s">
        <v>1</v>
      </c>
      <c r="B86" s="41">
        <f>B85/$B85</f>
        <v>1</v>
      </c>
      <c r="C86" s="41">
        <f t="shared" ref="C86:J86" si="18">C85/$B$85</f>
        <v>0.18368624178575155</v>
      </c>
      <c r="D86" s="41">
        <f t="shared" si="18"/>
        <v>0.31699175967455928</v>
      </c>
      <c r="E86" s="41">
        <f t="shared" si="18"/>
        <v>0.21299676645457391</v>
      </c>
      <c r="F86" s="41">
        <f t="shared" si="18"/>
        <v>3.0040680087618649E-2</v>
      </c>
      <c r="G86" s="41">
        <f t="shared" si="18"/>
        <v>4.4017940961718995E-2</v>
      </c>
      <c r="H86" s="41">
        <f t="shared" si="18"/>
        <v>4.6312715135078751E-2</v>
      </c>
      <c r="I86" s="41">
        <f t="shared" si="18"/>
        <v>4.474809638051528E-2</v>
      </c>
      <c r="J86" s="41">
        <f t="shared" si="18"/>
        <v>0.12120579952018358</v>
      </c>
      <c r="K86" s="42"/>
      <c r="L86" s="42"/>
      <c r="M86" s="33"/>
      <c r="N86" s="33"/>
      <c r="O86" s="33"/>
    </row>
    <row r="87" spans="1:15" ht="15" customHeight="1" x14ac:dyDescent="0.3">
      <c r="A87" s="43"/>
      <c r="B87" s="44"/>
      <c r="C87" s="44"/>
      <c r="D87" s="44"/>
      <c r="E87" s="44"/>
      <c r="F87" s="44"/>
      <c r="G87" s="44"/>
      <c r="H87" s="44"/>
      <c r="I87" s="44"/>
      <c r="J87" s="44"/>
      <c r="K87" s="42"/>
      <c r="L87" s="42"/>
      <c r="M87" s="33"/>
      <c r="N87" s="33"/>
      <c r="O87" s="33"/>
    </row>
    <row r="88" spans="1:15" ht="15" customHeight="1" x14ac:dyDescent="0.3">
      <c r="A88" s="43"/>
      <c r="B88" s="44"/>
      <c r="C88" s="44"/>
      <c r="D88" s="44"/>
      <c r="E88" s="44"/>
      <c r="F88" s="44"/>
      <c r="G88" s="44"/>
      <c r="H88" s="44"/>
      <c r="I88" s="44"/>
      <c r="J88" s="44"/>
      <c r="K88" s="42"/>
      <c r="L88" s="42"/>
      <c r="M88" s="33"/>
      <c r="N88" s="33"/>
      <c r="O88" s="33"/>
    </row>
    <row r="89" spans="1:15" ht="15" customHeight="1" thickBot="1" x14ac:dyDescent="0.35">
      <c r="A89" s="24" t="s">
        <v>44</v>
      </c>
      <c r="B89" s="67"/>
      <c r="C89" s="24"/>
      <c r="D89" s="24"/>
      <c r="E89" s="24"/>
      <c r="F89" s="67"/>
      <c r="G89" s="67"/>
      <c r="H89" s="67"/>
      <c r="I89" s="67"/>
      <c r="J89" s="67"/>
      <c r="K89" s="24"/>
      <c r="L89" s="24"/>
      <c r="M89" s="24"/>
      <c r="N89" s="24"/>
      <c r="O89" s="24"/>
    </row>
    <row r="90" spans="1:15" ht="5.4" customHeight="1" x14ac:dyDescent="0.3">
      <c r="A90" s="23"/>
      <c r="B90" s="66"/>
    </row>
    <row r="91" spans="1:15" ht="15" customHeight="1" x14ac:dyDescent="0.3">
      <c r="A91" s="109" t="s">
        <v>8</v>
      </c>
      <c r="B91" s="110" t="s">
        <v>0</v>
      </c>
      <c r="C91" s="115" t="s">
        <v>43</v>
      </c>
      <c r="D91" s="115"/>
      <c r="E91" s="115"/>
      <c r="F91" s="115"/>
      <c r="G91" s="60"/>
      <c r="H91" s="60"/>
      <c r="I91" s="60"/>
      <c r="J91" s="60"/>
      <c r="K91" s="54"/>
      <c r="L91" s="54"/>
      <c r="M91" s="54"/>
      <c r="N91" s="54"/>
      <c r="O91" s="111"/>
    </row>
    <row r="92" spans="1:15" ht="36" customHeight="1" x14ac:dyDescent="0.3">
      <c r="A92" s="109"/>
      <c r="B92" s="110"/>
      <c r="C92" s="5" t="s">
        <v>38</v>
      </c>
      <c r="D92" s="5" t="s">
        <v>5</v>
      </c>
      <c r="E92" s="5" t="s">
        <v>6</v>
      </c>
      <c r="F92" s="2" t="s">
        <v>7</v>
      </c>
      <c r="G92" s="48"/>
      <c r="H92" s="48"/>
      <c r="I92" s="60"/>
      <c r="J92" s="60"/>
      <c r="K92" s="60"/>
      <c r="L92" s="60"/>
      <c r="M92" s="54"/>
      <c r="N92" s="54"/>
      <c r="O92" s="111"/>
    </row>
    <row r="93" spans="1:15" ht="15" customHeight="1" x14ac:dyDescent="0.3">
      <c r="A93" s="45" t="s">
        <v>45</v>
      </c>
      <c r="B93" s="46">
        <f>C93+D93+E93+F93</f>
        <v>125</v>
      </c>
      <c r="C93" s="30">
        <v>0</v>
      </c>
      <c r="D93" s="30">
        <v>77</v>
      </c>
      <c r="E93" s="30">
        <v>30</v>
      </c>
      <c r="F93" s="30">
        <v>18</v>
      </c>
      <c r="G93" s="48"/>
      <c r="H93" s="48"/>
      <c r="I93" s="57"/>
      <c r="J93" s="48"/>
      <c r="K93" s="57"/>
      <c r="L93" s="57"/>
      <c r="M93" s="48"/>
      <c r="N93" s="48"/>
      <c r="O93" s="48"/>
    </row>
    <row r="94" spans="1:15" ht="15" customHeight="1" x14ac:dyDescent="0.3">
      <c r="A94" s="34" t="s">
        <v>46</v>
      </c>
      <c r="B94" s="46">
        <f t="shared" ref="B94:B117" si="19">C94+D94+E94+F94</f>
        <v>443</v>
      </c>
      <c r="C94" s="30">
        <v>1</v>
      </c>
      <c r="D94" s="30">
        <v>256</v>
      </c>
      <c r="E94" s="30">
        <v>157</v>
      </c>
      <c r="F94" s="30">
        <v>29</v>
      </c>
      <c r="G94" s="48"/>
      <c r="H94" s="48"/>
      <c r="I94" s="57"/>
      <c r="J94" s="48"/>
      <c r="K94" s="57"/>
      <c r="L94" s="57"/>
      <c r="M94" s="48"/>
      <c r="N94" s="48"/>
      <c r="O94" s="48"/>
    </row>
    <row r="95" spans="1:15" ht="15" customHeight="1" x14ac:dyDescent="0.3">
      <c r="A95" s="56" t="s">
        <v>47</v>
      </c>
      <c r="B95" s="46">
        <f t="shared" si="19"/>
        <v>126</v>
      </c>
      <c r="C95" s="30">
        <v>0</v>
      </c>
      <c r="D95" s="30">
        <v>79</v>
      </c>
      <c r="E95" s="30">
        <v>43</v>
      </c>
      <c r="F95" s="30">
        <v>4</v>
      </c>
      <c r="G95" s="48"/>
      <c r="H95" s="48"/>
      <c r="I95" s="57"/>
      <c r="J95" s="48"/>
      <c r="K95" s="57"/>
      <c r="L95" s="57"/>
      <c r="M95" s="48"/>
      <c r="N95" s="48"/>
      <c r="O95" s="48"/>
    </row>
    <row r="96" spans="1:15" ht="15" customHeight="1" x14ac:dyDescent="0.3">
      <c r="A96" s="34" t="s">
        <v>48</v>
      </c>
      <c r="B96" s="46">
        <f t="shared" si="19"/>
        <v>1219</v>
      </c>
      <c r="C96" s="30">
        <v>6</v>
      </c>
      <c r="D96" s="30">
        <v>806</v>
      </c>
      <c r="E96" s="30">
        <v>357</v>
      </c>
      <c r="F96" s="30">
        <v>50</v>
      </c>
      <c r="G96" s="48"/>
      <c r="H96" s="48"/>
      <c r="I96" s="57"/>
      <c r="J96" s="48"/>
      <c r="K96" s="57"/>
      <c r="L96" s="57"/>
      <c r="M96" s="48"/>
      <c r="N96" s="48"/>
      <c r="O96" s="48"/>
    </row>
    <row r="97" spans="1:15" ht="15" customHeight="1" x14ac:dyDescent="0.3">
      <c r="A97" s="34" t="s">
        <v>49</v>
      </c>
      <c r="B97" s="46">
        <f t="shared" si="19"/>
        <v>249</v>
      </c>
      <c r="C97" s="30">
        <v>10</v>
      </c>
      <c r="D97" s="30">
        <v>120</v>
      </c>
      <c r="E97" s="30">
        <v>107</v>
      </c>
      <c r="F97" s="30">
        <v>12</v>
      </c>
      <c r="G97" s="48"/>
      <c r="H97" s="48"/>
      <c r="I97" s="57"/>
      <c r="J97" s="48"/>
      <c r="K97" s="57"/>
      <c r="L97" s="57"/>
      <c r="M97" s="48"/>
      <c r="N97" s="48"/>
      <c r="O97" s="48"/>
    </row>
    <row r="98" spans="1:15" ht="15" customHeight="1" x14ac:dyDescent="0.3">
      <c r="A98" s="34" t="s">
        <v>50</v>
      </c>
      <c r="B98" s="46">
        <f t="shared" si="19"/>
        <v>198</v>
      </c>
      <c r="C98" s="30">
        <v>0</v>
      </c>
      <c r="D98" s="30">
        <v>102</v>
      </c>
      <c r="E98" s="30">
        <v>78</v>
      </c>
      <c r="F98" s="30">
        <v>18</v>
      </c>
      <c r="G98" s="48"/>
      <c r="H98" s="48"/>
      <c r="I98" s="57"/>
      <c r="J98" s="48"/>
      <c r="K98" s="57"/>
      <c r="L98" s="57"/>
      <c r="M98" s="48"/>
      <c r="N98" s="48"/>
      <c r="O98" s="48"/>
    </row>
    <row r="99" spans="1:15" ht="15" customHeight="1" x14ac:dyDescent="0.3">
      <c r="A99" s="34" t="s">
        <v>11</v>
      </c>
      <c r="B99" s="46">
        <f t="shared" si="19"/>
        <v>336</v>
      </c>
      <c r="C99" s="30">
        <v>0</v>
      </c>
      <c r="D99" s="30">
        <v>199</v>
      </c>
      <c r="E99" s="30">
        <v>117</v>
      </c>
      <c r="F99" s="30">
        <v>20</v>
      </c>
      <c r="G99" s="48"/>
      <c r="H99" s="48"/>
      <c r="I99" s="57"/>
      <c r="J99" s="48"/>
      <c r="K99" s="57"/>
      <c r="L99" s="57"/>
      <c r="M99" s="48"/>
      <c r="N99" s="48"/>
      <c r="O99" s="48"/>
    </row>
    <row r="100" spans="1:15" ht="15" customHeight="1" x14ac:dyDescent="0.3">
      <c r="A100" s="34" t="s">
        <v>9</v>
      </c>
      <c r="B100" s="46">
        <f t="shared" si="19"/>
        <v>608</v>
      </c>
      <c r="C100" s="30">
        <v>6</v>
      </c>
      <c r="D100" s="30">
        <v>397</v>
      </c>
      <c r="E100" s="30">
        <v>173</v>
      </c>
      <c r="F100" s="30">
        <v>32</v>
      </c>
      <c r="G100" s="48"/>
      <c r="H100" s="48"/>
      <c r="I100" s="57"/>
      <c r="J100" s="48"/>
      <c r="K100" s="57"/>
      <c r="L100" s="57"/>
      <c r="M100" s="48"/>
      <c r="N100" s="48"/>
      <c r="O100" s="48"/>
    </row>
    <row r="101" spans="1:15" ht="15" customHeight="1" x14ac:dyDescent="0.3">
      <c r="A101" s="34" t="s">
        <v>51</v>
      </c>
      <c r="B101" s="46">
        <f t="shared" si="19"/>
        <v>155</v>
      </c>
      <c r="C101" s="30">
        <v>0</v>
      </c>
      <c r="D101" s="30">
        <v>116</v>
      </c>
      <c r="E101" s="30">
        <v>39</v>
      </c>
      <c r="F101" s="30">
        <v>0</v>
      </c>
      <c r="G101" s="48"/>
      <c r="H101" s="48"/>
      <c r="I101" s="57"/>
      <c r="J101" s="48"/>
      <c r="K101" s="57"/>
      <c r="L101" s="57"/>
      <c r="M101" s="48"/>
      <c r="N101" s="48"/>
      <c r="O101" s="48"/>
    </row>
    <row r="102" spans="1:15" ht="15" customHeight="1" x14ac:dyDescent="0.3">
      <c r="A102" s="34" t="s">
        <v>52</v>
      </c>
      <c r="B102" s="46">
        <f t="shared" si="19"/>
        <v>311</v>
      </c>
      <c r="C102" s="30">
        <v>0</v>
      </c>
      <c r="D102" s="30">
        <v>186</v>
      </c>
      <c r="E102" s="30">
        <v>94</v>
      </c>
      <c r="F102" s="30">
        <v>31</v>
      </c>
      <c r="G102" s="48"/>
      <c r="H102" s="48"/>
      <c r="I102" s="57"/>
      <c r="J102" s="48"/>
      <c r="K102" s="57"/>
      <c r="L102" s="57"/>
      <c r="M102" s="48"/>
      <c r="N102" s="48"/>
      <c r="O102" s="48"/>
    </row>
    <row r="103" spans="1:15" ht="15" customHeight="1" x14ac:dyDescent="0.3">
      <c r="A103" s="34" t="s">
        <v>53</v>
      </c>
      <c r="B103" s="46">
        <f t="shared" si="19"/>
        <v>340</v>
      </c>
      <c r="C103" s="30">
        <v>2</v>
      </c>
      <c r="D103" s="30">
        <v>163</v>
      </c>
      <c r="E103" s="30">
        <v>143</v>
      </c>
      <c r="F103" s="30">
        <v>32</v>
      </c>
      <c r="G103" s="48"/>
      <c r="H103" s="48"/>
      <c r="I103" s="57"/>
      <c r="J103" s="48"/>
      <c r="K103" s="57"/>
      <c r="L103" s="57"/>
      <c r="M103" s="48"/>
      <c r="N103" s="48"/>
      <c r="O103" s="48"/>
    </row>
    <row r="104" spans="1:15" ht="15" customHeight="1" x14ac:dyDescent="0.3">
      <c r="A104" s="34" t="s">
        <v>13</v>
      </c>
      <c r="B104" s="46">
        <f t="shared" si="19"/>
        <v>406</v>
      </c>
      <c r="C104" s="30">
        <v>2</v>
      </c>
      <c r="D104" s="30">
        <v>235</v>
      </c>
      <c r="E104" s="30">
        <v>138</v>
      </c>
      <c r="F104" s="30">
        <v>31</v>
      </c>
      <c r="G104" s="48"/>
      <c r="H104" s="48"/>
      <c r="I104" s="57"/>
      <c r="J104" s="48"/>
      <c r="K104" s="57"/>
      <c r="L104" s="57"/>
      <c r="M104" s="48"/>
      <c r="N104" s="48"/>
      <c r="O104" s="48"/>
    </row>
    <row r="105" spans="1:15" ht="15" customHeight="1" x14ac:dyDescent="0.3">
      <c r="A105" s="34" t="s">
        <v>54</v>
      </c>
      <c r="B105" s="46">
        <f t="shared" si="19"/>
        <v>507</v>
      </c>
      <c r="C105" s="30">
        <v>1</v>
      </c>
      <c r="D105" s="30">
        <v>302</v>
      </c>
      <c r="E105" s="30">
        <v>186</v>
      </c>
      <c r="F105" s="30">
        <v>18</v>
      </c>
      <c r="G105" s="48"/>
      <c r="H105" s="48"/>
      <c r="I105" s="57"/>
      <c r="J105" s="48"/>
      <c r="K105" s="57"/>
      <c r="L105" s="57"/>
      <c r="M105" s="48"/>
      <c r="N105" s="48"/>
      <c r="O105" s="48"/>
    </row>
    <row r="106" spans="1:15" ht="15" customHeight="1" x14ac:dyDescent="0.3">
      <c r="A106" s="34" t="s">
        <v>55</v>
      </c>
      <c r="B106" s="46">
        <f t="shared" si="19"/>
        <v>144</v>
      </c>
      <c r="C106" s="30">
        <v>0</v>
      </c>
      <c r="D106" s="30">
        <v>71</v>
      </c>
      <c r="E106" s="30">
        <v>64</v>
      </c>
      <c r="F106" s="30">
        <v>9</v>
      </c>
      <c r="G106" s="48"/>
      <c r="H106" s="48"/>
      <c r="I106" s="57"/>
      <c r="J106" s="48"/>
      <c r="K106" s="57"/>
      <c r="L106" s="57"/>
      <c r="M106" s="48"/>
      <c r="N106" s="48"/>
      <c r="O106" s="48"/>
    </row>
    <row r="107" spans="1:15" ht="15" customHeight="1" x14ac:dyDescent="0.3">
      <c r="A107" s="34" t="s">
        <v>10</v>
      </c>
      <c r="B107" s="46">
        <f t="shared" si="19"/>
        <v>2733</v>
      </c>
      <c r="C107" s="30">
        <v>18</v>
      </c>
      <c r="D107" s="30">
        <v>1446</v>
      </c>
      <c r="E107" s="30">
        <v>1039</v>
      </c>
      <c r="F107" s="30">
        <v>230</v>
      </c>
      <c r="G107" s="48"/>
      <c r="H107" s="48"/>
      <c r="I107" s="57"/>
      <c r="J107" s="48"/>
      <c r="K107" s="57"/>
      <c r="L107" s="57"/>
      <c r="M107" s="48"/>
      <c r="N107" s="48"/>
      <c r="O107" s="48"/>
    </row>
    <row r="108" spans="1:15" ht="15" customHeight="1" x14ac:dyDescent="0.3">
      <c r="A108" s="34" t="s">
        <v>56</v>
      </c>
      <c r="B108" s="46">
        <f t="shared" si="19"/>
        <v>144</v>
      </c>
      <c r="C108" s="30">
        <v>0</v>
      </c>
      <c r="D108" s="30">
        <v>78</v>
      </c>
      <c r="E108" s="30">
        <v>51</v>
      </c>
      <c r="F108" s="30">
        <v>15</v>
      </c>
      <c r="G108" s="48"/>
      <c r="H108" s="48"/>
      <c r="I108" s="57"/>
      <c r="J108" s="48"/>
      <c r="K108" s="57"/>
      <c r="L108" s="57"/>
      <c r="M108" s="48"/>
      <c r="N108" s="48"/>
      <c r="O108" s="48"/>
    </row>
    <row r="109" spans="1:15" ht="15" customHeight="1" x14ac:dyDescent="0.3">
      <c r="A109" s="34" t="s">
        <v>57</v>
      </c>
      <c r="B109" s="46">
        <f t="shared" si="19"/>
        <v>89</v>
      </c>
      <c r="C109" s="30">
        <v>0</v>
      </c>
      <c r="D109" s="30">
        <v>69</v>
      </c>
      <c r="E109" s="30">
        <v>16</v>
      </c>
      <c r="F109" s="30">
        <v>4</v>
      </c>
      <c r="G109" s="48"/>
      <c r="H109" s="48"/>
      <c r="I109" s="57"/>
      <c r="J109" s="48"/>
      <c r="K109" s="57"/>
      <c r="L109" s="57"/>
      <c r="M109" s="48"/>
      <c r="N109" s="48"/>
      <c r="O109" s="48"/>
    </row>
    <row r="110" spans="1:15" ht="15" customHeight="1" x14ac:dyDescent="0.3">
      <c r="A110" s="34" t="s">
        <v>58</v>
      </c>
      <c r="B110" s="46">
        <f t="shared" si="19"/>
        <v>98</v>
      </c>
      <c r="C110" s="30">
        <v>0</v>
      </c>
      <c r="D110" s="30">
        <v>59</v>
      </c>
      <c r="E110" s="30">
        <v>36</v>
      </c>
      <c r="F110" s="30">
        <v>3</v>
      </c>
      <c r="G110" s="48"/>
      <c r="H110" s="48"/>
      <c r="I110" s="57"/>
      <c r="J110" s="48"/>
      <c r="K110" s="57"/>
      <c r="L110" s="57"/>
      <c r="M110" s="48"/>
      <c r="N110" s="48"/>
      <c r="O110" s="48"/>
    </row>
    <row r="111" spans="1:15" ht="15" customHeight="1" x14ac:dyDescent="0.3">
      <c r="A111" s="34" t="s">
        <v>59</v>
      </c>
      <c r="B111" s="46">
        <f t="shared" si="19"/>
        <v>79</v>
      </c>
      <c r="C111" s="30">
        <v>3</v>
      </c>
      <c r="D111" s="30">
        <v>57</v>
      </c>
      <c r="E111" s="30">
        <v>15</v>
      </c>
      <c r="F111" s="30">
        <v>4</v>
      </c>
      <c r="G111" s="48"/>
      <c r="H111" s="48"/>
      <c r="I111" s="57"/>
      <c r="J111" s="48"/>
      <c r="K111" s="57"/>
      <c r="L111" s="57"/>
      <c r="M111" s="48"/>
      <c r="N111" s="48"/>
      <c r="O111" s="48"/>
    </row>
    <row r="112" spans="1:15" ht="15" customHeight="1" x14ac:dyDescent="0.3">
      <c r="A112" s="34" t="s">
        <v>60</v>
      </c>
      <c r="B112" s="46">
        <f t="shared" si="19"/>
        <v>297</v>
      </c>
      <c r="C112" s="30">
        <v>0</v>
      </c>
      <c r="D112" s="30">
        <v>134</v>
      </c>
      <c r="E112" s="30">
        <v>137</v>
      </c>
      <c r="F112" s="30">
        <v>26</v>
      </c>
      <c r="G112" s="48"/>
      <c r="H112" s="48"/>
      <c r="I112" s="57"/>
      <c r="J112" s="48"/>
      <c r="K112" s="57"/>
      <c r="L112" s="57"/>
      <c r="M112" s="48"/>
      <c r="N112" s="48"/>
      <c r="O112" s="48"/>
    </row>
    <row r="113" spans="1:15" ht="15" customHeight="1" x14ac:dyDescent="0.3">
      <c r="A113" s="34" t="s">
        <v>12</v>
      </c>
      <c r="B113" s="46">
        <f t="shared" si="19"/>
        <v>254</v>
      </c>
      <c r="C113" s="30">
        <v>1</v>
      </c>
      <c r="D113" s="30">
        <v>121</v>
      </c>
      <c r="E113" s="30">
        <v>116</v>
      </c>
      <c r="F113" s="30">
        <v>16</v>
      </c>
      <c r="G113" s="48"/>
      <c r="H113" s="48"/>
      <c r="I113" s="57"/>
      <c r="J113" s="48"/>
      <c r="K113" s="57"/>
      <c r="L113" s="57"/>
      <c r="M113" s="48"/>
      <c r="N113" s="48"/>
      <c r="O113" s="48"/>
    </row>
    <row r="114" spans="1:15" ht="15" customHeight="1" x14ac:dyDescent="0.3">
      <c r="A114" s="34" t="s">
        <v>61</v>
      </c>
      <c r="B114" s="46">
        <f t="shared" si="19"/>
        <v>373</v>
      </c>
      <c r="C114" s="30">
        <v>2</v>
      </c>
      <c r="D114" s="30">
        <v>206</v>
      </c>
      <c r="E114" s="30">
        <v>128</v>
      </c>
      <c r="F114" s="30">
        <v>37</v>
      </c>
      <c r="G114" s="48"/>
      <c r="H114" s="48"/>
      <c r="I114" s="57"/>
      <c r="J114" s="48"/>
      <c r="K114" s="57"/>
      <c r="L114" s="57"/>
      <c r="M114" s="48"/>
      <c r="N114" s="48"/>
      <c r="O114" s="48"/>
    </row>
    <row r="115" spans="1:15" ht="15" customHeight="1" x14ac:dyDescent="0.3">
      <c r="A115" s="34" t="s">
        <v>62</v>
      </c>
      <c r="B115" s="46">
        <f t="shared" si="19"/>
        <v>158</v>
      </c>
      <c r="C115" s="30">
        <v>1</v>
      </c>
      <c r="D115" s="30">
        <v>98</v>
      </c>
      <c r="E115" s="30">
        <v>49</v>
      </c>
      <c r="F115" s="30">
        <v>10</v>
      </c>
      <c r="G115" s="48"/>
      <c r="H115" s="48"/>
      <c r="I115" s="57"/>
      <c r="J115" s="48"/>
      <c r="K115" s="57"/>
      <c r="L115" s="57"/>
      <c r="M115" s="48"/>
      <c r="N115" s="48"/>
      <c r="O115" s="48"/>
    </row>
    <row r="116" spans="1:15" ht="15" customHeight="1" x14ac:dyDescent="0.3">
      <c r="A116" s="34" t="s">
        <v>63</v>
      </c>
      <c r="B116" s="46">
        <f t="shared" si="19"/>
        <v>93</v>
      </c>
      <c r="C116" s="30">
        <v>0</v>
      </c>
      <c r="D116" s="30">
        <v>54</v>
      </c>
      <c r="E116" s="30">
        <v>33</v>
      </c>
      <c r="F116" s="30">
        <v>6</v>
      </c>
      <c r="G116" s="48"/>
      <c r="H116" s="48"/>
      <c r="I116" s="57"/>
      <c r="J116" s="48"/>
      <c r="K116" s="57"/>
      <c r="L116" s="57"/>
      <c r="M116" s="48"/>
      <c r="N116" s="48"/>
      <c r="O116" s="48"/>
    </row>
    <row r="117" spans="1:15" ht="15" customHeight="1" x14ac:dyDescent="0.3">
      <c r="A117" s="35" t="s">
        <v>64</v>
      </c>
      <c r="B117" s="50">
        <f t="shared" si="19"/>
        <v>102</v>
      </c>
      <c r="C117" s="37">
        <v>1</v>
      </c>
      <c r="D117" s="37">
        <v>42</v>
      </c>
      <c r="E117" s="37">
        <v>39</v>
      </c>
      <c r="F117" s="37">
        <v>20</v>
      </c>
      <c r="G117" s="48"/>
      <c r="H117" s="48"/>
      <c r="I117" s="57"/>
      <c r="J117" s="48"/>
      <c r="K117" s="57"/>
      <c r="L117" s="57"/>
      <c r="M117" s="48"/>
      <c r="N117" s="48"/>
      <c r="O117" s="48"/>
    </row>
    <row r="118" spans="1:15" ht="15" customHeight="1" x14ac:dyDescent="0.3">
      <c r="A118" s="51" t="s">
        <v>0</v>
      </c>
      <c r="B118" s="39">
        <f>SUM(B93:B117)</f>
        <v>9587</v>
      </c>
      <c r="C118" s="39">
        <f>SUM(C93:C117)</f>
        <v>54</v>
      </c>
      <c r="D118" s="39">
        <f t="shared" ref="D118:F118" si="20">SUM(D93:D117)</f>
        <v>5473</v>
      </c>
      <c r="E118" s="39">
        <f t="shared" si="20"/>
        <v>3385</v>
      </c>
      <c r="F118" s="39">
        <f t="shared" si="20"/>
        <v>675</v>
      </c>
      <c r="G118" s="57"/>
      <c r="H118" s="57"/>
      <c r="I118" s="52"/>
      <c r="J118" s="52"/>
      <c r="K118" s="52"/>
      <c r="L118" s="52"/>
      <c r="M118" s="52"/>
      <c r="N118" s="52"/>
      <c r="O118" s="52"/>
    </row>
    <row r="119" spans="1:15" ht="15" customHeight="1" thickBot="1" x14ac:dyDescent="0.35">
      <c r="A119" s="53" t="s">
        <v>1</v>
      </c>
      <c r="B119" s="41">
        <f>B118/$B$118</f>
        <v>1</v>
      </c>
      <c r="C119" s="41">
        <f>C118/$B$118</f>
        <v>5.6326275164284966E-3</v>
      </c>
      <c r="D119" s="41">
        <f t="shared" ref="D119:F119" si="21">D118/$B$118</f>
        <v>0.57087722958172527</v>
      </c>
      <c r="E119" s="41">
        <f t="shared" si="21"/>
        <v>0.35308229894649001</v>
      </c>
      <c r="F119" s="41">
        <f t="shared" si="21"/>
        <v>7.0407843955356209E-2</v>
      </c>
      <c r="G119" s="57"/>
      <c r="H119" s="44"/>
      <c r="I119" s="44"/>
      <c r="J119" s="44"/>
      <c r="K119" s="44"/>
      <c r="L119" s="44"/>
      <c r="M119" s="44"/>
      <c r="N119" s="44"/>
      <c r="O119" s="44"/>
    </row>
    <row r="120" spans="1:15" x14ac:dyDescent="0.3">
      <c r="B120" s="6"/>
      <c r="F120" s="6"/>
      <c r="G120" s="6"/>
      <c r="H120" s="6"/>
      <c r="I120" s="6"/>
      <c r="J120" s="93"/>
    </row>
    <row r="121" spans="1:15" ht="13.5" customHeight="1" x14ac:dyDescent="0.3">
      <c r="A121" s="98"/>
      <c r="B121" s="6"/>
      <c r="F121" s="6"/>
      <c r="G121" s="6"/>
      <c r="H121" s="6"/>
      <c r="I121" s="6"/>
      <c r="J121" s="6"/>
    </row>
    <row r="122" spans="1:15" ht="8.25" customHeight="1" x14ac:dyDescent="0.3">
      <c r="A122" s="92" t="s">
        <v>85</v>
      </c>
      <c r="B122" s="66"/>
    </row>
    <row r="123" spans="1:15" x14ac:dyDescent="0.3">
      <c r="A123" s="92" t="s">
        <v>83</v>
      </c>
    </row>
  </sheetData>
  <mergeCells count="23">
    <mergeCell ref="A91:A92"/>
    <mergeCell ref="B91:B92"/>
    <mergeCell ref="A57:A59"/>
    <mergeCell ref="O91:O92"/>
    <mergeCell ref="C91:F91"/>
    <mergeCell ref="I58:K58"/>
    <mergeCell ref="A74:N75"/>
    <mergeCell ref="A8:O8"/>
    <mergeCell ref="A10:O10"/>
    <mergeCell ref="A34:A35"/>
    <mergeCell ref="B57:B59"/>
    <mergeCell ref="B34:B35"/>
    <mergeCell ref="N34:N35"/>
    <mergeCell ref="O34:O35"/>
    <mergeCell ref="C58:E58"/>
    <mergeCell ref="L58:N58"/>
    <mergeCell ref="C57:N57"/>
    <mergeCell ref="F58:H58"/>
    <mergeCell ref="C34:E34"/>
    <mergeCell ref="F34:F35"/>
    <mergeCell ref="G34:I34"/>
    <mergeCell ref="J34:J35"/>
    <mergeCell ref="K34:M34"/>
  </mergeCells>
  <phoneticPr fontId="19" type="noConversion"/>
  <printOptions horizontalCentered="1"/>
  <pageMargins left="0.15748031496062992" right="0.19685039370078741" top="0.55118110236220474" bottom="0.55118110236220474" header="0.31496062992125984" footer="0.31496062992125984"/>
  <pageSetup scale="39" orientation="landscape" r:id="rId1"/>
  <headerFooter>
    <oddFooter>&amp;L&amp;"Arial,Normal"&amp;8Fuente: Registro de casos del CEM/UGIGC/PNCVFS</oddFooter>
  </headerFooter>
  <rowBreaks count="1" manualBreakCount="1">
    <brk id="3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Hombre</vt:lpstr>
      <vt:lpstr>Hombre!Área_de_impresión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SGIC</cp:lastModifiedBy>
  <cp:lastPrinted>2021-02-12T22:03:51Z</cp:lastPrinted>
  <dcterms:created xsi:type="dcterms:W3CDTF">2009-10-30T17:37:42Z</dcterms:created>
  <dcterms:modified xsi:type="dcterms:W3CDTF">2026-05-18T17:34:40Z</dcterms:modified>
</cp:coreProperties>
</file>