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I. Atención de la Violencia\c) Casos de VMIGF, según departamento\"/>
    </mc:Choice>
  </mc:AlternateContent>
  <xr:revisionPtr revIDLastSave="0" documentId="13_ncr:1_{67AA40A8-B8B6-4737-AF16-F88D2D53D1B0}" xr6:coauthVersionLast="47" xr6:coauthVersionMax="47" xr10:uidLastSave="{00000000-0000-0000-0000-000000000000}"/>
  <bookViews>
    <workbookView xWindow="1170" yWindow="1170" windowWidth="17070" windowHeight="13350" tabRatio="404" xr2:uid="{00000000-000D-0000-FFFF-FFFF00000000}"/>
  </bookViews>
  <sheets>
    <sheet name="2.7" sheetId="1" r:id="rId1"/>
  </sheets>
  <definedNames>
    <definedName name="_xlnm._FilterDatabase" localSheetId="0" hidden="1">'2.7'!$A$6:$T$6</definedName>
    <definedName name="_xlnm.Print_Area" localSheetId="0">'2.7'!$A$1:$T$57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1" l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D32" i="1" l="1"/>
  <c r="E32" i="1"/>
  <c r="F32" i="1"/>
  <c r="Q7" i="1" l="1"/>
  <c r="Q9" i="1" l="1"/>
  <c r="Q14" i="1" l="1"/>
  <c r="Q11" i="1"/>
  <c r="Q8" i="1"/>
  <c r="Q23" i="1" l="1"/>
  <c r="G32" i="1" l="1"/>
  <c r="Q21" i="1" l="1"/>
  <c r="C32" i="1" l="1"/>
  <c r="Q10" i="1" l="1"/>
  <c r="Q16" i="1"/>
  <c r="Q20" i="1"/>
  <c r="Q27" i="1"/>
  <c r="Q22" i="1"/>
  <c r="Q18" i="1"/>
  <c r="Q12" i="1"/>
  <c r="Q13" i="1"/>
  <c r="Q19" i="1"/>
  <c r="Q30" i="1"/>
  <c r="Q29" i="1"/>
  <c r="Q28" i="1"/>
  <c r="Q15" i="1"/>
  <c r="Q17" i="1"/>
  <c r="Q26" i="1"/>
  <c r="Q24" i="1"/>
  <c r="Q25" i="1"/>
  <c r="Q31" i="1"/>
  <c r="Q32" i="1" l="1"/>
  <c r="K32" i="1"/>
  <c r="I32" i="1"/>
  <c r="H32" i="1"/>
  <c r="J32" i="1"/>
  <c r="P32" i="1" l="1"/>
  <c r="P33" i="1" s="1"/>
  <c r="P34" i="1" s="1"/>
  <c r="O32" i="1"/>
  <c r="T32" i="1"/>
  <c r="S32" i="1"/>
  <c r="R32" i="1"/>
  <c r="L32" i="1" l="1"/>
  <c r="M32" i="1"/>
  <c r="N32" i="1"/>
</calcChain>
</file>

<file path=xl/sharedStrings.xml><?xml version="1.0" encoding="utf-8"?>
<sst xmlns="http://schemas.openxmlformats.org/spreadsheetml/2006/main" count="53" uniqueCount="52">
  <si>
    <t>Nº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</si>
  <si>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</si>
  <si>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</si>
  <si>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</si>
  <si>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</si>
  <si>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</si>
  <si>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</si>
  <si>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</si>
  <si>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</si>
  <si>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</si>
  <si>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</si>
  <si>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</si>
  <si>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</si>
  <si>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</si>
  <si>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Nº Casos Atendidos por día</t>
  </si>
  <si>
    <t>Promedio Diario</t>
  </si>
  <si>
    <t>Promedio x Hora</t>
  </si>
  <si>
    <t>Amazonas</t>
  </si>
  <si>
    <t>Ancash</t>
  </si>
  <si>
    <t>Arequipa</t>
  </si>
  <si>
    <t>Ayacucho</t>
  </si>
  <si>
    <t>Cajamarca</t>
  </si>
  <si>
    <t>Callao</t>
  </si>
  <si>
    <t>Cusco</t>
  </si>
  <si>
    <t>Huancavelica</t>
  </si>
  <si>
    <t>Ica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</si>
  <si>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</si>
  <si>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</si>
  <si>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</si>
  <si>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</si>
  <si>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</si>
  <si>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</si>
  <si>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</si>
  <si>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</si>
  <si>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</si>
  <si>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</si>
  <si>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</si>
  <si>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</si>
  <si>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</si>
  <si>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Departamento</t>
  </si>
  <si>
    <t>Cuadro N° 2.7</t>
  </si>
  <si>
    <t>Junin</t>
  </si>
  <si>
    <t>Huanuco</t>
  </si>
  <si>
    <t>Apurimac</t>
  </si>
  <si>
    <t>Elaboración : SGIC - UPPM - Warmi Ñan</t>
  </si>
  <si>
    <t>RANKING DE CASOS ATENDIDOS A PERSONAS AFECTADAS POR HECHOS DE VIOLENCIA CONTRA LAS MUJERES, LOS INTEGRANTES DEL GRUPO FAMILIAR Y PERSONAS AFECTADAS POR VIOLENCIA SEXUAL EN LOS CENTRO EMERGENCIA MUJER Y FAMILIA, SEGÚN DEPARTAMENTO</t>
  </si>
  <si>
    <t>Fuente : Registro de casos del Centro Emergencia Mujer y Familia</t>
  </si>
  <si>
    <t>N° total de Centros Emergencia Mujer y Familia</t>
  </si>
  <si>
    <t xml:space="preserve">N°de Centros Emergencia Mujer y Familia Regular y 7x24 </t>
  </si>
  <si>
    <t>N° de Centros Emergencia Mujer y Familia Comisaría</t>
  </si>
  <si>
    <t>N° de Centros Emergencia Mujer y Familia Centro Salud</t>
  </si>
  <si>
    <t>Periodo: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</si>
</sst>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8"/>
      <color theme="1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10"/>
      <color rgb="FFFF0000"/>
      <name val="Arial Narrow"/>
      <family val="2"/>
    </font>
    <font>
      <b/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969696"/>
      </top>
      <bottom/>
      <diagonal/>
    </border>
    <border>
      <left/>
      <right/>
      <top/>
      <bottom style="medium">
        <color rgb="FF305496"/>
      </bottom>
      <diagonal/>
    </border>
    <border>
      <left/>
      <right/>
      <top/>
      <bottom style="hair">
        <color rgb="FF3054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305496"/>
      </right>
      <top/>
      <bottom style="medium">
        <color rgb="FF969696"/>
      </bottom>
      <diagonal/>
    </border>
  </borders>
  <cellStyleXfs count="14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centerContinuous"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horizontal="centerContinuous" vertical="center" wrapText="1"/>
    </xf>
    <xf numFmtId="0" fontId="4" fillId="4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6" borderId="4" xfId="6" applyFont="1" applyFill="1" applyBorder="1" applyAlignment="1">
      <alignment horizontal="left" vertical="center" wrapText="1"/>
    </xf>
    <xf numFmtId="3" fontId="4" fillId="6" borderId="3" xfId="0" applyNumberFormat="1" applyFont="1" applyFill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8" fillId="6" borderId="6" xfId="6" applyFont="1" applyFill="1" applyBorder="1" applyAlignment="1">
      <alignment horizontal="left" vertical="center" wrapText="1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2" fillId="2" borderId="0" xfId="5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9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4" fillId="3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4" fillId="4" borderId="0" xfId="0" applyFont="1" applyFill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2" fillId="4" borderId="0" xfId="0" applyFont="1" applyFill="1" applyAlignment="1">
      <alignment vertical="top" wrapText="1"/>
    </xf>
    <xf numFmtId="0" fontId="14" fillId="2" borderId="0" xfId="5" applyFont="1" applyFill="1" applyAlignment="1">
      <alignment vertical="center"/>
    </xf>
    <xf numFmtId="3" fontId="6" fillId="6" borderId="3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>
      <alignment horizontal="center" vertical="center" wrapText="1"/>
    </xf>
    <xf numFmtId="3" fontId="7" fillId="7" borderId="7" xfId="0" applyNumberFormat="1" applyFont="1" applyFill="1" applyBorder="1" applyAlignment="1">
      <alignment horizontal="center" vertical="center" wrapText="1"/>
    </xf>
    <xf numFmtId="1" fontId="7" fillId="7" borderId="7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top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17" fontId="6" fillId="4" borderId="0" xfId="0" applyNumberFormat="1" applyFont="1" applyFill="1" applyAlignment="1">
      <alignment horizontal="left" vertical="center" wrapText="1"/>
    </xf>
  </cellXfs>
  <cellStyles count="14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3" xr:uid="{00000000-0005-0000-0000-000003000000}"/>
    <cellStyle name="Normal 3" xfId="3" xr:uid="{00000000-0005-0000-0000-000004000000}"/>
    <cellStyle name="Normal 4" xfId="4" xr:uid="{00000000-0005-0000-0000-000005000000}"/>
    <cellStyle name="Normal_Directorio CEMs - agos - 2009 - UGTAI" xfId="5" xr:uid="{00000000-0005-0000-0000-000006000000}"/>
    <cellStyle name="Normal_Hoja1" xfId="6" xr:uid="{00000000-0005-0000-0000-000007000000}"/>
    <cellStyle name="Piloto de Datos Ángulo" xfId="7" xr:uid="{00000000-0005-0000-0000-000008000000}"/>
    <cellStyle name="Piloto de Datos Campo" xfId="8" xr:uid="{00000000-0005-0000-0000-000009000000}"/>
    <cellStyle name="Piloto de Datos Resultado" xfId="9" xr:uid="{00000000-0005-0000-0000-00000A000000}"/>
    <cellStyle name="Piloto de Datos Título" xfId="10" xr:uid="{00000000-0005-0000-0000-00000B000000}"/>
    <cellStyle name="Piloto de Datos Valor" xfId="11" xr:uid="{00000000-0005-0000-0000-00000C000000}"/>
    <cellStyle name="Porcentual 2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74833850766705E-2"/>
          <c:y val="0.21153738134022357"/>
          <c:w val="0.89072919689795638"/>
          <c:h val="0.62161860189092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05496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3.64050056882822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3-48B8-B43A-8131346F5663}"/>
                </c:ext>
              </c:extLst>
            </c:dLbl>
            <c:dLbl>
              <c:idx val="2"/>
              <c:layout>
                <c:manualLayout>
                  <c:x val="2.2075055187638008E-3"/>
                  <c:y val="-1.82025028441410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3-48B8-B43A-8131346F5663}"/>
                </c:ext>
              </c:extLst>
            </c:dLbl>
            <c:dLbl>
              <c:idx val="3"/>
              <c:layout>
                <c:manualLayout>
                  <c:x val="0"/>
                  <c:y val="-1.3651877133105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3-48B8-B43A-8131346F5663}"/>
                </c:ext>
              </c:extLst>
            </c:dLbl>
            <c:dLbl>
              <c:idx val="7"/>
              <c:layout>
                <c:manualLayout>
                  <c:x val="-4.6439895805994073E-17"/>
                  <c:y val="-6.32805514695284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3-48B8-B43A-8131346F566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'2.7'!$B$7:$B$31</c:f>
              <c:strCache>
                <c:ptCount val="25"/>
                <c:pt idx="0">
                  <c:v>Lima</c:v>
                </c:pt>
                <c:pt idx="1">
                  <c:v>Arequipa</c:v>
                </c:pt>
                <c:pt idx="2">
                  <c:v>Cusco</c:v>
                </c:pt>
                <c:pt idx="3">
                  <c:v>La Libertad</c:v>
                </c:pt>
                <c:pt idx="4">
                  <c:v>Piura</c:v>
                </c:pt>
                <c:pt idx="5">
                  <c:v>Ancash</c:v>
                </c:pt>
                <c:pt idx="6">
                  <c:v>Junin</c:v>
                </c:pt>
                <c:pt idx="7">
                  <c:v>Ica</c:v>
                </c:pt>
                <c:pt idx="8">
                  <c:v>San Martin</c:v>
                </c:pt>
                <c:pt idx="9">
                  <c:v>Ayacucho</c:v>
                </c:pt>
                <c:pt idx="10">
                  <c:v>Huanuco</c:v>
                </c:pt>
                <c:pt idx="11">
                  <c:v>Callao</c:v>
                </c:pt>
                <c:pt idx="12">
                  <c:v>Puno</c:v>
                </c:pt>
                <c:pt idx="13">
                  <c:v>Lambayeque</c:v>
                </c:pt>
                <c:pt idx="14">
                  <c:v>Cajamarca</c:v>
                </c:pt>
                <c:pt idx="15">
                  <c:v>Tacna</c:v>
                </c:pt>
                <c:pt idx="16">
                  <c:v>Loreto</c:v>
                </c:pt>
                <c:pt idx="17">
                  <c:v>Apurimac</c:v>
                </c:pt>
                <c:pt idx="18">
                  <c:v>Ucayali</c:v>
                </c:pt>
                <c:pt idx="19">
                  <c:v>Amazonas</c:v>
                </c:pt>
                <c:pt idx="20">
                  <c:v>Huancavelica</c:v>
                </c:pt>
                <c:pt idx="21">
                  <c:v>Tumbes</c:v>
                </c:pt>
                <c:pt idx="22">
                  <c:v>Moquegua</c:v>
                </c:pt>
                <c:pt idx="23">
                  <c:v>Madre De Dios</c:v>
                </c:pt>
                <c:pt idx="24">
                  <c:v>Pasco</c:v>
                </c:pt>
              </c:strCache>
            </c:strRef>
          </c:cat>
          <c:val>
            <c:numRef>
              <c:f>'2.7'!$O$7:$O$31</c:f>
              <c:numCache>
                <c:formatCode>#,##0</c:formatCode>
                <c:ptCount val="25"/>
                <c:pt idx="0">
                  <c:v>15928</c:v>
                </c:pt>
                <c:pt idx="1">
                  <c:v>5374</c:v>
                </c:pt>
                <c:pt idx="2">
                  <c:v>3622</c:v>
                </c:pt>
                <c:pt idx="3">
                  <c:v>2803</c:v>
                </c:pt>
                <c:pt idx="4">
                  <c:v>2576</c:v>
                </c:pt>
                <c:pt idx="5">
                  <c:v>2560</c:v>
                </c:pt>
                <c:pt idx="6">
                  <c:v>2291</c:v>
                </c:pt>
                <c:pt idx="7">
                  <c:v>2282</c:v>
                </c:pt>
                <c:pt idx="8">
                  <c:v>2237</c:v>
                </c:pt>
                <c:pt idx="9">
                  <c:v>1994</c:v>
                </c:pt>
                <c:pt idx="10">
                  <c:v>1965</c:v>
                </c:pt>
                <c:pt idx="11">
                  <c:v>1707</c:v>
                </c:pt>
                <c:pt idx="12">
                  <c:v>1529</c:v>
                </c:pt>
                <c:pt idx="13">
                  <c:v>1454</c:v>
                </c:pt>
                <c:pt idx="14">
                  <c:v>1418</c:v>
                </c:pt>
                <c:pt idx="15">
                  <c:v>1087</c:v>
                </c:pt>
                <c:pt idx="16">
                  <c:v>1036</c:v>
                </c:pt>
                <c:pt idx="17">
                  <c:v>999</c:v>
                </c:pt>
                <c:pt idx="18">
                  <c:v>820</c:v>
                </c:pt>
                <c:pt idx="19">
                  <c:v>811</c:v>
                </c:pt>
                <c:pt idx="20">
                  <c:v>791</c:v>
                </c:pt>
                <c:pt idx="21">
                  <c:v>675</c:v>
                </c:pt>
                <c:pt idx="22">
                  <c:v>564</c:v>
                </c:pt>
                <c:pt idx="23">
                  <c:v>508</c:v>
                </c:pt>
                <c:pt idx="24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73-48B8-B43A-8131346F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28447528"/>
        <c:axId val="228452232"/>
      </c:barChart>
      <c:catAx>
        <c:axId val="22844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228452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452232"/>
        <c:scaling>
          <c:orientation val="minMax"/>
        </c:scaling>
        <c:delete val="0"/>
        <c:axPos val="l"/>
        <c:majorGridlines>
          <c:spPr>
            <a:ln w="6350">
              <a:solidFill>
                <a:srgbClr val="305496"/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228447528"/>
        <c:crosses val="autoZero"/>
        <c:crossBetween val="between"/>
      </c:valAx>
      <c:spPr>
        <a:ln>
          <a:solidFill>
            <a:srgbClr val="DDEBF7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 alignWithMargins="0"/>
    <c:pageMargins b="1" l="0.75000000000000089" r="0.750000000000000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160442</xdr:colOff>
      <xdr:row>35</xdr:row>
      <xdr:rowOff>15664</xdr:rowOff>
    </xdr:from>
    <xdr:to>
      <xdr:col>19</xdr:col>
      <xdr:colOff>529167</xdr:colOff>
      <xdr:row>53</xdr:row>
      <xdr:rowOff>84667</xdr:rowOff>
    </xdr:to>
    <xdr:graphicFrame macro="">
      <xdr:nvGraphicFramePr>
        <xdr:cNvPr id="1200" name="Chart 3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941917</xdr:colOff>
      <xdr:row>35</xdr:row>
      <xdr:rowOff>31750</xdr:rowOff>
    </xdr:from>
    <xdr:to>
      <xdr:col>19</xdr:col>
      <xdr:colOff>78317</xdr:colOff>
      <xdr:row>39</xdr:row>
      <xdr:rowOff>96309</xdr:rowOff>
    </xdr:to>
    <xdr:sp macro="" textlink="">
      <xdr:nvSpPr>
        <xdr:cNvPr id="4" name="Rectángulo 3" descr="Gráfico N° 3.1&#10;RANKING DE CASOS CASOS ATENDIDOS A PERSONAS AFECTADAS POR HECHOS DE VIOLENCIA CONTRA LAS MUJERES, LOS INTEGRANTES DEL GRUPO FAMILIAR Y PERSONAS AFECTADAS POR VIOLENCIA SEXUAL ATENDIDAS POR EL PROGRAMA NACIONAL AURORA&#10;Enero - Setiembre 2021, P&#10;">
          <a:extLst>
            <a:ext uri="{FF2B5EF4-FFF2-40B4-BE49-F238E27FC236}">
              <a16:creationId xmlns:a16="http://schemas.microsoft.com/office/drawing/2014/main" id="{69267D3D-0FFE-4927-9A57-D8A7D7EFCF10}"/>
            </a:ext>
          </a:extLst>
        </xdr:cNvPr>
        <xdr:cNvSpPr/>
      </xdr:nvSpPr>
      <xdr:spPr>
        <a:xfrm>
          <a:off x="1195917" y="7355417"/>
          <a:ext cx="8534400" cy="752475"/>
        </a:xfrm>
        <a:prstGeom prst="rect">
          <a:avLst/>
        </a:prstGeom>
        <a:noFill/>
        <a:ln w="12700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Gráfico N° 3.1</a:t>
          </a:r>
          <a:endParaRPr lang="es-ES" sz="800">
            <a:solidFill>
              <a:schemeClr val="tx1"/>
            </a:solidFill>
            <a:effectLst/>
          </a:endParaRPr>
        </a:p>
        <a:p>
          <a:pPr algn="ctr" rtl="0"/>
          <a:r>
            <a:rPr lang="es-MX" sz="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RANKING DE CASOS CASOS ATENDIDOS A PERSONAS AFECTADAS POR HECHOS DE VIOLENCIA CONTRA LAS MUJERES, LOS INTEGRANTES DEL GRUPO FAMILIAR Y PERSONAS AFECTADAS POR VIOLENCIA SEXUAL ATENDIDAS POR EL PROGRAMA NACIONAL Warmi Ñan</a:t>
          </a:r>
          <a:endParaRPr lang="es-ES" sz="800">
            <a:solidFill>
              <a:srgbClr val="FF0000"/>
            </a:solidFill>
            <a:effectLst/>
          </a:endParaRPr>
        </a:p>
        <a:p>
          <a:pPr algn="ctr" rtl="0"/>
          <a:r>
            <a:rPr lang="es-MX" sz="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Enero - Abril, 2026 (Preliminar)</a:t>
          </a:r>
          <a:endParaRPr lang="es-ES" sz="800"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showGridLines="0" tabSelected="1" view="pageBreakPreview" zoomScale="118" zoomScaleNormal="100" zoomScaleSheetLayoutView="118" workbookViewId="0">
      <selection sqref="A1:XFD1"/>
    </sheetView>
  </sheetViews>
  <sheetFormatPr baseColWidth="10" defaultColWidth="11.42578125" defaultRowHeight="12.75" x14ac:dyDescent="0.2"/>
  <cols>
    <col min="1" max="1" width="3.85546875" style="5" customWidth="1"/>
    <col min="2" max="2" width="15.5703125" style="5" customWidth="1"/>
    <col min="3" max="10" width="6.28515625" style="5" customWidth="1"/>
    <col min="11" max="14" width="6.28515625" style="17" customWidth="1"/>
    <col min="15" max="15" width="7" style="17" customWidth="1"/>
    <col min="16" max="16" width="9.85546875" style="5" customWidth="1"/>
    <col min="17" max="17" width="14.140625" style="5" customWidth="1"/>
    <col min="18" max="18" width="12.28515625" style="5" customWidth="1"/>
    <col min="19" max="21" width="11.42578125" style="5"/>
    <col min="22" max="22" width="19.85546875" style="5" customWidth="1"/>
    <col min="23" max="16384" width="11.42578125" style="5"/>
  </cols>
  <sheetData>
    <row r="1" spans="1:21" s="3" customFormat="1" ht="18" customHeight="1" x14ac:dyDescent="0.2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1" ht="2.450000000000000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1" ht="53.25" customHeight="1" x14ac:dyDescent="0.2">
      <c r="A3" s="48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1" x14ac:dyDescent="0.2">
      <c r="A4" s="49" t="s">
        <v>51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1" s="36" customFormat="1" ht="13.5" hidden="1" customHeight="1" x14ac:dyDescent="0.2">
      <c r="A5" s="33"/>
      <c r="B5" s="34"/>
      <c r="C5" s="35">
        <v>21</v>
      </c>
      <c r="D5" s="35">
        <v>20</v>
      </c>
      <c r="E5" s="35">
        <v>22</v>
      </c>
      <c r="F5" s="35">
        <v>20</v>
      </c>
      <c r="G5" s="35"/>
      <c r="H5" s="35"/>
      <c r="I5" s="35"/>
      <c r="J5" s="35"/>
      <c r="K5" s="35"/>
      <c r="L5" s="35"/>
      <c r="M5" s="35"/>
      <c r="N5" s="43"/>
      <c r="O5" s="33"/>
      <c r="P5" s="33"/>
      <c r="Q5" s="33"/>
    </row>
    <row r="6" spans="1:21" s="32" customFormat="1" ht="73.5" customHeight="1" x14ac:dyDescent="0.2">
      <c r="A6" s="6" t="s">
        <v>0</v>
      </c>
      <c r="B6" s="6" t="s">
        <v>39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13</v>
      </c>
      <c r="P6" s="6" t="s">
        <v>14</v>
      </c>
      <c r="Q6" s="6" t="s">
        <v>47</v>
      </c>
      <c r="R6" s="6" t="s">
        <v>48</v>
      </c>
      <c r="S6" s="6" t="s">
        <v>49</v>
      </c>
      <c r="T6" s="6" t="s">
        <v>50</v>
      </c>
    </row>
    <row r="7" spans="1:21" ht="15" customHeight="1" x14ac:dyDescent="0.2">
      <c r="A7" s="7">
        <v>1</v>
      </c>
      <c r="B7" s="8" t="s">
        <v>28</v>
      </c>
      <c r="C7" s="9">
        <v>3712</v>
      </c>
      <c r="D7" s="9">
        <v>3704</v>
      </c>
      <c r="E7" s="9">
        <v>4285</v>
      </c>
      <c r="F7" s="9">
        <v>4227</v>
      </c>
      <c r="G7" s="9"/>
      <c r="H7" s="9"/>
      <c r="I7" s="9"/>
      <c r="J7" s="9"/>
      <c r="K7" s="9"/>
      <c r="L7" s="9"/>
      <c r="M7" s="9"/>
      <c r="N7" s="10"/>
      <c r="O7" s="38">
        <f t="shared" ref="O7:O31" si="0">SUM(C7:N7)</f>
        <v>15928</v>
      </c>
      <c r="P7" s="39">
        <f>O7/(SUM($C$5:$N$5))</f>
        <v>191.90361445783134</v>
      </c>
      <c r="Q7" s="40">
        <f t="shared" ref="Q7:Q31" si="1">R7+S7+T7</f>
        <v>84</v>
      </c>
      <c r="R7" s="7">
        <v>32</v>
      </c>
      <c r="S7" s="7">
        <v>52</v>
      </c>
      <c r="T7" s="7">
        <v>0</v>
      </c>
      <c r="U7" s="32"/>
    </row>
    <row r="8" spans="1:21" ht="15" customHeight="1" x14ac:dyDescent="0.2">
      <c r="A8" s="11">
        <v>2</v>
      </c>
      <c r="B8" s="12" t="s">
        <v>19</v>
      </c>
      <c r="C8" s="9">
        <v>1289</v>
      </c>
      <c r="D8" s="9">
        <v>1205</v>
      </c>
      <c r="E8" s="9">
        <v>1408</v>
      </c>
      <c r="F8" s="9">
        <v>1472</v>
      </c>
      <c r="G8" s="9"/>
      <c r="H8" s="9"/>
      <c r="I8" s="9"/>
      <c r="J8" s="9"/>
      <c r="K8" s="9"/>
      <c r="L8" s="13"/>
      <c r="M8" s="13"/>
      <c r="N8" s="14"/>
      <c r="O8" s="38">
        <f t="shared" si="0"/>
        <v>5374</v>
      </c>
      <c r="P8" s="39">
        <f>O8/(SUM($C$5:$N$5))</f>
        <v>64.746987951807228</v>
      </c>
      <c r="Q8" s="40">
        <f t="shared" si="1"/>
        <v>24</v>
      </c>
      <c r="R8" s="7">
        <v>11</v>
      </c>
      <c r="S8" s="7">
        <v>13</v>
      </c>
      <c r="T8" s="7">
        <v>0</v>
      </c>
      <c r="U8" s="32"/>
    </row>
    <row r="9" spans="1:21" ht="15" customHeight="1" x14ac:dyDescent="0.2">
      <c r="A9" s="7">
        <v>3</v>
      </c>
      <c r="B9" s="12" t="s">
        <v>23</v>
      </c>
      <c r="C9" s="9">
        <v>897</v>
      </c>
      <c r="D9" s="9">
        <v>848</v>
      </c>
      <c r="E9" s="9">
        <v>935</v>
      </c>
      <c r="F9" s="9">
        <v>942</v>
      </c>
      <c r="G9" s="9"/>
      <c r="H9" s="9"/>
      <c r="I9" s="9"/>
      <c r="J9" s="9"/>
      <c r="K9" s="9"/>
      <c r="L9" s="13"/>
      <c r="M9" s="13"/>
      <c r="N9" s="14"/>
      <c r="O9" s="38">
        <f t="shared" si="0"/>
        <v>3622</v>
      </c>
      <c r="P9" s="39">
        <f t="shared" ref="P9:P31" si="2">O9/(SUM($C$5:$N$5))</f>
        <v>43.638554216867469</v>
      </c>
      <c r="Q9" s="40">
        <f t="shared" si="1"/>
        <v>26</v>
      </c>
      <c r="R9" s="7">
        <v>18</v>
      </c>
      <c r="S9" s="7">
        <v>8</v>
      </c>
      <c r="T9" s="7">
        <v>0</v>
      </c>
      <c r="U9" s="32"/>
    </row>
    <row r="10" spans="1:21" ht="15" customHeight="1" x14ac:dyDescent="0.2">
      <c r="A10" s="7">
        <v>4</v>
      </c>
      <c r="B10" s="12" t="s">
        <v>26</v>
      </c>
      <c r="C10" s="9">
        <v>655</v>
      </c>
      <c r="D10" s="9">
        <v>662</v>
      </c>
      <c r="E10" s="9">
        <v>751</v>
      </c>
      <c r="F10" s="9">
        <v>735</v>
      </c>
      <c r="G10" s="9"/>
      <c r="H10" s="9"/>
      <c r="I10" s="9"/>
      <c r="J10" s="9"/>
      <c r="K10" s="9"/>
      <c r="L10" s="13"/>
      <c r="M10" s="13"/>
      <c r="N10" s="14"/>
      <c r="O10" s="38">
        <f t="shared" si="0"/>
        <v>2803</v>
      </c>
      <c r="P10" s="39">
        <f t="shared" si="2"/>
        <v>33.7710843373494</v>
      </c>
      <c r="Q10" s="40">
        <f t="shared" si="1"/>
        <v>23</v>
      </c>
      <c r="R10" s="7">
        <v>15</v>
      </c>
      <c r="S10" s="7">
        <v>8</v>
      </c>
      <c r="T10" s="7">
        <v>0</v>
      </c>
      <c r="U10" s="32"/>
    </row>
    <row r="11" spans="1:21" ht="15" customHeight="1" x14ac:dyDescent="0.2">
      <c r="A11" s="11">
        <v>5</v>
      </c>
      <c r="B11" s="12" t="s">
        <v>33</v>
      </c>
      <c r="C11" s="9">
        <v>615</v>
      </c>
      <c r="D11" s="9">
        <v>623</v>
      </c>
      <c r="E11" s="9">
        <v>666</v>
      </c>
      <c r="F11" s="9">
        <v>672</v>
      </c>
      <c r="G11" s="9"/>
      <c r="H11" s="9"/>
      <c r="I11" s="9"/>
      <c r="J11" s="9"/>
      <c r="K11" s="9"/>
      <c r="L11" s="13"/>
      <c r="M11" s="13"/>
      <c r="N11" s="14"/>
      <c r="O11" s="38">
        <f t="shared" si="0"/>
        <v>2576</v>
      </c>
      <c r="P11" s="39">
        <f t="shared" si="2"/>
        <v>31.036144578313252</v>
      </c>
      <c r="Q11" s="40">
        <f t="shared" si="1"/>
        <v>20</v>
      </c>
      <c r="R11" s="7">
        <v>9</v>
      </c>
      <c r="S11" s="7">
        <v>10</v>
      </c>
      <c r="T11" s="7">
        <v>1</v>
      </c>
      <c r="U11" s="32"/>
    </row>
    <row r="12" spans="1:21" ht="15" customHeight="1" x14ac:dyDescent="0.2">
      <c r="A12" s="7">
        <v>6</v>
      </c>
      <c r="B12" s="12" t="s">
        <v>18</v>
      </c>
      <c r="C12" s="9">
        <v>633</v>
      </c>
      <c r="D12" s="9">
        <v>550</v>
      </c>
      <c r="E12" s="9">
        <v>701</v>
      </c>
      <c r="F12" s="9">
        <v>676</v>
      </c>
      <c r="G12" s="9"/>
      <c r="H12" s="9"/>
      <c r="I12" s="9"/>
      <c r="J12" s="9"/>
      <c r="K12" s="9"/>
      <c r="L12" s="13"/>
      <c r="M12" s="13"/>
      <c r="N12" s="14"/>
      <c r="O12" s="38">
        <f t="shared" si="0"/>
        <v>2560</v>
      </c>
      <c r="P12" s="39">
        <f t="shared" si="2"/>
        <v>30.843373493975903</v>
      </c>
      <c r="Q12" s="40">
        <f t="shared" si="1"/>
        <v>29</v>
      </c>
      <c r="R12" s="7">
        <v>21</v>
      </c>
      <c r="S12" s="7">
        <v>8</v>
      </c>
      <c r="T12" s="7">
        <v>0</v>
      </c>
      <c r="U12" s="32"/>
    </row>
    <row r="13" spans="1:21" ht="15" customHeight="1" x14ac:dyDescent="0.2">
      <c r="A13" s="7">
        <v>7</v>
      </c>
      <c r="B13" s="12" t="s">
        <v>41</v>
      </c>
      <c r="C13" s="9">
        <v>577</v>
      </c>
      <c r="D13" s="9">
        <v>558</v>
      </c>
      <c r="E13" s="9">
        <v>572</v>
      </c>
      <c r="F13" s="9">
        <v>584</v>
      </c>
      <c r="G13" s="9"/>
      <c r="H13" s="9"/>
      <c r="I13" s="9"/>
      <c r="J13" s="9"/>
      <c r="K13" s="9"/>
      <c r="L13" s="13"/>
      <c r="M13" s="13"/>
      <c r="N13" s="14"/>
      <c r="O13" s="38">
        <f t="shared" si="0"/>
        <v>2291</v>
      </c>
      <c r="P13" s="39">
        <f t="shared" si="2"/>
        <v>27.602409638554217</v>
      </c>
      <c r="Q13" s="40">
        <f t="shared" si="1"/>
        <v>18</v>
      </c>
      <c r="R13" s="7">
        <v>12</v>
      </c>
      <c r="S13" s="7">
        <v>6</v>
      </c>
      <c r="T13" s="7">
        <v>0</v>
      </c>
      <c r="U13" s="32"/>
    </row>
    <row r="14" spans="1:21" ht="15" customHeight="1" x14ac:dyDescent="0.2">
      <c r="A14" s="11">
        <v>8</v>
      </c>
      <c r="B14" s="12" t="s">
        <v>25</v>
      </c>
      <c r="C14" s="9">
        <v>575</v>
      </c>
      <c r="D14" s="9">
        <v>548</v>
      </c>
      <c r="E14" s="9">
        <v>578</v>
      </c>
      <c r="F14" s="9">
        <v>581</v>
      </c>
      <c r="G14" s="9"/>
      <c r="H14" s="9"/>
      <c r="I14" s="9"/>
      <c r="J14" s="9"/>
      <c r="K14" s="9"/>
      <c r="L14" s="13"/>
      <c r="M14" s="13"/>
      <c r="N14" s="14"/>
      <c r="O14" s="38">
        <f t="shared" si="0"/>
        <v>2282</v>
      </c>
      <c r="P14" s="39">
        <f t="shared" si="2"/>
        <v>27.493975903614459</v>
      </c>
      <c r="Q14" s="40">
        <f t="shared" si="1"/>
        <v>19</v>
      </c>
      <c r="R14" s="7">
        <v>8</v>
      </c>
      <c r="S14" s="7">
        <v>11</v>
      </c>
      <c r="T14" s="7">
        <v>0</v>
      </c>
      <c r="U14" s="32"/>
    </row>
    <row r="15" spans="1:21" ht="15" customHeight="1" x14ac:dyDescent="0.2">
      <c r="A15" s="7">
        <v>9</v>
      </c>
      <c r="B15" s="12" t="s">
        <v>35</v>
      </c>
      <c r="C15" s="9">
        <v>499</v>
      </c>
      <c r="D15" s="9">
        <v>520</v>
      </c>
      <c r="E15" s="9">
        <v>599</v>
      </c>
      <c r="F15" s="9">
        <v>619</v>
      </c>
      <c r="G15" s="9"/>
      <c r="H15" s="9"/>
      <c r="I15" s="9"/>
      <c r="J15" s="9"/>
      <c r="K15" s="9"/>
      <c r="L15" s="13"/>
      <c r="M15" s="13"/>
      <c r="N15" s="14"/>
      <c r="O15" s="38">
        <f t="shared" si="0"/>
        <v>2237</v>
      </c>
      <c r="P15" s="39">
        <f t="shared" si="2"/>
        <v>26.951807228915662</v>
      </c>
      <c r="Q15" s="40">
        <f t="shared" si="1"/>
        <v>19</v>
      </c>
      <c r="R15" s="7">
        <v>11</v>
      </c>
      <c r="S15" s="7">
        <v>8</v>
      </c>
      <c r="T15" s="7">
        <v>0</v>
      </c>
      <c r="U15" s="32"/>
    </row>
    <row r="16" spans="1:21" ht="15" customHeight="1" x14ac:dyDescent="0.2">
      <c r="A16" s="7">
        <v>10</v>
      </c>
      <c r="B16" s="12" t="s">
        <v>20</v>
      </c>
      <c r="C16" s="9">
        <v>456</v>
      </c>
      <c r="D16" s="9">
        <v>468</v>
      </c>
      <c r="E16" s="9">
        <v>513</v>
      </c>
      <c r="F16" s="9">
        <v>557</v>
      </c>
      <c r="G16" s="9"/>
      <c r="H16" s="9"/>
      <c r="I16" s="9"/>
      <c r="J16" s="9"/>
      <c r="K16" s="9"/>
      <c r="L16" s="13"/>
      <c r="M16" s="13"/>
      <c r="N16" s="14"/>
      <c r="O16" s="38">
        <f t="shared" si="0"/>
        <v>1994</v>
      </c>
      <c r="P16" s="39">
        <f t="shared" si="2"/>
        <v>24.024096385542169</v>
      </c>
      <c r="Q16" s="40">
        <f t="shared" si="1"/>
        <v>15</v>
      </c>
      <c r="R16" s="7">
        <v>12</v>
      </c>
      <c r="S16" s="7">
        <v>3</v>
      </c>
      <c r="T16" s="7">
        <v>0</v>
      </c>
      <c r="U16" s="32"/>
    </row>
    <row r="17" spans="1:21" ht="15" customHeight="1" x14ac:dyDescent="0.2">
      <c r="A17" s="11">
        <v>11</v>
      </c>
      <c r="B17" s="12" t="s">
        <v>42</v>
      </c>
      <c r="C17" s="9">
        <v>502</v>
      </c>
      <c r="D17" s="9">
        <v>463</v>
      </c>
      <c r="E17" s="9">
        <v>517</v>
      </c>
      <c r="F17" s="9">
        <v>483</v>
      </c>
      <c r="G17" s="9"/>
      <c r="H17" s="9"/>
      <c r="I17" s="9"/>
      <c r="J17" s="9"/>
      <c r="K17" s="9"/>
      <c r="L17" s="13"/>
      <c r="M17" s="13"/>
      <c r="N17" s="14"/>
      <c r="O17" s="38">
        <f t="shared" si="0"/>
        <v>1965</v>
      </c>
      <c r="P17" s="39">
        <f t="shared" si="2"/>
        <v>23.674698795180724</v>
      </c>
      <c r="Q17" s="40">
        <f t="shared" si="1"/>
        <v>14</v>
      </c>
      <c r="R17" s="7">
        <v>11</v>
      </c>
      <c r="S17" s="7">
        <v>3</v>
      </c>
      <c r="T17" s="7">
        <v>0</v>
      </c>
      <c r="U17" s="32"/>
    </row>
    <row r="18" spans="1:21" ht="15" customHeight="1" x14ac:dyDescent="0.2">
      <c r="A18" s="7">
        <v>12</v>
      </c>
      <c r="B18" s="12" t="s">
        <v>22</v>
      </c>
      <c r="C18" s="9">
        <v>414</v>
      </c>
      <c r="D18" s="9">
        <v>430</v>
      </c>
      <c r="E18" s="9">
        <v>449</v>
      </c>
      <c r="F18" s="9">
        <v>414</v>
      </c>
      <c r="G18" s="9"/>
      <c r="H18" s="9"/>
      <c r="I18" s="9"/>
      <c r="J18" s="9"/>
      <c r="K18" s="9"/>
      <c r="L18" s="13"/>
      <c r="M18" s="13"/>
      <c r="N18" s="14"/>
      <c r="O18" s="38">
        <f t="shared" si="0"/>
        <v>1707</v>
      </c>
      <c r="P18" s="39">
        <f t="shared" si="2"/>
        <v>20.566265060240966</v>
      </c>
      <c r="Q18" s="40">
        <f t="shared" si="1"/>
        <v>9</v>
      </c>
      <c r="R18" s="7">
        <v>5</v>
      </c>
      <c r="S18" s="7">
        <v>4</v>
      </c>
      <c r="T18" s="7">
        <v>0</v>
      </c>
      <c r="U18" s="32"/>
    </row>
    <row r="19" spans="1:21" ht="15" customHeight="1" x14ac:dyDescent="0.2">
      <c r="A19" s="7">
        <v>13</v>
      </c>
      <c r="B19" s="12" t="s">
        <v>34</v>
      </c>
      <c r="C19" s="9">
        <v>370</v>
      </c>
      <c r="D19" s="9">
        <v>356</v>
      </c>
      <c r="E19" s="9">
        <v>414</v>
      </c>
      <c r="F19" s="9">
        <v>389</v>
      </c>
      <c r="G19" s="9"/>
      <c r="H19" s="9"/>
      <c r="I19" s="9"/>
      <c r="J19" s="9"/>
      <c r="K19" s="9"/>
      <c r="L19" s="13"/>
      <c r="M19" s="13"/>
      <c r="N19" s="14"/>
      <c r="O19" s="38">
        <f t="shared" si="0"/>
        <v>1529</v>
      </c>
      <c r="P19" s="39">
        <f t="shared" si="2"/>
        <v>18.421686746987952</v>
      </c>
      <c r="Q19" s="40">
        <f t="shared" si="1"/>
        <v>20</v>
      </c>
      <c r="R19" s="7">
        <v>13</v>
      </c>
      <c r="S19" s="7">
        <v>7</v>
      </c>
      <c r="T19" s="7">
        <v>0</v>
      </c>
      <c r="U19" s="32"/>
    </row>
    <row r="20" spans="1:21" ht="15" customHeight="1" x14ac:dyDescent="0.2">
      <c r="A20" s="11">
        <v>14</v>
      </c>
      <c r="B20" s="12" t="s">
        <v>27</v>
      </c>
      <c r="C20" s="9">
        <v>340</v>
      </c>
      <c r="D20" s="9">
        <v>349</v>
      </c>
      <c r="E20" s="9">
        <v>379</v>
      </c>
      <c r="F20" s="9">
        <v>386</v>
      </c>
      <c r="G20" s="9"/>
      <c r="H20" s="9"/>
      <c r="I20" s="9"/>
      <c r="J20" s="9"/>
      <c r="K20" s="9"/>
      <c r="L20" s="13"/>
      <c r="M20" s="13"/>
      <c r="N20" s="14"/>
      <c r="O20" s="38">
        <f t="shared" si="0"/>
        <v>1454</v>
      </c>
      <c r="P20" s="39">
        <f t="shared" si="2"/>
        <v>17.518072289156628</v>
      </c>
      <c r="Q20" s="40">
        <f t="shared" si="1"/>
        <v>12</v>
      </c>
      <c r="R20" s="7">
        <v>3</v>
      </c>
      <c r="S20" s="7">
        <v>9</v>
      </c>
      <c r="T20" s="7">
        <v>0</v>
      </c>
      <c r="U20" s="32"/>
    </row>
    <row r="21" spans="1:21" ht="15" customHeight="1" x14ac:dyDescent="0.2">
      <c r="A21" s="7">
        <v>15</v>
      </c>
      <c r="B21" s="12" t="s">
        <v>21</v>
      </c>
      <c r="C21" s="9">
        <v>318</v>
      </c>
      <c r="D21" s="9">
        <v>322</v>
      </c>
      <c r="E21" s="9">
        <v>387</v>
      </c>
      <c r="F21" s="9">
        <v>391</v>
      </c>
      <c r="G21" s="9"/>
      <c r="H21" s="9"/>
      <c r="I21" s="9"/>
      <c r="J21" s="9"/>
      <c r="K21" s="9"/>
      <c r="L21" s="13"/>
      <c r="M21" s="13"/>
      <c r="N21" s="14"/>
      <c r="O21" s="38">
        <f t="shared" si="0"/>
        <v>1418</v>
      </c>
      <c r="P21" s="39">
        <f t="shared" si="2"/>
        <v>17.08433734939759</v>
      </c>
      <c r="Q21" s="40">
        <f t="shared" si="1"/>
        <v>16</v>
      </c>
      <c r="R21" s="7">
        <v>13</v>
      </c>
      <c r="S21" s="7">
        <v>3</v>
      </c>
      <c r="T21" s="7">
        <v>0</v>
      </c>
      <c r="U21" s="32"/>
    </row>
    <row r="22" spans="1:21" ht="15" customHeight="1" x14ac:dyDescent="0.2">
      <c r="A22" s="7">
        <v>16</v>
      </c>
      <c r="B22" s="12" t="s">
        <v>36</v>
      </c>
      <c r="C22" s="9">
        <v>264</v>
      </c>
      <c r="D22" s="9">
        <v>260</v>
      </c>
      <c r="E22" s="9">
        <v>287</v>
      </c>
      <c r="F22" s="9">
        <v>276</v>
      </c>
      <c r="G22" s="9"/>
      <c r="H22" s="9"/>
      <c r="I22" s="9"/>
      <c r="J22" s="9"/>
      <c r="K22" s="9"/>
      <c r="L22" s="13"/>
      <c r="M22" s="13"/>
      <c r="N22" s="14"/>
      <c r="O22" s="38">
        <f t="shared" si="0"/>
        <v>1087</v>
      </c>
      <c r="P22" s="39">
        <f t="shared" si="2"/>
        <v>13.096385542168674</v>
      </c>
      <c r="Q22" s="40">
        <f t="shared" si="1"/>
        <v>9</v>
      </c>
      <c r="R22" s="7">
        <v>4</v>
      </c>
      <c r="S22" s="7">
        <v>5</v>
      </c>
      <c r="T22" s="7">
        <v>0</v>
      </c>
      <c r="U22" s="32"/>
    </row>
    <row r="23" spans="1:21" ht="15" customHeight="1" x14ac:dyDescent="0.2">
      <c r="A23" s="11">
        <v>17</v>
      </c>
      <c r="B23" s="12" t="s">
        <v>29</v>
      </c>
      <c r="C23" s="9">
        <v>257</v>
      </c>
      <c r="D23" s="9">
        <v>248</v>
      </c>
      <c r="E23" s="9">
        <v>286</v>
      </c>
      <c r="F23" s="9">
        <v>245</v>
      </c>
      <c r="G23" s="9"/>
      <c r="H23" s="9"/>
      <c r="I23" s="9"/>
      <c r="J23" s="9"/>
      <c r="K23" s="9"/>
      <c r="L23" s="13"/>
      <c r="M23" s="13"/>
      <c r="N23" s="14"/>
      <c r="O23" s="38">
        <f t="shared" si="0"/>
        <v>1036</v>
      </c>
      <c r="P23" s="39">
        <f t="shared" si="2"/>
        <v>12.481927710843374</v>
      </c>
      <c r="Q23" s="40">
        <f t="shared" si="1"/>
        <v>13</v>
      </c>
      <c r="R23" s="7">
        <v>10</v>
      </c>
      <c r="S23" s="7">
        <v>3</v>
      </c>
      <c r="T23" s="7">
        <v>0</v>
      </c>
      <c r="U23" s="32"/>
    </row>
    <row r="24" spans="1:21" ht="15" customHeight="1" x14ac:dyDescent="0.2">
      <c r="A24" s="7">
        <v>18</v>
      </c>
      <c r="B24" s="12" t="s">
        <v>43</v>
      </c>
      <c r="C24" s="9">
        <v>243</v>
      </c>
      <c r="D24" s="9">
        <v>241</v>
      </c>
      <c r="E24" s="9">
        <v>257</v>
      </c>
      <c r="F24" s="9">
        <v>258</v>
      </c>
      <c r="G24" s="9"/>
      <c r="H24" s="9"/>
      <c r="I24" s="9"/>
      <c r="J24" s="9"/>
      <c r="K24" s="9"/>
      <c r="L24" s="13"/>
      <c r="M24" s="13"/>
      <c r="N24" s="14"/>
      <c r="O24" s="38">
        <f t="shared" si="0"/>
        <v>999</v>
      </c>
      <c r="P24" s="39">
        <f t="shared" si="2"/>
        <v>12.036144578313253</v>
      </c>
      <c r="Q24" s="40">
        <f t="shared" si="1"/>
        <v>12</v>
      </c>
      <c r="R24" s="7">
        <v>7</v>
      </c>
      <c r="S24" s="7">
        <v>5</v>
      </c>
      <c r="T24" s="7">
        <v>0</v>
      </c>
      <c r="U24" s="32"/>
    </row>
    <row r="25" spans="1:21" ht="15" customHeight="1" x14ac:dyDescent="0.2">
      <c r="A25" s="7">
        <v>19</v>
      </c>
      <c r="B25" s="12" t="s">
        <v>38</v>
      </c>
      <c r="C25" s="9">
        <v>161</v>
      </c>
      <c r="D25" s="9">
        <v>214</v>
      </c>
      <c r="E25" s="9">
        <v>230</v>
      </c>
      <c r="F25" s="9">
        <v>215</v>
      </c>
      <c r="G25" s="9"/>
      <c r="H25" s="9"/>
      <c r="I25" s="9"/>
      <c r="J25" s="9"/>
      <c r="K25" s="9"/>
      <c r="L25" s="13"/>
      <c r="M25" s="13"/>
      <c r="N25" s="14"/>
      <c r="O25" s="38">
        <f t="shared" si="0"/>
        <v>820</v>
      </c>
      <c r="P25" s="39">
        <f t="shared" si="2"/>
        <v>9.8795180722891569</v>
      </c>
      <c r="Q25" s="40">
        <f t="shared" si="1"/>
        <v>8</v>
      </c>
      <c r="R25" s="7">
        <v>4</v>
      </c>
      <c r="S25" s="7">
        <v>4</v>
      </c>
      <c r="T25" s="7">
        <v>0</v>
      </c>
      <c r="U25" s="32"/>
    </row>
    <row r="26" spans="1:21" ht="15" customHeight="1" x14ac:dyDescent="0.2">
      <c r="A26" s="11">
        <v>20</v>
      </c>
      <c r="B26" s="12" t="s">
        <v>17</v>
      </c>
      <c r="C26" s="9">
        <v>197</v>
      </c>
      <c r="D26" s="9">
        <v>178</v>
      </c>
      <c r="E26" s="9">
        <v>226</v>
      </c>
      <c r="F26" s="9">
        <v>210</v>
      </c>
      <c r="G26" s="9"/>
      <c r="H26" s="9"/>
      <c r="I26" s="9"/>
      <c r="J26" s="9"/>
      <c r="K26" s="9"/>
      <c r="L26" s="13"/>
      <c r="M26" s="13"/>
      <c r="N26" s="14"/>
      <c r="O26" s="38">
        <f t="shared" si="0"/>
        <v>811</v>
      </c>
      <c r="P26" s="39">
        <f t="shared" si="2"/>
        <v>9.7710843373493983</v>
      </c>
      <c r="Q26" s="40">
        <f t="shared" si="1"/>
        <v>9</v>
      </c>
      <c r="R26" s="7">
        <v>7</v>
      </c>
      <c r="S26" s="7">
        <v>2</v>
      </c>
      <c r="T26" s="7">
        <v>0</v>
      </c>
      <c r="U26" s="32"/>
    </row>
    <row r="27" spans="1:21" ht="15" customHeight="1" x14ac:dyDescent="0.2">
      <c r="A27" s="7">
        <v>21</v>
      </c>
      <c r="B27" s="12" t="s">
        <v>24</v>
      </c>
      <c r="C27" s="9">
        <v>205</v>
      </c>
      <c r="D27" s="9">
        <v>181</v>
      </c>
      <c r="E27" s="9">
        <v>197</v>
      </c>
      <c r="F27" s="9">
        <v>208</v>
      </c>
      <c r="G27" s="9"/>
      <c r="H27" s="9"/>
      <c r="I27" s="9"/>
      <c r="J27" s="9"/>
      <c r="K27" s="9"/>
      <c r="L27" s="13"/>
      <c r="M27" s="13"/>
      <c r="N27" s="14"/>
      <c r="O27" s="38">
        <f t="shared" si="0"/>
        <v>791</v>
      </c>
      <c r="P27" s="39">
        <f t="shared" si="2"/>
        <v>9.5301204819277103</v>
      </c>
      <c r="Q27" s="40">
        <f t="shared" si="1"/>
        <v>10</v>
      </c>
      <c r="R27" s="7">
        <v>7</v>
      </c>
      <c r="S27" s="7">
        <v>3</v>
      </c>
      <c r="T27" s="7">
        <v>0</v>
      </c>
      <c r="U27" s="32"/>
    </row>
    <row r="28" spans="1:21" ht="15" customHeight="1" x14ac:dyDescent="0.2">
      <c r="A28" s="7">
        <v>22</v>
      </c>
      <c r="B28" s="12" t="s">
        <v>37</v>
      </c>
      <c r="C28" s="9">
        <v>140</v>
      </c>
      <c r="D28" s="9">
        <v>178</v>
      </c>
      <c r="E28" s="9">
        <v>177</v>
      </c>
      <c r="F28" s="9">
        <v>180</v>
      </c>
      <c r="G28" s="9"/>
      <c r="H28" s="9"/>
      <c r="I28" s="9"/>
      <c r="J28" s="9"/>
      <c r="K28" s="9"/>
      <c r="L28" s="13"/>
      <c r="M28" s="13"/>
      <c r="N28" s="14"/>
      <c r="O28" s="38">
        <f t="shared" si="0"/>
        <v>675</v>
      </c>
      <c r="P28" s="39">
        <f t="shared" si="2"/>
        <v>8.1325301204819276</v>
      </c>
      <c r="Q28" s="40">
        <f t="shared" si="1"/>
        <v>7</v>
      </c>
      <c r="R28" s="7">
        <v>3</v>
      </c>
      <c r="S28" s="7">
        <v>4</v>
      </c>
      <c r="T28" s="7">
        <v>0</v>
      </c>
      <c r="U28" s="32"/>
    </row>
    <row r="29" spans="1:21" ht="15" customHeight="1" x14ac:dyDescent="0.2">
      <c r="A29" s="11">
        <v>23</v>
      </c>
      <c r="B29" s="12" t="s">
        <v>31</v>
      </c>
      <c r="C29" s="9">
        <v>133</v>
      </c>
      <c r="D29" s="9">
        <v>137</v>
      </c>
      <c r="E29" s="9">
        <v>161</v>
      </c>
      <c r="F29" s="9">
        <v>133</v>
      </c>
      <c r="G29" s="9"/>
      <c r="H29" s="9"/>
      <c r="I29" s="9"/>
      <c r="J29" s="9"/>
      <c r="K29" s="9"/>
      <c r="L29" s="13"/>
      <c r="M29" s="13"/>
      <c r="N29" s="14"/>
      <c r="O29" s="38">
        <f t="shared" si="0"/>
        <v>564</v>
      </c>
      <c r="P29" s="39">
        <f t="shared" si="2"/>
        <v>6.7951807228915664</v>
      </c>
      <c r="Q29" s="40">
        <f t="shared" si="1"/>
        <v>6</v>
      </c>
      <c r="R29" s="7">
        <v>3</v>
      </c>
      <c r="S29" s="7">
        <v>3</v>
      </c>
      <c r="T29" s="7">
        <v>0</v>
      </c>
      <c r="U29" s="32"/>
    </row>
    <row r="30" spans="1:21" ht="15" customHeight="1" x14ac:dyDescent="0.2">
      <c r="A30" s="7">
        <v>24</v>
      </c>
      <c r="B30" s="12" t="s">
        <v>30</v>
      </c>
      <c r="C30" s="9">
        <v>97</v>
      </c>
      <c r="D30" s="9">
        <v>126</v>
      </c>
      <c r="E30" s="9">
        <v>149</v>
      </c>
      <c r="F30" s="9">
        <v>136</v>
      </c>
      <c r="G30" s="9"/>
      <c r="H30" s="9"/>
      <c r="I30" s="9"/>
      <c r="J30" s="9"/>
      <c r="K30" s="9"/>
      <c r="L30" s="13"/>
      <c r="M30" s="13"/>
      <c r="N30" s="14"/>
      <c r="O30" s="38">
        <f t="shared" si="0"/>
        <v>508</v>
      </c>
      <c r="P30" s="39">
        <f t="shared" si="2"/>
        <v>6.1204819277108431</v>
      </c>
      <c r="Q30" s="40">
        <f t="shared" si="1"/>
        <v>5</v>
      </c>
      <c r="R30" s="7">
        <v>4</v>
      </c>
      <c r="S30" s="7">
        <v>1</v>
      </c>
      <c r="T30" s="7">
        <v>0</v>
      </c>
      <c r="U30" s="32"/>
    </row>
    <row r="31" spans="1:21" ht="15" customHeight="1" x14ac:dyDescent="0.2">
      <c r="A31" s="7">
        <v>25</v>
      </c>
      <c r="B31" s="12" t="s">
        <v>32</v>
      </c>
      <c r="C31" s="9">
        <v>118</v>
      </c>
      <c r="D31" s="9">
        <v>107</v>
      </c>
      <c r="E31" s="9">
        <v>109</v>
      </c>
      <c r="F31" s="9">
        <v>131</v>
      </c>
      <c r="G31" s="9"/>
      <c r="H31" s="9"/>
      <c r="I31" s="9"/>
      <c r="J31" s="9"/>
      <c r="K31" s="9"/>
      <c r="L31" s="13"/>
      <c r="M31" s="13"/>
      <c r="N31" s="14"/>
      <c r="O31" s="38">
        <f t="shared" si="0"/>
        <v>465</v>
      </c>
      <c r="P31" s="39">
        <f t="shared" si="2"/>
        <v>5.6024096385542173</v>
      </c>
      <c r="Q31" s="40">
        <f t="shared" si="1"/>
        <v>7</v>
      </c>
      <c r="R31" s="7">
        <v>4</v>
      </c>
      <c r="S31" s="7">
        <v>3</v>
      </c>
      <c r="T31" s="7">
        <v>0</v>
      </c>
      <c r="U31" s="32"/>
    </row>
    <row r="32" spans="1:21" ht="17.25" customHeight="1" thickBot="1" x14ac:dyDescent="0.25">
      <c r="A32" s="44" t="s">
        <v>13</v>
      </c>
      <c r="B32" s="45"/>
      <c r="C32" s="41">
        <f>SUM(C7:C31)</f>
        <v>13667</v>
      </c>
      <c r="D32" s="41">
        <f t="shared" ref="D32:F32" si="3">SUM(D7:D31)</f>
        <v>13476</v>
      </c>
      <c r="E32" s="41">
        <f t="shared" si="3"/>
        <v>15233</v>
      </c>
      <c r="F32" s="41">
        <f t="shared" si="3"/>
        <v>15120</v>
      </c>
      <c r="G32" s="41">
        <f>SUM(G7:G31)</f>
        <v>0</v>
      </c>
      <c r="H32" s="41">
        <f t="shared" ref="H32:I32" si="4">SUM(H7:H31)</f>
        <v>0</v>
      </c>
      <c r="I32" s="41">
        <f t="shared" si="4"/>
        <v>0</v>
      </c>
      <c r="J32" s="41">
        <f>SUM(J7:J31)</f>
        <v>0</v>
      </c>
      <c r="K32" s="41">
        <f t="shared" ref="K32" si="5">SUM(K7:K31)</f>
        <v>0</v>
      </c>
      <c r="L32" s="41">
        <f>SUM(L7:L31)</f>
        <v>0</v>
      </c>
      <c r="M32" s="41">
        <f t="shared" ref="M32:N32" si="6">SUM(M7:M31)</f>
        <v>0</v>
      </c>
      <c r="N32" s="41">
        <f t="shared" si="6"/>
        <v>0</v>
      </c>
      <c r="O32" s="41">
        <f>SUM(O7:O31)</f>
        <v>57496</v>
      </c>
      <c r="P32" s="42">
        <f>SUM(P7:P31)</f>
        <v>692.72289156626516</v>
      </c>
      <c r="Q32" s="42">
        <f>SUM(Q7:Q31)</f>
        <v>434</v>
      </c>
      <c r="R32" s="42">
        <f t="shared" ref="R32:T32" si="7">SUM(R7:R31)</f>
        <v>247</v>
      </c>
      <c r="S32" s="42">
        <f t="shared" si="7"/>
        <v>186</v>
      </c>
      <c r="T32" s="42">
        <f t="shared" si="7"/>
        <v>1</v>
      </c>
    </row>
    <row r="33" spans="1:17" ht="13.5" x14ac:dyDescent="0.2">
      <c r="A33" s="15"/>
      <c r="B33" s="16"/>
      <c r="L33" s="46" t="s">
        <v>15</v>
      </c>
      <c r="M33" s="46"/>
      <c r="N33" s="46"/>
      <c r="O33" s="46"/>
      <c r="P33" s="18">
        <f>P32</f>
        <v>692.72289156626516</v>
      </c>
      <c r="Q33" s="23"/>
    </row>
    <row r="34" spans="1:17" ht="17.25" thickBot="1" x14ac:dyDescent="0.25">
      <c r="B34" s="19"/>
      <c r="L34" s="47" t="s">
        <v>16</v>
      </c>
      <c r="M34" s="47"/>
      <c r="N34" s="47"/>
      <c r="O34" s="47"/>
      <c r="P34" s="20">
        <f>P33/8</f>
        <v>86.590361445783145</v>
      </c>
      <c r="Q34" s="23"/>
    </row>
    <row r="35" spans="1:17" ht="16.5" x14ac:dyDescent="0.2">
      <c r="A35" s="21"/>
      <c r="B35" s="19"/>
      <c r="L35" s="22"/>
      <c r="M35" s="22"/>
      <c r="N35" s="22"/>
      <c r="O35" s="22"/>
      <c r="P35" s="23"/>
      <c r="Q35" s="23"/>
    </row>
    <row r="36" spans="1:17" ht="16.5" x14ac:dyDescent="0.2">
      <c r="A36" s="21"/>
      <c r="B36" s="19"/>
    </row>
    <row r="52" spans="1:18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5"/>
      <c r="L52" s="25"/>
      <c r="M52" s="25"/>
      <c r="N52" s="25"/>
      <c r="O52" s="25"/>
      <c r="P52" s="24"/>
      <c r="Q52" s="24"/>
    </row>
    <row r="53" spans="1:18" x14ac:dyDescent="0.2">
      <c r="A53" s="26"/>
      <c r="C53" s="27"/>
      <c r="D53" s="24"/>
      <c r="E53" s="24"/>
      <c r="F53" s="24"/>
      <c r="G53" s="24"/>
      <c r="H53" s="24"/>
      <c r="I53" s="24"/>
      <c r="J53" s="24"/>
      <c r="K53" s="25"/>
      <c r="L53" s="25"/>
      <c r="M53" s="25"/>
      <c r="N53" s="25"/>
      <c r="O53" s="25"/>
      <c r="P53" s="24"/>
      <c r="Q53" s="24"/>
      <c r="R53" s="28"/>
    </row>
    <row r="54" spans="1:18" ht="12.75" customHeight="1" x14ac:dyDescent="0.2">
      <c r="A54" s="29"/>
      <c r="C54" s="27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30"/>
    </row>
    <row r="55" spans="1:18" x14ac:dyDescent="0.2">
      <c r="A55" s="31"/>
      <c r="B55" s="31"/>
      <c r="C55" s="24"/>
      <c r="D55" s="24"/>
      <c r="E55" s="24"/>
      <c r="F55" s="24"/>
      <c r="G55" s="24"/>
      <c r="H55" s="24"/>
      <c r="I55" s="24"/>
      <c r="J55" s="24"/>
      <c r="K55" s="25"/>
      <c r="L55" s="25"/>
      <c r="M55" s="25"/>
      <c r="N55" s="25"/>
      <c r="O55" s="25"/>
      <c r="P55" s="24"/>
      <c r="Q55" s="24"/>
    </row>
    <row r="56" spans="1:18" x14ac:dyDescent="0.2">
      <c r="A56" s="37" t="s">
        <v>46</v>
      </c>
      <c r="B56" s="15"/>
    </row>
    <row r="57" spans="1:18" x14ac:dyDescent="0.2">
      <c r="A57" s="37" t="s">
        <v>44</v>
      </c>
      <c r="B57" s="15"/>
    </row>
  </sheetData>
  <sortState xmlns:xlrd2="http://schemas.microsoft.com/office/spreadsheetml/2017/richdata2" ref="A7:T31">
    <sortCondition descending="1" ref="O7:O31"/>
  </sortState>
  <mergeCells count="5">
    <mergeCell ref="A32:B32"/>
    <mergeCell ref="L33:O33"/>
    <mergeCell ref="L34:O34"/>
    <mergeCell ref="A3:T3"/>
    <mergeCell ref="A4:T4"/>
  </mergeCells>
  <printOptions horizontalCentered="1"/>
  <pageMargins left="0.70866141732283472" right="0.70866141732283472" top="0.74803149606299213" bottom="0.47244094488188981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2.7</vt:lpstr>
      <vt:lpstr>'2.7'!Área_de_impresión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2019-02-18T17:25:09Z</cp:lastPrinted>
  <dcterms:created xsi:type="dcterms:W3CDTF">2011-02-10T16:18:34Z</dcterms:created>
  <dcterms:modified xsi:type="dcterms:W3CDTF">2026-05-18T20:41:08Z</dcterms:modified>
</cp:coreProperties>
</file>