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BRIL 2026\BE Abril 2026\II. Atención de la Violencia\c) Casos de VMIGF, según departamento\"/>
    </mc:Choice>
  </mc:AlternateContent>
  <xr:revisionPtr revIDLastSave="0" documentId="13_ncr:1_{1361AA24-0510-43AE-8AD0-7EFA5DFF5AF5}" xr6:coauthVersionLast="47" xr6:coauthVersionMax="47" xr10:uidLastSave="{00000000-0000-0000-0000-000000000000}"/>
  <bookViews>
    <workbookView xWindow="-120" yWindow="-120" windowWidth="29040" windowHeight="15720" tabRatio="362" xr2:uid="{00000000-000D-0000-FFFF-FFFF00000000}"/>
  </bookViews>
  <sheets>
    <sheet name="2.8" sheetId="1" r:id="rId1"/>
  </sheets>
  <definedNames>
    <definedName name="_xlnm._FilterDatabase" localSheetId="0" hidden="1">'2.8'!$A$7:$S$7</definedName>
    <definedName name="_xlnm.Print_Area" localSheetId="0">'2.8'!$A$1:$S$40</definedName>
    <definedName name="Excel_BuiltIn__FilterDatabase_3_1">#REF!</definedName>
    <definedName name="Excel_BuiltIn__FilterDatabase_3_1_8" localSheetId="0">#REF!</definedName>
    <definedName name="Excel_BuiltIn__FilterDatabase_3_1_8">#REF!</definedName>
    <definedName name="Excel_BuiltIn_Print_Titles_1_1" localSheetId="0">#REF!</definedName>
    <definedName name="Excel_BuiltIn_Print_Titles_1_1">#REF!</definedName>
    <definedName name="Excel_BuiltIn_Print_Titles_2" localSheetId="0">#REF!</definedName>
    <definedName name="Excel_BuiltIn_Print_Titles_2">#REF!</definedName>
    <definedName name="regionci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8" i="1"/>
  <c r="I10" i="1"/>
  <c r="G33" i="1" l="1"/>
  <c r="E33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K10" i="1"/>
  <c r="M10" i="1"/>
  <c r="O10" i="1"/>
  <c r="Q10" i="1"/>
  <c r="I8" i="1"/>
  <c r="D34" i="1" l="1"/>
  <c r="E8" i="1" l="1"/>
  <c r="Q8" i="1" l="1"/>
  <c r="K8" i="1" l="1"/>
  <c r="G8" i="1"/>
  <c r="M8" i="1"/>
  <c r="O8" i="1"/>
  <c r="P34" i="1"/>
  <c r="N34" i="1"/>
  <c r="L34" i="1"/>
  <c r="J34" i="1"/>
  <c r="F34" i="1"/>
  <c r="I31" i="1" l="1"/>
  <c r="I9" i="1"/>
  <c r="K31" i="1" l="1"/>
  <c r="I18" i="1"/>
  <c r="I27" i="1" l="1"/>
  <c r="Q18" i="1"/>
  <c r="O27" i="1" l="1"/>
  <c r="Q27" i="1"/>
  <c r="K27" i="1"/>
  <c r="M27" i="1"/>
  <c r="I17" i="1"/>
  <c r="I11" i="1"/>
  <c r="K11" i="1" s="1"/>
  <c r="I29" i="1"/>
  <c r="O29" i="1" s="1"/>
  <c r="I19" i="1"/>
  <c r="O19" i="1" s="1"/>
  <c r="M9" i="1"/>
  <c r="I33" i="1"/>
  <c r="K33" i="1" s="1"/>
  <c r="O31" i="1"/>
  <c r="I16" i="1"/>
  <c r="M16" i="1" s="1"/>
  <c r="I22" i="1"/>
  <c r="O22" i="1" s="1"/>
  <c r="I28" i="1"/>
  <c r="O28" i="1" s="1"/>
  <c r="I13" i="1"/>
  <c r="M13" i="1" s="1"/>
  <c r="I26" i="1"/>
  <c r="K26" i="1" s="1"/>
  <c r="I23" i="1"/>
  <c r="K23" i="1" s="1"/>
  <c r="I21" i="1"/>
  <c r="K21" i="1" s="1"/>
  <c r="I15" i="1"/>
  <c r="Q15" i="1" s="1"/>
  <c r="I20" i="1"/>
  <c r="M20" i="1" s="1"/>
  <c r="I24" i="1"/>
  <c r="M24" i="1" s="1"/>
  <c r="I30" i="1"/>
  <c r="K30" i="1" s="1"/>
  <c r="I14" i="1"/>
  <c r="O14" i="1" s="1"/>
  <c r="I32" i="1"/>
  <c r="M32" i="1" s="1"/>
  <c r="I25" i="1"/>
  <c r="K25" i="1" s="1"/>
  <c r="I12" i="1"/>
  <c r="M12" i="1" s="1"/>
  <c r="M17" i="1" l="1"/>
  <c r="K17" i="1"/>
  <c r="Q17" i="1"/>
  <c r="O17" i="1"/>
  <c r="C34" i="1"/>
  <c r="I34" i="1"/>
  <c r="M29" i="1"/>
  <c r="O16" i="1"/>
  <c r="Q32" i="1"/>
  <c r="M31" i="1"/>
  <c r="M15" i="1"/>
  <c r="K22" i="1"/>
  <c r="K15" i="1"/>
  <c r="K13" i="1"/>
  <c r="Q11" i="1"/>
  <c r="M33" i="1"/>
  <c r="O33" i="1"/>
  <c r="M11" i="1"/>
  <c r="Q23" i="1"/>
  <c r="M25" i="1"/>
  <c r="O25" i="1"/>
  <c r="K19" i="1"/>
  <c r="K29" i="1"/>
  <c r="Q30" i="1"/>
  <c r="O30" i="1"/>
  <c r="Q26" i="1"/>
  <c r="M18" i="1"/>
  <c r="O18" i="1"/>
  <c r="K16" i="1"/>
  <c r="M14" i="1"/>
  <c r="Q33" i="1"/>
  <c r="Q16" i="1"/>
  <c r="K18" i="1"/>
  <c r="M30" i="1"/>
  <c r="M19" i="1"/>
  <c r="O20" i="1"/>
  <c r="O26" i="1"/>
  <c r="Q12" i="1"/>
  <c r="M26" i="1"/>
  <c r="K20" i="1"/>
  <c r="M22" i="1"/>
  <c r="Q19" i="1"/>
  <c r="K32" i="1"/>
  <c r="K9" i="1"/>
  <c r="O24" i="1"/>
  <c r="M23" i="1"/>
  <c r="O32" i="1"/>
  <c r="Q9" i="1"/>
  <c r="K24" i="1"/>
  <c r="Q29" i="1"/>
  <c r="Q20" i="1"/>
  <c r="K28" i="1"/>
  <c r="Q25" i="1"/>
  <c r="O15" i="1"/>
  <c r="O11" i="1"/>
  <c r="O13" i="1"/>
  <c r="M28" i="1"/>
  <c r="M21" i="1"/>
  <c r="Q24" i="1"/>
  <c r="O21" i="1"/>
  <c r="Q28" i="1"/>
  <c r="Q31" i="1"/>
  <c r="K12" i="1"/>
  <c r="Q21" i="1"/>
  <c r="O9" i="1"/>
  <c r="Q13" i="1"/>
  <c r="K14" i="1"/>
  <c r="Q14" i="1"/>
  <c r="O12" i="1"/>
  <c r="Q22" i="1"/>
  <c r="O23" i="1"/>
  <c r="M34" i="1" l="1"/>
  <c r="K34" i="1"/>
  <c r="O34" i="1"/>
  <c r="Q34" i="1"/>
  <c r="E34" i="1"/>
  <c r="G34" i="1"/>
</calcChain>
</file>

<file path=xl/sharedStrings.xml><?xml version="1.0" encoding="utf-8"?>
<sst xmlns="http://schemas.openxmlformats.org/spreadsheetml/2006/main" count="54" uniqueCount="47">
  <si>
    <t>Total</t>
  </si>
  <si>
    <t>Mujeres</t>
  </si>
  <si>
    <t>%</t>
  </si>
  <si>
    <t>Hombres</t>
  </si>
  <si>
    <t>N°</t>
  </si>
  <si>
    <t>Amazonas</t>
  </si>
  <si>
    <t>Ancash</t>
  </si>
  <si>
    <t>Arequipa</t>
  </si>
  <si>
    <t>Ayacucho</t>
  </si>
  <si>
    <t>Cajamarca</t>
  </si>
  <si>
    <t>Callao</t>
  </si>
  <si>
    <t>Cusco</t>
  </si>
  <si>
    <t>Huancavelica</t>
  </si>
  <si>
    <t>Ica</t>
  </si>
  <si>
    <t>La Libertad</t>
  </si>
  <si>
    <t>Lambayeque</t>
  </si>
  <si>
    <t>Loreto</t>
  </si>
  <si>
    <t>Madre De Dios</t>
  </si>
  <si>
    <t>Moquegua</t>
  </si>
  <si>
    <t>Pasco</t>
  </si>
  <si>
    <t>Piura</t>
  </si>
  <si>
    <t>Puno</t>
  </si>
  <si>
    <t>San Martin</t>
  </si>
  <si>
    <t>Tacna</t>
  </si>
  <si>
    <t>Tumbes</t>
  </si>
  <si>
    <t>Ucayali</t>
  </si>
  <si>
    <t>(/1) Mujeres alguna vez unidas de 15 a 49 años que han sufrido alguna vez violencia por parte de su esposo o compañero.</t>
  </si>
  <si>
    <t>Departamento</t>
  </si>
  <si>
    <t>Cuadro N° 2.8</t>
  </si>
  <si>
    <r>
      <t xml:space="preserve">Económica </t>
    </r>
    <r>
      <rPr>
        <b/>
        <sz val="8"/>
        <color indexed="9"/>
        <rFont val="Arial Narrow"/>
        <family val="2"/>
      </rPr>
      <t>o Patrimonial</t>
    </r>
  </si>
  <si>
    <t>Psicológica</t>
  </si>
  <si>
    <t>Física</t>
  </si>
  <si>
    <t>Sexual</t>
  </si>
  <si>
    <t>/2 Comprende los 43 distritos que conforman la provincia de Lima Metropolitana. Según Ley 31140 que modifica la Ley 27783.</t>
  </si>
  <si>
    <t>/3 Comprende las provincias: Barranca, Cajatambo, Canta, Cañete, Huaral, Huarochirí, Huaura, Oyón y Yauyos. Según Ley 31140 que modifica la Ley 27783.</t>
  </si>
  <si>
    <t>Junin</t>
  </si>
  <si>
    <t>Huanuco</t>
  </si>
  <si>
    <t>Apurimac</t>
  </si>
  <si>
    <t>Lima Metropolitana/2</t>
  </si>
  <si>
    <t>Lima Provincia/3</t>
  </si>
  <si>
    <t>Violencia psicológica, física y/o sexual (/1) ENDES 2024</t>
  </si>
  <si>
    <t>Elaboración : SGIC - UPPM - Warmi Ñan</t>
  </si>
  <si>
    <t>CASOS ATENDIDOS A PERSONAS AFECTADAS POR HECHOS DE VIOLENCIA CONTRA LAS MUJERES, LOS INTEGRANTES DEL GRUPO FAMILIAR Y PERSONAS AFECTADAS POR VIOLENCIA SEXUAL, ATENDIDAS POR EL PROGRAMA NACIONAL WARMI ÑAN,  SEGÚN DEPARTAMENTO, SEXO DE LA VÍCTIMA Y TIPO DE VIOLENCIA</t>
  </si>
  <si>
    <t>Casos atendidos por los Centro Emergencia Mujer y Familia, según sexo</t>
  </si>
  <si>
    <t>Casos atendidos por los Centro Emergencia Mujer y Familia, según tipo de violencia</t>
  </si>
  <si>
    <t>Fuente : Registro de casos del Centro Emergencia Mujer y Familia</t>
  </si>
  <si>
    <t>Periodo: Enero - Abril, 2026 (Preliminar)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</si>
</sst>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0"/>
      <name val="Arial"/>
    </font>
    <font>
      <sz val="10"/>
      <name val="Arial"/>
      <family val="2"/>
    </font>
    <font>
      <b/>
      <sz val="8"/>
      <color indexed="9"/>
      <name val="Arial Narrow"/>
      <family val="2"/>
    </font>
    <font>
      <sz val="11"/>
      <color theme="1"/>
      <name val="Calibri"/>
      <family val="2"/>
      <scheme val="minor"/>
    </font>
    <font>
      <b/>
      <sz val="10"/>
      <color theme="0"/>
      <name val="Arial Narrow"/>
      <family val="2"/>
    </font>
    <font>
      <b/>
      <sz val="14"/>
      <color theme="1"/>
      <name val="Arial Narrow"/>
      <family val="2"/>
    </font>
    <font>
      <sz val="10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sz val="10"/>
      <color theme="0"/>
      <name val="Arial Narrow"/>
      <family val="2"/>
    </font>
    <font>
      <sz val="10"/>
      <color indexed="8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 tint="-0.14996795556505021"/>
        <bgColor theme="0"/>
      </patternFill>
    </fill>
    <fill>
      <patternFill patternType="solid">
        <fgColor rgb="FF305496"/>
        <bgColor theme="0"/>
      </patternFill>
    </fill>
    <fill>
      <patternFill patternType="solid">
        <fgColor rgb="FFDDEBF7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/>
      <top/>
      <bottom style="hair">
        <color rgb="FF305496"/>
      </bottom>
      <diagonal/>
    </border>
    <border>
      <left/>
      <right style="medium">
        <color rgb="FF305496"/>
      </right>
      <top/>
      <bottom style="hair">
        <color rgb="FF305496"/>
      </bottom>
      <diagonal/>
    </border>
    <border>
      <left/>
      <right/>
      <top style="hair">
        <color rgb="FF305496"/>
      </top>
      <bottom style="hair">
        <color rgb="FF305496"/>
      </bottom>
      <diagonal/>
    </border>
    <border>
      <left/>
      <right style="medium">
        <color rgb="FF305496"/>
      </right>
      <top style="hair">
        <color rgb="FF305496"/>
      </top>
      <bottom style="hair">
        <color rgb="FF305496"/>
      </bottom>
      <diagonal/>
    </border>
    <border>
      <left/>
      <right/>
      <top style="hair">
        <color rgb="FF305496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rgb="FF305496"/>
      </right>
      <top style="medium">
        <color rgb="FF969696"/>
      </top>
      <bottom style="medium">
        <color rgb="FF969696"/>
      </bottom>
      <diagonal/>
    </border>
  </borders>
  <cellStyleXfs count="15">
    <xf numFmtId="0" fontId="0" fillId="0" borderId="0"/>
    <xf numFmtId="0" fontId="1" fillId="0" borderId="0" applyNumberFormat="0" applyFill="0" applyBorder="0" applyProtection="0">
      <alignment horizontal="left"/>
    </xf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Protection="0">
      <alignment horizontal="left"/>
    </xf>
    <xf numFmtId="0" fontId="1" fillId="0" borderId="0" applyNumberForma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58">
    <xf numFmtId="0" fontId="0" fillId="0" borderId="0" xfId="0"/>
    <xf numFmtId="49" fontId="4" fillId="6" borderId="7" xfId="5" applyNumberFormat="1" applyFont="1" applyFill="1" applyBorder="1" applyAlignment="1">
      <alignment horizontal="right" vertical="center" wrapText="1"/>
    </xf>
    <xf numFmtId="0" fontId="5" fillId="3" borderId="0" xfId="0" applyFont="1" applyFill="1" applyAlignment="1">
      <alignment vertical="center"/>
    </xf>
    <xf numFmtId="0" fontId="6" fillId="3" borderId="0" xfId="5" applyFont="1" applyFill="1"/>
    <xf numFmtId="0" fontId="6" fillId="3" borderId="0" xfId="5" applyFont="1" applyFill="1" applyAlignment="1">
      <alignment horizontal="centerContinuous"/>
    </xf>
    <xf numFmtId="0" fontId="6" fillId="3" borderId="0" xfId="5" applyFont="1" applyFill="1" applyAlignment="1">
      <alignment horizontal="centerContinuous" vertical="center" wrapText="1"/>
    </xf>
    <xf numFmtId="0" fontId="6" fillId="3" borderId="0" xfId="5" applyFont="1" applyFill="1" applyAlignment="1">
      <alignment horizontal="center"/>
    </xf>
    <xf numFmtId="0" fontId="8" fillId="3" borderId="0" xfId="5" applyFont="1" applyFill="1" applyAlignment="1">
      <alignment vertical="center"/>
    </xf>
    <xf numFmtId="0" fontId="6" fillId="3" borderId="0" xfId="0" applyFont="1" applyFill="1" applyAlignment="1">
      <alignment vertical="center" wrapText="1"/>
    </xf>
    <xf numFmtId="49" fontId="4" fillId="6" borderId="0" xfId="5" applyNumberFormat="1" applyFont="1" applyFill="1" applyAlignment="1">
      <alignment horizontal="center" vertical="center" wrapText="1"/>
    </xf>
    <xf numFmtId="0" fontId="6" fillId="7" borderId="2" xfId="5" applyFont="1" applyFill="1" applyBorder="1" applyAlignment="1">
      <alignment horizontal="center" vertical="center"/>
    </xf>
    <xf numFmtId="0" fontId="10" fillId="7" borderId="3" xfId="6" applyFont="1" applyFill="1" applyBorder="1" applyAlignment="1">
      <alignment horizontal="left" vertical="center" wrapText="1"/>
    </xf>
    <xf numFmtId="3" fontId="8" fillId="7" borderId="2" xfId="5" applyNumberFormat="1" applyFont="1" applyFill="1" applyBorder="1" applyAlignment="1">
      <alignment horizontal="right" vertical="center" wrapText="1"/>
    </xf>
    <xf numFmtId="3" fontId="6" fillId="7" borderId="2" xfId="0" applyNumberFormat="1" applyFont="1" applyFill="1" applyBorder="1" applyAlignment="1">
      <alignment horizontal="right" vertical="center"/>
    </xf>
    <xf numFmtId="9" fontId="6" fillId="7" borderId="2" xfId="12" applyFont="1" applyFill="1" applyBorder="1" applyAlignment="1">
      <alignment horizontal="right" vertical="center" wrapText="1"/>
    </xf>
    <xf numFmtId="3" fontId="6" fillId="7" borderId="2" xfId="5" applyNumberFormat="1" applyFont="1" applyFill="1" applyBorder="1" applyAlignment="1">
      <alignment horizontal="right" vertical="center" wrapText="1"/>
    </xf>
    <xf numFmtId="0" fontId="6" fillId="7" borderId="4" xfId="5" applyFont="1" applyFill="1" applyBorder="1" applyAlignment="1">
      <alignment horizontal="center" vertical="center"/>
    </xf>
    <xf numFmtId="0" fontId="10" fillId="7" borderId="5" xfId="6" applyFont="1" applyFill="1" applyBorder="1" applyAlignment="1">
      <alignment horizontal="left" vertical="center" wrapText="1"/>
    </xf>
    <xf numFmtId="3" fontId="6" fillId="7" borderId="4" xfId="5" applyNumberFormat="1" applyFont="1" applyFill="1" applyBorder="1" applyAlignment="1">
      <alignment horizontal="right" vertical="center" wrapText="1"/>
    </xf>
    <xf numFmtId="9" fontId="6" fillId="7" borderId="4" xfId="12" applyFont="1" applyFill="1" applyBorder="1" applyAlignment="1">
      <alignment horizontal="right" vertical="center" wrapText="1"/>
    </xf>
    <xf numFmtId="0" fontId="6" fillId="5" borderId="0" xfId="5" applyFont="1" applyFill="1"/>
    <xf numFmtId="3" fontId="6" fillId="7" borderId="6" xfId="5" applyNumberFormat="1" applyFont="1" applyFill="1" applyBorder="1" applyAlignment="1">
      <alignment horizontal="right" vertical="center" wrapText="1"/>
    </xf>
    <xf numFmtId="9" fontId="6" fillId="7" borderId="6" xfId="12" applyFont="1" applyFill="1" applyBorder="1" applyAlignment="1">
      <alignment horizontal="right" vertical="center" wrapText="1"/>
    </xf>
    <xf numFmtId="3" fontId="4" fillId="6" borderId="1" xfId="5" applyNumberFormat="1" applyFont="1" applyFill="1" applyBorder="1" applyAlignment="1">
      <alignment horizontal="right" vertical="center" wrapText="1"/>
    </xf>
    <xf numFmtId="9" fontId="4" fillId="6" borderId="1" xfId="12" applyFont="1" applyFill="1" applyBorder="1" applyAlignment="1">
      <alignment horizontal="right" vertical="center" wrapText="1"/>
    </xf>
    <xf numFmtId="164" fontId="4" fillId="6" borderId="1" xfId="12" applyNumberFormat="1" applyFont="1" applyFill="1" applyBorder="1" applyAlignment="1">
      <alignment horizontal="right" vertical="center" wrapText="1"/>
    </xf>
    <xf numFmtId="0" fontId="11" fillId="3" borderId="0" xfId="0" applyFont="1" applyFill="1" applyAlignment="1">
      <alignment vertical="center"/>
    </xf>
    <xf numFmtId="3" fontId="8" fillId="4" borderId="0" xfId="5" applyNumberFormat="1" applyFont="1" applyFill="1" applyAlignment="1">
      <alignment horizontal="center" vertical="center" wrapText="1"/>
    </xf>
    <xf numFmtId="9" fontId="8" fillId="4" borderId="0" xfId="12" applyFont="1" applyFill="1" applyBorder="1" applyAlignment="1">
      <alignment horizontal="center" vertical="center" wrapText="1"/>
    </xf>
    <xf numFmtId="9" fontId="8" fillId="3" borderId="0" xfId="12" applyFont="1" applyFill="1" applyBorder="1" applyAlignment="1">
      <alignment horizontal="center" vertical="center" wrapText="1"/>
    </xf>
    <xf numFmtId="0" fontId="12" fillId="3" borderId="0" xfId="5" applyFont="1" applyFill="1"/>
    <xf numFmtId="0" fontId="6" fillId="3" borderId="0" xfId="5" applyFont="1" applyFill="1" applyAlignment="1">
      <alignment vertical="center" wrapText="1"/>
    </xf>
    <xf numFmtId="0" fontId="8" fillId="4" borderId="0" xfId="0" applyFont="1" applyFill="1" applyAlignment="1">
      <alignment horizontal="left" vertical="center" indent="1"/>
    </xf>
    <xf numFmtId="0" fontId="8" fillId="4" borderId="0" xfId="2" applyFont="1" applyFill="1" applyAlignment="1">
      <alignment vertical="center"/>
    </xf>
    <xf numFmtId="0" fontId="6" fillId="3" borderId="0" xfId="5" applyFont="1" applyFill="1" applyProtection="1">
      <protection locked="0"/>
    </xf>
    <xf numFmtId="0" fontId="8" fillId="4" borderId="0" xfId="5" applyFont="1" applyFill="1" applyAlignment="1" applyProtection="1">
      <alignment vertical="center" wrapText="1"/>
      <protection locked="0"/>
    </xf>
    <xf numFmtId="0" fontId="8" fillId="4" borderId="0" xfId="5" applyFont="1" applyFill="1" applyAlignment="1" applyProtection="1">
      <alignment horizontal="center" vertical="center" wrapText="1"/>
      <protection locked="0"/>
    </xf>
    <xf numFmtId="0" fontId="6" fillId="3" borderId="0" xfId="5" applyFont="1" applyFill="1" applyAlignment="1" applyProtection="1">
      <alignment vertical="center" wrapText="1"/>
      <protection locked="0"/>
    </xf>
    <xf numFmtId="0" fontId="8" fillId="3" borderId="0" xfId="5" applyFont="1" applyFill="1" applyAlignment="1" applyProtection="1">
      <alignment horizontal="center" vertical="center" wrapText="1"/>
      <protection locked="0"/>
    </xf>
    <xf numFmtId="49" fontId="4" fillId="6" borderId="7" xfId="5" applyNumberFormat="1" applyFont="1" applyFill="1" applyBorder="1" applyAlignment="1">
      <alignment horizontal="right" vertical="top" wrapText="1"/>
    </xf>
    <xf numFmtId="49" fontId="4" fillId="6" borderId="0" xfId="5" applyNumberFormat="1" applyFont="1" applyFill="1" applyAlignment="1">
      <alignment horizontal="center" vertical="top" wrapText="1"/>
    </xf>
    <xf numFmtId="0" fontId="6" fillId="3" borderId="0" xfId="5" applyFont="1" applyFill="1" applyAlignment="1">
      <alignment vertical="top"/>
    </xf>
    <xf numFmtId="49" fontId="4" fillId="6" borderId="7" xfId="5" applyNumberFormat="1" applyFont="1" applyFill="1" applyBorder="1" applyAlignment="1">
      <alignment horizontal="center" vertical="top" wrapText="1"/>
    </xf>
    <xf numFmtId="49" fontId="4" fillId="6" borderId="7" xfId="5" applyNumberFormat="1" applyFont="1" applyFill="1" applyBorder="1" applyAlignment="1">
      <alignment horizontal="center" vertical="center" wrapText="1"/>
    </xf>
    <xf numFmtId="0" fontId="13" fillId="2" borderId="0" xfId="5" applyFont="1" applyFill="1" applyAlignment="1">
      <alignment vertical="center"/>
    </xf>
    <xf numFmtId="164" fontId="6" fillId="7" borderId="2" xfId="12" applyNumberFormat="1" applyFont="1" applyFill="1" applyBorder="1" applyAlignment="1">
      <alignment horizontal="right" vertical="center" wrapText="1"/>
    </xf>
    <xf numFmtId="9" fontId="8" fillId="0" borderId="0" xfId="12" applyFont="1" applyFill="1" applyBorder="1" applyAlignment="1">
      <alignment horizontal="center" vertical="center" wrapText="1"/>
    </xf>
    <xf numFmtId="0" fontId="12" fillId="0" borderId="0" xfId="0" applyFont="1"/>
    <xf numFmtId="3" fontId="12" fillId="0" borderId="0" xfId="0" applyNumberFormat="1" applyFont="1"/>
    <xf numFmtId="0" fontId="6" fillId="0" borderId="0" xfId="5" applyFont="1" applyAlignment="1">
      <alignment horizontal="centerContinuous"/>
    </xf>
    <xf numFmtId="0" fontId="14" fillId="0" borderId="0" xfId="0" applyFont="1" applyAlignment="1">
      <alignment vertical="center"/>
    </xf>
    <xf numFmtId="0" fontId="4" fillId="6" borderId="1" xfId="5" applyFont="1" applyFill="1" applyBorder="1" applyAlignment="1">
      <alignment horizontal="center" vertical="center" wrapText="1"/>
    </xf>
    <xf numFmtId="0" fontId="4" fillId="6" borderId="8" xfId="5" applyFont="1" applyFill="1" applyBorder="1" applyAlignment="1">
      <alignment horizontal="center" vertical="center" wrapText="1"/>
    </xf>
    <xf numFmtId="0" fontId="7" fillId="3" borderId="0" xfId="5" applyFont="1" applyFill="1" applyAlignment="1">
      <alignment horizontal="justify" vertical="center" wrapText="1"/>
    </xf>
    <xf numFmtId="0" fontId="4" fillId="6" borderId="0" xfId="5" applyFont="1" applyFill="1" applyAlignment="1">
      <alignment horizontal="center" vertical="center" wrapText="1"/>
    </xf>
    <xf numFmtId="0" fontId="9" fillId="6" borderId="0" xfId="2" applyFont="1" applyFill="1"/>
    <xf numFmtId="49" fontId="4" fillId="6" borderId="0" xfId="5" applyNumberFormat="1" applyFont="1" applyFill="1" applyAlignment="1">
      <alignment horizontal="center" vertical="center" wrapText="1"/>
    </xf>
    <xf numFmtId="0" fontId="4" fillId="6" borderId="0" xfId="5" applyFont="1" applyFill="1" applyAlignment="1">
      <alignment horizontal="right" vertical="center" wrapText="1"/>
    </xf>
  </cellXfs>
  <cellStyles count="15">
    <cellStyle name="Categoría del Piloto de Datos" xfId="1" xr:uid="{00000000-0005-0000-0000-000000000000}"/>
    <cellStyle name="Normal" xfId="0" builtinId="0"/>
    <cellStyle name="Normal 2" xfId="2" xr:uid="{00000000-0005-0000-0000-000002000000}"/>
    <cellStyle name="Normal 2 3" xfId="14" xr:uid="{00000000-0005-0000-0000-000003000000}"/>
    <cellStyle name="Normal 3" xfId="3" xr:uid="{00000000-0005-0000-0000-000004000000}"/>
    <cellStyle name="Normal 4" xfId="4" xr:uid="{00000000-0005-0000-0000-000005000000}"/>
    <cellStyle name="Normal_Directorio CEMs - agos - 2009 - UGTAI" xfId="5" xr:uid="{00000000-0005-0000-0000-000006000000}"/>
    <cellStyle name="Normal_Hoja4" xfId="6" xr:uid="{00000000-0005-0000-0000-000007000000}"/>
    <cellStyle name="Piloto de Datos Ángulo" xfId="7" xr:uid="{00000000-0005-0000-0000-000008000000}"/>
    <cellStyle name="Piloto de Datos Campo" xfId="8" xr:uid="{00000000-0005-0000-0000-000009000000}"/>
    <cellStyle name="Piloto de Datos Resultado" xfId="9" xr:uid="{00000000-0005-0000-0000-00000A000000}"/>
    <cellStyle name="Piloto de Datos Título" xfId="10" xr:uid="{00000000-0005-0000-0000-00000B000000}"/>
    <cellStyle name="Piloto de Datos Valor" xfId="11" xr:uid="{00000000-0005-0000-0000-00000C000000}"/>
    <cellStyle name="Porcentaje" xfId="12" builtinId="5"/>
    <cellStyle name="Porcentual 2" xfId="13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4"/>
  <sheetViews>
    <sheetView showGridLines="0" tabSelected="1" view="pageBreakPreview" zoomScale="96" zoomScaleSheetLayoutView="96" workbookViewId="0">
      <selection sqref="A1:XFD1"/>
    </sheetView>
  </sheetViews>
  <sheetFormatPr baseColWidth="10" defaultColWidth="11.42578125" defaultRowHeight="12.75" x14ac:dyDescent="0.2"/>
  <cols>
    <col min="1" max="1" width="4.7109375" style="3" customWidth="1"/>
    <col min="2" max="2" width="15.42578125" style="3" customWidth="1"/>
    <col min="3" max="3" width="7" style="3" customWidth="1"/>
    <col min="4" max="4" width="8.28515625" style="3" customWidth="1"/>
    <col min="5" max="5" width="5.140625" style="3" customWidth="1"/>
    <col min="6" max="6" width="9" style="3" customWidth="1"/>
    <col min="7" max="7" width="5.140625" style="3" customWidth="1"/>
    <col min="8" max="8" width="1.140625" style="3" customWidth="1"/>
    <col min="9" max="9" width="7" style="3" customWidth="1"/>
    <col min="10" max="10" width="11.140625" style="3" customWidth="1"/>
    <col min="11" max="11" width="5.7109375" style="3" customWidth="1"/>
    <col min="12" max="12" width="11" style="3" customWidth="1"/>
    <col min="13" max="13" width="6.42578125" style="3" customWidth="1"/>
    <col min="14" max="14" width="8.7109375" style="3" customWidth="1"/>
    <col min="15" max="15" width="6.5703125" style="3" customWidth="1"/>
    <col min="16" max="16" width="8.7109375" style="3" customWidth="1"/>
    <col min="17" max="17" width="5.7109375" style="3" customWidth="1"/>
    <col min="18" max="18" width="1.140625" style="3" customWidth="1"/>
    <col min="19" max="19" width="15" style="3" customWidth="1"/>
    <col min="20" max="16384" width="11.42578125" style="3"/>
  </cols>
  <sheetData>
    <row r="1" spans="1:19" ht="18" x14ac:dyDescent="0.2">
      <c r="A1" s="2" t="s">
        <v>28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6" customHeight="1" x14ac:dyDescent="0.2"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57" customHeight="1" x14ac:dyDescent="0.2">
      <c r="A3" s="53" t="s">
        <v>42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</row>
    <row r="4" spans="1:19" ht="13.5" customHeight="1" x14ac:dyDescent="0.2">
      <c r="A4" s="7" t="s">
        <v>46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6"/>
      <c r="R4" s="6"/>
      <c r="S4" s="49"/>
    </row>
    <row r="5" spans="1:19" ht="5.25" customHeight="1" x14ac:dyDescent="0.2"/>
    <row r="6" spans="1:19" ht="23.25" customHeight="1" x14ac:dyDescent="0.2">
      <c r="A6" s="54" t="s">
        <v>4</v>
      </c>
      <c r="B6" s="54" t="s">
        <v>27</v>
      </c>
      <c r="C6" s="56" t="s">
        <v>43</v>
      </c>
      <c r="D6" s="56"/>
      <c r="E6" s="56"/>
      <c r="F6" s="56"/>
      <c r="G6" s="56"/>
      <c r="H6" s="9"/>
      <c r="I6" s="56" t="s">
        <v>44</v>
      </c>
      <c r="J6" s="56"/>
      <c r="K6" s="56"/>
      <c r="L6" s="56"/>
      <c r="M6" s="56"/>
      <c r="N6" s="56"/>
      <c r="O6" s="56"/>
      <c r="P6" s="56"/>
      <c r="Q6" s="56"/>
      <c r="R6" s="9"/>
      <c r="S6" s="57" t="s">
        <v>40</v>
      </c>
    </row>
    <row r="7" spans="1:19" s="41" customFormat="1" ht="28.5" customHeight="1" x14ac:dyDescent="0.2">
      <c r="A7" s="55"/>
      <c r="B7" s="55"/>
      <c r="C7" s="43" t="s">
        <v>0</v>
      </c>
      <c r="D7" s="43" t="s">
        <v>1</v>
      </c>
      <c r="E7" s="43" t="s">
        <v>2</v>
      </c>
      <c r="F7" s="43" t="s">
        <v>3</v>
      </c>
      <c r="G7" s="39" t="s">
        <v>2</v>
      </c>
      <c r="H7" s="9"/>
      <c r="I7" s="43" t="s">
        <v>0</v>
      </c>
      <c r="J7" s="42" t="s">
        <v>29</v>
      </c>
      <c r="K7" s="43" t="s">
        <v>2</v>
      </c>
      <c r="L7" s="1" t="s">
        <v>30</v>
      </c>
      <c r="M7" s="43" t="s">
        <v>2</v>
      </c>
      <c r="N7" s="1" t="s">
        <v>31</v>
      </c>
      <c r="O7" s="43" t="s">
        <v>2</v>
      </c>
      <c r="P7" s="43" t="s">
        <v>32</v>
      </c>
      <c r="Q7" s="43" t="s">
        <v>2</v>
      </c>
      <c r="R7" s="40"/>
      <c r="S7" s="57"/>
    </row>
    <row r="8" spans="1:19" ht="18.75" customHeight="1" x14ac:dyDescent="0.2">
      <c r="A8" s="10">
        <v>1</v>
      </c>
      <c r="B8" s="11" t="s">
        <v>38</v>
      </c>
      <c r="C8" s="12">
        <f>D8+F8</f>
        <v>13210</v>
      </c>
      <c r="D8" s="13">
        <v>10936</v>
      </c>
      <c r="E8" s="14">
        <f t="shared" ref="E8:E33" si="0">D8/C8</f>
        <v>0.82785768357305067</v>
      </c>
      <c r="F8" s="13">
        <v>2274</v>
      </c>
      <c r="G8" s="14">
        <f t="shared" ref="G8:G33" si="1">F8/C8</f>
        <v>0.17214231642694927</v>
      </c>
      <c r="H8" s="15"/>
      <c r="I8" s="12">
        <f t="shared" ref="I8:I33" si="2">J8+L8+N8+P8</f>
        <v>13210</v>
      </c>
      <c r="J8" s="13">
        <v>65</v>
      </c>
      <c r="K8" s="14">
        <f t="shared" ref="K8:K33" si="3">J8/I8</f>
        <v>4.9205147615442851E-3</v>
      </c>
      <c r="L8" s="13">
        <v>5754</v>
      </c>
      <c r="M8" s="14">
        <f t="shared" ref="M8:M33" si="4">L8/I8</f>
        <v>0.4355791067373202</v>
      </c>
      <c r="N8" s="13">
        <v>4582</v>
      </c>
      <c r="O8" s="14">
        <f t="shared" ref="O8:O33" si="5">N8/I8</f>
        <v>0.34685844057532172</v>
      </c>
      <c r="P8" s="13">
        <v>2809</v>
      </c>
      <c r="Q8" s="14">
        <f t="shared" ref="Q8:Q33" si="6">P8/I8</f>
        <v>0.21264193792581379</v>
      </c>
      <c r="R8" s="14"/>
      <c r="S8" s="45">
        <v>0.52539158689999998</v>
      </c>
    </row>
    <row r="9" spans="1:19" ht="18.75" customHeight="1" x14ac:dyDescent="0.2">
      <c r="A9" s="16">
        <v>2</v>
      </c>
      <c r="B9" s="17" t="s">
        <v>7</v>
      </c>
      <c r="C9" s="12">
        <f t="shared" ref="C9:C33" si="7">D9+F9</f>
        <v>5374</v>
      </c>
      <c r="D9" s="13">
        <v>4155</v>
      </c>
      <c r="E9" s="14">
        <f t="shared" si="0"/>
        <v>0.77316710085597318</v>
      </c>
      <c r="F9" s="13">
        <v>1219</v>
      </c>
      <c r="G9" s="14">
        <f t="shared" si="1"/>
        <v>0.22683289914402679</v>
      </c>
      <c r="H9" s="18"/>
      <c r="I9" s="12">
        <f t="shared" si="2"/>
        <v>5374</v>
      </c>
      <c r="J9" s="13">
        <v>21</v>
      </c>
      <c r="K9" s="14">
        <f t="shared" si="3"/>
        <v>3.907703758838854E-3</v>
      </c>
      <c r="L9" s="13">
        <v>2828</v>
      </c>
      <c r="M9" s="14">
        <f t="shared" si="4"/>
        <v>0.52623743952363233</v>
      </c>
      <c r="N9" s="13">
        <v>1772</v>
      </c>
      <c r="O9" s="14">
        <f t="shared" si="5"/>
        <v>0.32973576479344996</v>
      </c>
      <c r="P9" s="13">
        <v>753</v>
      </c>
      <c r="Q9" s="14">
        <f t="shared" si="6"/>
        <v>0.1401190919240789</v>
      </c>
      <c r="R9" s="19"/>
      <c r="S9" s="45">
        <v>0.53220419470000002</v>
      </c>
    </row>
    <row r="10" spans="1:19" ht="18.75" customHeight="1" x14ac:dyDescent="0.2">
      <c r="A10" s="10">
        <v>3</v>
      </c>
      <c r="B10" s="17" t="s">
        <v>11</v>
      </c>
      <c r="C10" s="12">
        <f t="shared" si="7"/>
        <v>3622</v>
      </c>
      <c r="D10" s="13">
        <v>3014</v>
      </c>
      <c r="E10" s="14">
        <f t="shared" si="0"/>
        <v>0.8321369409166206</v>
      </c>
      <c r="F10" s="13">
        <v>608</v>
      </c>
      <c r="G10" s="14">
        <f t="shared" si="1"/>
        <v>0.16786305908337934</v>
      </c>
      <c r="H10" s="18"/>
      <c r="I10" s="12">
        <f t="shared" si="2"/>
        <v>3622</v>
      </c>
      <c r="J10" s="13">
        <v>13</v>
      </c>
      <c r="K10" s="14">
        <f t="shared" si="3"/>
        <v>3.5891772501380451E-3</v>
      </c>
      <c r="L10" s="13">
        <v>1799</v>
      </c>
      <c r="M10" s="14">
        <f t="shared" si="4"/>
        <v>0.49668691330756487</v>
      </c>
      <c r="N10" s="13">
        <v>1249</v>
      </c>
      <c r="O10" s="14">
        <f t="shared" si="5"/>
        <v>0.34483710657095529</v>
      </c>
      <c r="P10" s="13">
        <v>561</v>
      </c>
      <c r="Q10" s="14">
        <f t="shared" si="6"/>
        <v>0.15488680287134179</v>
      </c>
      <c r="R10" s="19"/>
      <c r="S10" s="45">
        <v>0.59266491909999997</v>
      </c>
    </row>
    <row r="11" spans="1:19" ht="18.75" customHeight="1" x14ac:dyDescent="0.2">
      <c r="A11" s="10">
        <v>4</v>
      </c>
      <c r="B11" s="17" t="s">
        <v>14</v>
      </c>
      <c r="C11" s="12">
        <f t="shared" si="7"/>
        <v>2803</v>
      </c>
      <c r="D11" s="13">
        <v>2296</v>
      </c>
      <c r="E11" s="14">
        <f t="shared" si="0"/>
        <v>0.81912236889047452</v>
      </c>
      <c r="F11" s="13">
        <v>507</v>
      </c>
      <c r="G11" s="14">
        <f t="shared" si="1"/>
        <v>0.18087763110952551</v>
      </c>
      <c r="H11" s="18"/>
      <c r="I11" s="12">
        <f t="shared" si="2"/>
        <v>2803</v>
      </c>
      <c r="J11" s="13">
        <v>5</v>
      </c>
      <c r="K11" s="14">
        <f t="shared" si="3"/>
        <v>1.7838030681412772E-3</v>
      </c>
      <c r="L11" s="13">
        <v>1186</v>
      </c>
      <c r="M11" s="14">
        <f t="shared" si="4"/>
        <v>0.42311808776311094</v>
      </c>
      <c r="N11" s="13">
        <v>1204</v>
      </c>
      <c r="O11" s="14">
        <f t="shared" si="5"/>
        <v>0.42953977880841954</v>
      </c>
      <c r="P11" s="13">
        <v>408</v>
      </c>
      <c r="Q11" s="14">
        <f t="shared" si="6"/>
        <v>0.14555833036032823</v>
      </c>
      <c r="R11" s="19"/>
      <c r="S11" s="45">
        <v>0.51640179009999998</v>
      </c>
    </row>
    <row r="12" spans="1:19" ht="18.75" customHeight="1" x14ac:dyDescent="0.2">
      <c r="A12" s="16">
        <v>5</v>
      </c>
      <c r="B12" s="17" t="s">
        <v>39</v>
      </c>
      <c r="C12" s="12">
        <f t="shared" si="7"/>
        <v>2718</v>
      </c>
      <c r="D12" s="13">
        <v>2259</v>
      </c>
      <c r="E12" s="14">
        <f t="shared" si="0"/>
        <v>0.83112582781456956</v>
      </c>
      <c r="F12" s="13">
        <v>459</v>
      </c>
      <c r="G12" s="14">
        <f t="shared" si="1"/>
        <v>0.16887417218543047</v>
      </c>
      <c r="H12" s="18"/>
      <c r="I12" s="12">
        <f t="shared" si="2"/>
        <v>2718</v>
      </c>
      <c r="J12" s="13">
        <v>7</v>
      </c>
      <c r="K12" s="14">
        <f t="shared" si="3"/>
        <v>2.5754231052244297E-3</v>
      </c>
      <c r="L12" s="13">
        <v>1122</v>
      </c>
      <c r="M12" s="14">
        <f t="shared" si="4"/>
        <v>0.41280353200883002</v>
      </c>
      <c r="N12" s="13">
        <v>1137</v>
      </c>
      <c r="O12" s="14">
        <f t="shared" si="5"/>
        <v>0.41832229580573954</v>
      </c>
      <c r="P12" s="13">
        <v>452</v>
      </c>
      <c r="Q12" s="14">
        <f t="shared" si="6"/>
        <v>0.16629874908020603</v>
      </c>
      <c r="R12" s="19"/>
      <c r="S12" s="45">
        <v>0.56068267189999998</v>
      </c>
    </row>
    <row r="13" spans="1:19" ht="18.75" customHeight="1" x14ac:dyDescent="0.2">
      <c r="A13" s="10">
        <v>6</v>
      </c>
      <c r="B13" s="17" t="s">
        <v>20</v>
      </c>
      <c r="C13" s="12">
        <f t="shared" si="7"/>
        <v>2576</v>
      </c>
      <c r="D13" s="13">
        <v>2279</v>
      </c>
      <c r="E13" s="14">
        <f t="shared" si="0"/>
        <v>0.88470496894409933</v>
      </c>
      <c r="F13" s="13">
        <v>297</v>
      </c>
      <c r="G13" s="14">
        <f t="shared" si="1"/>
        <v>0.11529503105590062</v>
      </c>
      <c r="H13" s="18"/>
      <c r="I13" s="12">
        <f t="shared" si="2"/>
        <v>2576</v>
      </c>
      <c r="J13" s="13">
        <v>2</v>
      </c>
      <c r="K13" s="14">
        <f t="shared" si="3"/>
        <v>7.7639751552795026E-4</v>
      </c>
      <c r="L13" s="13">
        <v>1169</v>
      </c>
      <c r="M13" s="14">
        <f t="shared" si="4"/>
        <v>0.45380434782608697</v>
      </c>
      <c r="N13" s="13">
        <v>1054</v>
      </c>
      <c r="O13" s="14">
        <f t="shared" si="5"/>
        <v>0.40916149068322982</v>
      </c>
      <c r="P13" s="13">
        <v>351</v>
      </c>
      <c r="Q13" s="14">
        <f t="shared" si="6"/>
        <v>0.13625776397515527</v>
      </c>
      <c r="R13" s="19"/>
      <c r="S13" s="45">
        <v>0.48570244219999997</v>
      </c>
    </row>
    <row r="14" spans="1:19" ht="18.75" customHeight="1" x14ac:dyDescent="0.2">
      <c r="A14" s="10">
        <v>7</v>
      </c>
      <c r="B14" s="17" t="s">
        <v>6</v>
      </c>
      <c r="C14" s="12">
        <f t="shared" si="7"/>
        <v>2560</v>
      </c>
      <c r="D14" s="13">
        <v>2117</v>
      </c>
      <c r="E14" s="14">
        <f t="shared" si="0"/>
        <v>0.82695312499999996</v>
      </c>
      <c r="F14" s="13">
        <v>443</v>
      </c>
      <c r="G14" s="14">
        <f t="shared" si="1"/>
        <v>0.17304687499999999</v>
      </c>
      <c r="H14" s="18"/>
      <c r="I14" s="12">
        <f t="shared" si="2"/>
        <v>2560</v>
      </c>
      <c r="J14" s="13">
        <v>14</v>
      </c>
      <c r="K14" s="14">
        <f t="shared" si="3"/>
        <v>5.4687499999999997E-3</v>
      </c>
      <c r="L14" s="13">
        <v>1251</v>
      </c>
      <c r="M14" s="14">
        <f t="shared" si="4"/>
        <v>0.48867187499999998</v>
      </c>
      <c r="N14" s="13">
        <v>989</v>
      </c>
      <c r="O14" s="14">
        <f t="shared" si="5"/>
        <v>0.38632812500000002</v>
      </c>
      <c r="P14" s="13">
        <v>306</v>
      </c>
      <c r="Q14" s="14">
        <f t="shared" si="6"/>
        <v>0.11953125000000001</v>
      </c>
      <c r="R14" s="19"/>
      <c r="S14" s="45">
        <v>0.53060028039999996</v>
      </c>
    </row>
    <row r="15" spans="1:19" ht="18.75" customHeight="1" x14ac:dyDescent="0.2">
      <c r="A15" s="16">
        <v>8</v>
      </c>
      <c r="B15" s="17" t="s">
        <v>35</v>
      </c>
      <c r="C15" s="12">
        <f t="shared" si="7"/>
        <v>2291</v>
      </c>
      <c r="D15" s="13">
        <v>1885</v>
      </c>
      <c r="E15" s="14">
        <f t="shared" si="0"/>
        <v>0.82278481012658233</v>
      </c>
      <c r="F15" s="13">
        <v>406</v>
      </c>
      <c r="G15" s="14">
        <f t="shared" si="1"/>
        <v>0.17721518987341772</v>
      </c>
      <c r="H15" s="18"/>
      <c r="I15" s="12">
        <f t="shared" si="2"/>
        <v>2291</v>
      </c>
      <c r="J15" s="13">
        <v>12</v>
      </c>
      <c r="K15" s="14">
        <f t="shared" si="3"/>
        <v>5.2378873854212133E-3</v>
      </c>
      <c r="L15" s="13">
        <v>962</v>
      </c>
      <c r="M15" s="14">
        <f t="shared" si="4"/>
        <v>0.41990397206460062</v>
      </c>
      <c r="N15" s="13">
        <v>897</v>
      </c>
      <c r="O15" s="14">
        <f t="shared" si="5"/>
        <v>0.39153208206023571</v>
      </c>
      <c r="P15" s="13">
        <v>420</v>
      </c>
      <c r="Q15" s="14">
        <f t="shared" si="6"/>
        <v>0.18332605848974248</v>
      </c>
      <c r="R15" s="19"/>
      <c r="S15" s="45">
        <v>0.5921154408</v>
      </c>
    </row>
    <row r="16" spans="1:19" ht="18.75" customHeight="1" x14ac:dyDescent="0.2">
      <c r="A16" s="10">
        <v>9</v>
      </c>
      <c r="B16" s="17" t="s">
        <v>13</v>
      </c>
      <c r="C16" s="12">
        <f t="shared" si="7"/>
        <v>2282</v>
      </c>
      <c r="D16" s="13">
        <v>1942</v>
      </c>
      <c r="E16" s="14">
        <f t="shared" si="0"/>
        <v>0.85100788781770376</v>
      </c>
      <c r="F16" s="13">
        <v>340</v>
      </c>
      <c r="G16" s="14">
        <f t="shared" si="1"/>
        <v>0.14899211218229624</v>
      </c>
      <c r="H16" s="18"/>
      <c r="I16" s="12">
        <f t="shared" si="2"/>
        <v>2282</v>
      </c>
      <c r="J16" s="13">
        <v>6</v>
      </c>
      <c r="K16" s="14">
        <f t="shared" si="3"/>
        <v>2.6292725679228747E-3</v>
      </c>
      <c r="L16" s="13">
        <v>1023</v>
      </c>
      <c r="M16" s="14">
        <f t="shared" si="4"/>
        <v>0.44829097283085012</v>
      </c>
      <c r="N16" s="13">
        <v>865</v>
      </c>
      <c r="O16" s="14">
        <f t="shared" si="5"/>
        <v>0.37905346187554778</v>
      </c>
      <c r="P16" s="13">
        <v>388</v>
      </c>
      <c r="Q16" s="14">
        <f t="shared" si="6"/>
        <v>0.17002629272567923</v>
      </c>
      <c r="R16" s="19"/>
      <c r="S16" s="45">
        <v>0.50901907719999995</v>
      </c>
    </row>
    <row r="17" spans="1:19" ht="18.75" customHeight="1" x14ac:dyDescent="0.2">
      <c r="A17" s="10">
        <v>10</v>
      </c>
      <c r="B17" s="17" t="s">
        <v>22</v>
      </c>
      <c r="C17" s="12">
        <f t="shared" si="7"/>
        <v>2237</v>
      </c>
      <c r="D17" s="13">
        <v>1864</v>
      </c>
      <c r="E17" s="14">
        <f t="shared" si="0"/>
        <v>0.83325882878855606</v>
      </c>
      <c r="F17" s="13">
        <v>373</v>
      </c>
      <c r="G17" s="14">
        <f t="shared" si="1"/>
        <v>0.16674117121144391</v>
      </c>
      <c r="H17" s="18"/>
      <c r="I17" s="12">
        <f t="shared" si="2"/>
        <v>2237</v>
      </c>
      <c r="J17" s="13">
        <v>5</v>
      </c>
      <c r="K17" s="14">
        <f t="shared" si="3"/>
        <v>2.2351363433169421E-3</v>
      </c>
      <c r="L17" s="13">
        <v>987</v>
      </c>
      <c r="M17" s="14">
        <f t="shared" si="4"/>
        <v>0.44121591417076439</v>
      </c>
      <c r="N17" s="13">
        <v>748</v>
      </c>
      <c r="O17" s="14">
        <f t="shared" si="5"/>
        <v>0.33437639696021459</v>
      </c>
      <c r="P17" s="13">
        <v>497</v>
      </c>
      <c r="Q17" s="14">
        <f t="shared" si="6"/>
        <v>0.22217255252570406</v>
      </c>
      <c r="R17" s="19"/>
      <c r="S17" s="45">
        <v>0.53516191130000001</v>
      </c>
    </row>
    <row r="18" spans="1:19" ht="18.75" customHeight="1" x14ac:dyDescent="0.2">
      <c r="A18" s="16">
        <v>11</v>
      </c>
      <c r="B18" s="17" t="s">
        <v>8</v>
      </c>
      <c r="C18" s="12">
        <f t="shared" si="7"/>
        <v>1994</v>
      </c>
      <c r="D18" s="13">
        <v>1745</v>
      </c>
      <c r="E18" s="14">
        <f t="shared" si="0"/>
        <v>0.87512537612838515</v>
      </c>
      <c r="F18" s="13">
        <v>249</v>
      </c>
      <c r="G18" s="14">
        <f t="shared" si="1"/>
        <v>0.12487462387161484</v>
      </c>
      <c r="H18" s="18"/>
      <c r="I18" s="12">
        <f t="shared" si="2"/>
        <v>1994</v>
      </c>
      <c r="J18" s="13">
        <v>21</v>
      </c>
      <c r="K18" s="14">
        <f t="shared" si="3"/>
        <v>1.053159478435306E-2</v>
      </c>
      <c r="L18" s="13">
        <v>801</v>
      </c>
      <c r="M18" s="14">
        <f t="shared" si="4"/>
        <v>0.40170511534603809</v>
      </c>
      <c r="N18" s="13">
        <v>889</v>
      </c>
      <c r="O18" s="14">
        <f t="shared" si="5"/>
        <v>0.44583751253761283</v>
      </c>
      <c r="P18" s="13">
        <v>283</v>
      </c>
      <c r="Q18" s="14">
        <f t="shared" si="6"/>
        <v>0.14192577733199599</v>
      </c>
      <c r="R18" s="19"/>
      <c r="S18" s="45">
        <v>0.48958646100000003</v>
      </c>
    </row>
    <row r="19" spans="1:19" ht="18.75" customHeight="1" x14ac:dyDescent="0.2">
      <c r="A19" s="10">
        <v>12</v>
      </c>
      <c r="B19" s="17" t="s">
        <v>36</v>
      </c>
      <c r="C19" s="12">
        <f t="shared" si="7"/>
        <v>1965</v>
      </c>
      <c r="D19" s="13">
        <v>1654</v>
      </c>
      <c r="E19" s="14">
        <f t="shared" si="0"/>
        <v>0.8417302798982188</v>
      </c>
      <c r="F19" s="13">
        <v>311</v>
      </c>
      <c r="G19" s="14">
        <f t="shared" si="1"/>
        <v>0.15826972010178117</v>
      </c>
      <c r="H19" s="18"/>
      <c r="I19" s="12">
        <f t="shared" si="2"/>
        <v>1965</v>
      </c>
      <c r="J19" s="13">
        <v>2</v>
      </c>
      <c r="K19" s="14">
        <f t="shared" si="3"/>
        <v>1.0178117048346056E-3</v>
      </c>
      <c r="L19" s="13">
        <v>848</v>
      </c>
      <c r="M19" s="14">
        <f t="shared" si="4"/>
        <v>0.4315521628498728</v>
      </c>
      <c r="N19" s="13">
        <v>687</v>
      </c>
      <c r="O19" s="14">
        <f t="shared" si="5"/>
        <v>0.34961832061068704</v>
      </c>
      <c r="P19" s="13">
        <v>428</v>
      </c>
      <c r="Q19" s="14">
        <f t="shared" si="6"/>
        <v>0.2178117048346056</v>
      </c>
      <c r="R19" s="19"/>
      <c r="S19" s="45">
        <v>0.4849842486</v>
      </c>
    </row>
    <row r="20" spans="1:19" s="20" customFormat="1" ht="18.75" customHeight="1" x14ac:dyDescent="0.2">
      <c r="A20" s="10">
        <v>13</v>
      </c>
      <c r="B20" s="17" t="s">
        <v>10</v>
      </c>
      <c r="C20" s="12">
        <f t="shared" si="7"/>
        <v>1707</v>
      </c>
      <c r="D20" s="13">
        <v>1371</v>
      </c>
      <c r="E20" s="14">
        <f t="shared" si="0"/>
        <v>0.80316344463971878</v>
      </c>
      <c r="F20" s="13">
        <v>336</v>
      </c>
      <c r="G20" s="14">
        <f t="shared" si="1"/>
        <v>0.19683655536028119</v>
      </c>
      <c r="H20" s="18"/>
      <c r="I20" s="12">
        <f t="shared" si="2"/>
        <v>1707</v>
      </c>
      <c r="J20" s="13">
        <v>6</v>
      </c>
      <c r="K20" s="14">
        <f t="shared" si="3"/>
        <v>3.5149384885764497E-3</v>
      </c>
      <c r="L20" s="13">
        <v>929</v>
      </c>
      <c r="M20" s="14">
        <f t="shared" si="4"/>
        <v>0.54422964264792029</v>
      </c>
      <c r="N20" s="13">
        <v>518</v>
      </c>
      <c r="O20" s="14">
        <f t="shared" si="5"/>
        <v>0.30345635618043348</v>
      </c>
      <c r="P20" s="13">
        <v>254</v>
      </c>
      <c r="Q20" s="14">
        <f t="shared" si="6"/>
        <v>0.14879906268306972</v>
      </c>
      <c r="R20" s="19"/>
      <c r="S20" s="45">
        <v>0.57618513910000002</v>
      </c>
    </row>
    <row r="21" spans="1:19" s="20" customFormat="1" ht="18.75" customHeight="1" x14ac:dyDescent="0.2">
      <c r="A21" s="16">
        <v>14</v>
      </c>
      <c r="B21" s="17" t="s">
        <v>21</v>
      </c>
      <c r="C21" s="12">
        <f t="shared" si="7"/>
        <v>1529</v>
      </c>
      <c r="D21" s="13">
        <v>1275</v>
      </c>
      <c r="E21" s="14">
        <f t="shared" si="0"/>
        <v>0.83387835186396342</v>
      </c>
      <c r="F21" s="13">
        <v>254</v>
      </c>
      <c r="G21" s="14">
        <f t="shared" si="1"/>
        <v>0.16612164813603664</v>
      </c>
      <c r="H21" s="18"/>
      <c r="I21" s="12">
        <f t="shared" si="2"/>
        <v>1529</v>
      </c>
      <c r="J21" s="13">
        <v>8</v>
      </c>
      <c r="K21" s="14">
        <f t="shared" si="3"/>
        <v>5.232177894048398E-3</v>
      </c>
      <c r="L21" s="13">
        <v>596</v>
      </c>
      <c r="M21" s="14">
        <f t="shared" si="4"/>
        <v>0.38979725310660562</v>
      </c>
      <c r="N21" s="13">
        <v>749</v>
      </c>
      <c r="O21" s="14">
        <f t="shared" si="5"/>
        <v>0.48986265533028123</v>
      </c>
      <c r="P21" s="13">
        <v>176</v>
      </c>
      <c r="Q21" s="14">
        <f t="shared" si="6"/>
        <v>0.11510791366906475</v>
      </c>
      <c r="R21" s="19"/>
      <c r="S21" s="45">
        <v>0.59884037829999992</v>
      </c>
    </row>
    <row r="22" spans="1:19" ht="18.75" customHeight="1" x14ac:dyDescent="0.2">
      <c r="A22" s="10">
        <v>15</v>
      </c>
      <c r="B22" s="17" t="s">
        <v>15</v>
      </c>
      <c r="C22" s="12">
        <f t="shared" si="7"/>
        <v>1454</v>
      </c>
      <c r="D22" s="13">
        <v>1310</v>
      </c>
      <c r="E22" s="14">
        <f t="shared" si="0"/>
        <v>0.90096286107290235</v>
      </c>
      <c r="F22" s="13">
        <v>144</v>
      </c>
      <c r="G22" s="14">
        <f t="shared" si="1"/>
        <v>9.9037138927097659E-2</v>
      </c>
      <c r="H22" s="18"/>
      <c r="I22" s="12">
        <f t="shared" si="2"/>
        <v>1454</v>
      </c>
      <c r="J22" s="13">
        <v>1</v>
      </c>
      <c r="K22" s="14">
        <f t="shared" si="3"/>
        <v>6.8775790921595599E-4</v>
      </c>
      <c r="L22" s="13">
        <v>576</v>
      </c>
      <c r="M22" s="14">
        <f t="shared" si="4"/>
        <v>0.39614855570839064</v>
      </c>
      <c r="N22" s="13">
        <v>606</v>
      </c>
      <c r="O22" s="14">
        <f t="shared" si="5"/>
        <v>0.41678129298486932</v>
      </c>
      <c r="P22" s="13">
        <v>271</v>
      </c>
      <c r="Q22" s="14">
        <f t="shared" si="6"/>
        <v>0.18638239339752408</v>
      </c>
      <c r="R22" s="19"/>
      <c r="S22" s="45">
        <v>0.49607471750000004</v>
      </c>
    </row>
    <row r="23" spans="1:19" ht="18.75" customHeight="1" x14ac:dyDescent="0.2">
      <c r="A23" s="10">
        <v>16</v>
      </c>
      <c r="B23" s="17" t="s">
        <v>9</v>
      </c>
      <c r="C23" s="12">
        <f t="shared" si="7"/>
        <v>1418</v>
      </c>
      <c r="D23" s="13">
        <v>1220</v>
      </c>
      <c r="E23" s="14">
        <f t="shared" si="0"/>
        <v>0.86036671368124118</v>
      </c>
      <c r="F23" s="13">
        <v>198</v>
      </c>
      <c r="G23" s="14">
        <f t="shared" si="1"/>
        <v>0.13963328631875882</v>
      </c>
      <c r="H23" s="18"/>
      <c r="I23" s="12">
        <f t="shared" si="2"/>
        <v>1418</v>
      </c>
      <c r="J23" s="13">
        <v>2</v>
      </c>
      <c r="K23" s="14">
        <f t="shared" si="3"/>
        <v>1.4104372355430183E-3</v>
      </c>
      <c r="L23" s="13">
        <v>581</v>
      </c>
      <c r="M23" s="14">
        <f t="shared" si="4"/>
        <v>0.4097320169252468</v>
      </c>
      <c r="N23" s="13">
        <v>559</v>
      </c>
      <c r="O23" s="14">
        <f t="shared" si="5"/>
        <v>0.39421720733427362</v>
      </c>
      <c r="P23" s="13">
        <v>276</v>
      </c>
      <c r="Q23" s="14">
        <f t="shared" si="6"/>
        <v>0.19464033850493653</v>
      </c>
      <c r="R23" s="19"/>
      <c r="S23" s="45">
        <v>0.35908487479999995</v>
      </c>
    </row>
    <row r="24" spans="1:19" ht="18.75" customHeight="1" x14ac:dyDescent="0.2">
      <c r="A24" s="16">
        <v>17</v>
      </c>
      <c r="B24" s="17" t="s">
        <v>23</v>
      </c>
      <c r="C24" s="12">
        <f t="shared" si="7"/>
        <v>1087</v>
      </c>
      <c r="D24" s="13">
        <v>929</v>
      </c>
      <c r="E24" s="14">
        <f t="shared" si="0"/>
        <v>0.85464581416743335</v>
      </c>
      <c r="F24" s="13">
        <v>158</v>
      </c>
      <c r="G24" s="14">
        <f t="shared" si="1"/>
        <v>0.14535418583256671</v>
      </c>
      <c r="H24" s="18"/>
      <c r="I24" s="12">
        <f t="shared" si="2"/>
        <v>1087</v>
      </c>
      <c r="J24" s="13">
        <v>5</v>
      </c>
      <c r="K24" s="14">
        <f t="shared" si="3"/>
        <v>4.5998160073597054E-3</v>
      </c>
      <c r="L24" s="13">
        <v>482</v>
      </c>
      <c r="M24" s="14">
        <f t="shared" si="4"/>
        <v>0.44342226310947563</v>
      </c>
      <c r="N24" s="13">
        <v>416</v>
      </c>
      <c r="O24" s="14">
        <f t="shared" si="5"/>
        <v>0.38270469181232752</v>
      </c>
      <c r="P24" s="13">
        <v>184</v>
      </c>
      <c r="Q24" s="14">
        <f t="shared" si="6"/>
        <v>0.16927322907083717</v>
      </c>
      <c r="R24" s="19"/>
      <c r="S24" s="45">
        <v>0.39651977570000002</v>
      </c>
    </row>
    <row r="25" spans="1:19" s="20" customFormat="1" ht="18.75" customHeight="1" x14ac:dyDescent="0.2">
      <c r="A25" s="10">
        <v>18</v>
      </c>
      <c r="B25" s="17" t="s">
        <v>16</v>
      </c>
      <c r="C25" s="12">
        <f t="shared" si="7"/>
        <v>1036</v>
      </c>
      <c r="D25" s="13">
        <v>892</v>
      </c>
      <c r="E25" s="14">
        <f t="shared" si="0"/>
        <v>0.86100386100386095</v>
      </c>
      <c r="F25" s="13">
        <v>144</v>
      </c>
      <c r="G25" s="14">
        <f t="shared" si="1"/>
        <v>0.138996138996139</v>
      </c>
      <c r="H25" s="18"/>
      <c r="I25" s="12">
        <f t="shared" si="2"/>
        <v>1036</v>
      </c>
      <c r="J25" s="13">
        <v>4</v>
      </c>
      <c r="K25" s="14">
        <f t="shared" si="3"/>
        <v>3.8610038610038611E-3</v>
      </c>
      <c r="L25" s="13">
        <v>387</v>
      </c>
      <c r="M25" s="14">
        <f t="shared" si="4"/>
        <v>0.37355212355212353</v>
      </c>
      <c r="N25" s="13">
        <v>384</v>
      </c>
      <c r="O25" s="14">
        <f t="shared" si="5"/>
        <v>0.37065637065637064</v>
      </c>
      <c r="P25" s="13">
        <v>261</v>
      </c>
      <c r="Q25" s="14">
        <f t="shared" si="6"/>
        <v>0.25193050193050193</v>
      </c>
      <c r="R25" s="19"/>
      <c r="S25" s="45">
        <v>0.47819775790000002</v>
      </c>
    </row>
    <row r="26" spans="1:19" ht="18.75" customHeight="1" x14ac:dyDescent="0.2">
      <c r="A26" s="10">
        <v>19</v>
      </c>
      <c r="B26" s="17" t="s">
        <v>37</v>
      </c>
      <c r="C26" s="12">
        <f t="shared" si="7"/>
        <v>999</v>
      </c>
      <c r="D26" s="13">
        <v>873</v>
      </c>
      <c r="E26" s="14">
        <f t="shared" si="0"/>
        <v>0.87387387387387383</v>
      </c>
      <c r="F26" s="13">
        <v>126</v>
      </c>
      <c r="G26" s="14">
        <f t="shared" si="1"/>
        <v>0.12612612612612611</v>
      </c>
      <c r="H26" s="18"/>
      <c r="I26" s="12">
        <f t="shared" si="2"/>
        <v>999</v>
      </c>
      <c r="J26" s="13">
        <v>5</v>
      </c>
      <c r="K26" s="14">
        <f t="shared" si="3"/>
        <v>5.005005005005005E-3</v>
      </c>
      <c r="L26" s="13">
        <v>452</v>
      </c>
      <c r="M26" s="14">
        <f t="shared" si="4"/>
        <v>0.45245245245245247</v>
      </c>
      <c r="N26" s="13">
        <v>412</v>
      </c>
      <c r="O26" s="14">
        <f t="shared" si="5"/>
        <v>0.41241241241241239</v>
      </c>
      <c r="P26" s="13">
        <v>130</v>
      </c>
      <c r="Q26" s="14">
        <f t="shared" si="6"/>
        <v>0.13013013013013014</v>
      </c>
      <c r="R26" s="19"/>
      <c r="S26" s="45">
        <v>0.66407381169999991</v>
      </c>
    </row>
    <row r="27" spans="1:19" s="20" customFormat="1" ht="18.75" customHeight="1" x14ac:dyDescent="0.2">
      <c r="A27" s="16">
        <v>20</v>
      </c>
      <c r="B27" s="17" t="s">
        <v>25</v>
      </c>
      <c r="C27" s="12">
        <f t="shared" si="7"/>
        <v>820</v>
      </c>
      <c r="D27" s="13">
        <v>718</v>
      </c>
      <c r="E27" s="14">
        <f t="shared" si="0"/>
        <v>0.87560975609756098</v>
      </c>
      <c r="F27" s="13">
        <v>102</v>
      </c>
      <c r="G27" s="14">
        <f t="shared" si="1"/>
        <v>0.12439024390243902</v>
      </c>
      <c r="H27" s="18"/>
      <c r="I27" s="12">
        <f t="shared" si="2"/>
        <v>820</v>
      </c>
      <c r="J27" s="13">
        <v>1</v>
      </c>
      <c r="K27" s="14">
        <f t="shared" si="3"/>
        <v>1.2195121951219512E-3</v>
      </c>
      <c r="L27" s="13">
        <v>262</v>
      </c>
      <c r="M27" s="14">
        <f t="shared" si="4"/>
        <v>0.31951219512195123</v>
      </c>
      <c r="N27" s="13">
        <v>307</v>
      </c>
      <c r="O27" s="14">
        <f t="shared" si="5"/>
        <v>0.37439024390243902</v>
      </c>
      <c r="P27" s="13">
        <v>250</v>
      </c>
      <c r="Q27" s="14">
        <f t="shared" si="6"/>
        <v>0.3048780487804878</v>
      </c>
      <c r="R27" s="19"/>
      <c r="S27" s="45">
        <v>0.39464924510000005</v>
      </c>
    </row>
    <row r="28" spans="1:19" ht="18.75" customHeight="1" x14ac:dyDescent="0.2">
      <c r="A28" s="10">
        <v>21</v>
      </c>
      <c r="B28" s="17" t="s">
        <v>5</v>
      </c>
      <c r="C28" s="12">
        <f t="shared" si="7"/>
        <v>811</v>
      </c>
      <c r="D28" s="13">
        <v>686</v>
      </c>
      <c r="E28" s="14">
        <f t="shared" si="0"/>
        <v>0.84586929716399506</v>
      </c>
      <c r="F28" s="13">
        <v>125</v>
      </c>
      <c r="G28" s="14">
        <f t="shared" si="1"/>
        <v>0.15413070283600494</v>
      </c>
      <c r="H28" s="18"/>
      <c r="I28" s="12">
        <f t="shared" si="2"/>
        <v>811</v>
      </c>
      <c r="J28" s="13">
        <v>3</v>
      </c>
      <c r="K28" s="14">
        <f t="shared" si="3"/>
        <v>3.6991368680641184E-3</v>
      </c>
      <c r="L28" s="13">
        <v>305</v>
      </c>
      <c r="M28" s="14">
        <f t="shared" si="4"/>
        <v>0.37607891491985201</v>
      </c>
      <c r="N28" s="13">
        <v>267</v>
      </c>
      <c r="O28" s="14">
        <f t="shared" si="5"/>
        <v>0.32922318125770655</v>
      </c>
      <c r="P28" s="13">
        <v>236</v>
      </c>
      <c r="Q28" s="14">
        <f t="shared" si="6"/>
        <v>0.29099876695437732</v>
      </c>
      <c r="R28" s="19"/>
      <c r="S28" s="45">
        <v>0.49497300659999999</v>
      </c>
    </row>
    <row r="29" spans="1:19" s="20" customFormat="1" ht="18.75" customHeight="1" x14ac:dyDescent="0.2">
      <c r="A29" s="10">
        <v>22</v>
      </c>
      <c r="B29" s="17" t="s">
        <v>12</v>
      </c>
      <c r="C29" s="12">
        <f t="shared" si="7"/>
        <v>791</v>
      </c>
      <c r="D29" s="13">
        <v>636</v>
      </c>
      <c r="E29" s="14">
        <f t="shared" si="0"/>
        <v>0.80404551201011376</v>
      </c>
      <c r="F29" s="13">
        <v>155</v>
      </c>
      <c r="G29" s="14">
        <f t="shared" si="1"/>
        <v>0.19595448798988621</v>
      </c>
      <c r="H29" s="18"/>
      <c r="I29" s="12">
        <f t="shared" si="2"/>
        <v>791</v>
      </c>
      <c r="J29" s="13">
        <v>0</v>
      </c>
      <c r="K29" s="14">
        <f t="shared" si="3"/>
        <v>0</v>
      </c>
      <c r="L29" s="13">
        <v>401</v>
      </c>
      <c r="M29" s="14">
        <f t="shared" si="4"/>
        <v>0.50695322376738305</v>
      </c>
      <c r="N29" s="13">
        <v>282</v>
      </c>
      <c r="O29" s="14">
        <f t="shared" si="5"/>
        <v>0.35651074589127685</v>
      </c>
      <c r="P29" s="13">
        <v>108</v>
      </c>
      <c r="Q29" s="14">
        <f t="shared" si="6"/>
        <v>0.13653603034134007</v>
      </c>
      <c r="R29" s="19"/>
      <c r="S29" s="45">
        <v>0.56509346409999994</v>
      </c>
    </row>
    <row r="30" spans="1:19" ht="18.75" customHeight="1" x14ac:dyDescent="0.2">
      <c r="A30" s="16">
        <v>23</v>
      </c>
      <c r="B30" s="17" t="s">
        <v>24</v>
      </c>
      <c r="C30" s="12">
        <f t="shared" si="7"/>
        <v>675</v>
      </c>
      <c r="D30" s="13">
        <v>582</v>
      </c>
      <c r="E30" s="14">
        <f t="shared" si="0"/>
        <v>0.86222222222222222</v>
      </c>
      <c r="F30" s="13">
        <v>93</v>
      </c>
      <c r="G30" s="14">
        <f t="shared" si="1"/>
        <v>0.13777777777777778</v>
      </c>
      <c r="H30" s="18"/>
      <c r="I30" s="12">
        <f t="shared" si="2"/>
        <v>675</v>
      </c>
      <c r="J30" s="13">
        <v>0</v>
      </c>
      <c r="K30" s="14">
        <f t="shared" si="3"/>
        <v>0</v>
      </c>
      <c r="L30" s="13">
        <v>314</v>
      </c>
      <c r="M30" s="14">
        <f t="shared" si="4"/>
        <v>0.4651851851851852</v>
      </c>
      <c r="N30" s="13">
        <v>281</v>
      </c>
      <c r="O30" s="14">
        <f t="shared" si="5"/>
        <v>0.41629629629629628</v>
      </c>
      <c r="P30" s="13">
        <v>80</v>
      </c>
      <c r="Q30" s="14">
        <f t="shared" si="6"/>
        <v>0.11851851851851852</v>
      </c>
      <c r="R30" s="19"/>
      <c r="S30" s="45">
        <v>0.56158759199999997</v>
      </c>
    </row>
    <row r="31" spans="1:19" s="20" customFormat="1" ht="18.75" customHeight="1" x14ac:dyDescent="0.2">
      <c r="A31" s="10">
        <v>24</v>
      </c>
      <c r="B31" s="17" t="s">
        <v>18</v>
      </c>
      <c r="C31" s="12">
        <f t="shared" si="7"/>
        <v>564</v>
      </c>
      <c r="D31" s="13">
        <v>466</v>
      </c>
      <c r="E31" s="14">
        <f t="shared" si="0"/>
        <v>0.82624113475177308</v>
      </c>
      <c r="F31" s="13">
        <v>98</v>
      </c>
      <c r="G31" s="14">
        <f t="shared" si="1"/>
        <v>0.17375886524822695</v>
      </c>
      <c r="H31" s="18"/>
      <c r="I31" s="12">
        <f t="shared" si="2"/>
        <v>564</v>
      </c>
      <c r="J31" s="13">
        <v>0</v>
      </c>
      <c r="K31" s="14">
        <f t="shared" si="3"/>
        <v>0</v>
      </c>
      <c r="L31" s="13">
        <v>270</v>
      </c>
      <c r="M31" s="14">
        <f t="shared" si="4"/>
        <v>0.47872340425531917</v>
      </c>
      <c r="N31" s="13">
        <v>229</v>
      </c>
      <c r="O31" s="14">
        <f t="shared" si="5"/>
        <v>0.40602836879432624</v>
      </c>
      <c r="P31" s="13">
        <v>65</v>
      </c>
      <c r="Q31" s="14">
        <f t="shared" si="6"/>
        <v>0.11524822695035461</v>
      </c>
      <c r="R31" s="19"/>
      <c r="S31" s="45">
        <v>0.54007455559999995</v>
      </c>
    </row>
    <row r="32" spans="1:19" ht="18.75" customHeight="1" x14ac:dyDescent="0.2">
      <c r="A32" s="10">
        <v>25</v>
      </c>
      <c r="B32" s="17" t="s">
        <v>17</v>
      </c>
      <c r="C32" s="12">
        <f t="shared" si="7"/>
        <v>508</v>
      </c>
      <c r="D32" s="13">
        <v>419</v>
      </c>
      <c r="E32" s="14">
        <f t="shared" si="0"/>
        <v>0.82480314960629919</v>
      </c>
      <c r="F32" s="13">
        <v>89</v>
      </c>
      <c r="G32" s="14">
        <f t="shared" si="1"/>
        <v>0.17519685039370078</v>
      </c>
      <c r="H32" s="18"/>
      <c r="I32" s="12">
        <f t="shared" si="2"/>
        <v>508</v>
      </c>
      <c r="J32" s="13">
        <v>1</v>
      </c>
      <c r="K32" s="14">
        <f t="shared" si="3"/>
        <v>1.968503937007874E-3</v>
      </c>
      <c r="L32" s="13">
        <v>296</v>
      </c>
      <c r="M32" s="14">
        <f t="shared" si="4"/>
        <v>0.58267716535433067</v>
      </c>
      <c r="N32" s="13">
        <v>126</v>
      </c>
      <c r="O32" s="14">
        <f t="shared" si="5"/>
        <v>0.24803149606299213</v>
      </c>
      <c r="P32" s="13">
        <v>85</v>
      </c>
      <c r="Q32" s="14">
        <f t="shared" si="6"/>
        <v>0.1673228346456693</v>
      </c>
      <c r="R32" s="19"/>
      <c r="S32" s="45">
        <v>0.57457375649999998</v>
      </c>
    </row>
    <row r="33" spans="1:19" s="20" customFormat="1" ht="18.75" customHeight="1" thickBot="1" x14ac:dyDescent="0.25">
      <c r="A33" s="16">
        <v>26</v>
      </c>
      <c r="B33" s="17" t="s">
        <v>19</v>
      </c>
      <c r="C33" s="12">
        <f t="shared" si="7"/>
        <v>465</v>
      </c>
      <c r="D33" s="13">
        <v>386</v>
      </c>
      <c r="E33" s="14">
        <f t="shared" si="0"/>
        <v>0.8301075268817204</v>
      </c>
      <c r="F33" s="13">
        <v>79</v>
      </c>
      <c r="G33" s="14">
        <f t="shared" si="1"/>
        <v>0.16989247311827957</v>
      </c>
      <c r="H33" s="21"/>
      <c r="I33" s="12">
        <f t="shared" si="2"/>
        <v>465</v>
      </c>
      <c r="J33" s="13">
        <v>3</v>
      </c>
      <c r="K33" s="14">
        <f t="shared" si="3"/>
        <v>6.4516129032258064E-3</v>
      </c>
      <c r="L33" s="13">
        <v>209</v>
      </c>
      <c r="M33" s="14">
        <f t="shared" si="4"/>
        <v>0.44946236559139785</v>
      </c>
      <c r="N33" s="13">
        <v>178</v>
      </c>
      <c r="O33" s="14">
        <f t="shared" si="5"/>
        <v>0.3827956989247312</v>
      </c>
      <c r="P33" s="13">
        <v>75</v>
      </c>
      <c r="Q33" s="14">
        <f t="shared" si="6"/>
        <v>0.16129032258064516</v>
      </c>
      <c r="R33" s="22"/>
      <c r="S33" s="45">
        <v>0.50609330320000001</v>
      </c>
    </row>
    <row r="34" spans="1:19" ht="13.5" thickBot="1" x14ac:dyDescent="0.25">
      <c r="A34" s="51" t="s">
        <v>0</v>
      </c>
      <c r="B34" s="52"/>
      <c r="C34" s="23">
        <f>SUM(C8:C33)</f>
        <v>57496</v>
      </c>
      <c r="D34" s="23">
        <f>SUM(D8:D33)</f>
        <v>47909</v>
      </c>
      <c r="E34" s="24">
        <f t="shared" ref="E34" si="8">D34/C34</f>
        <v>0.83325796577153188</v>
      </c>
      <c r="F34" s="23">
        <f>SUM(F8:F33)</f>
        <v>9587</v>
      </c>
      <c r="G34" s="24">
        <f t="shared" ref="G34" si="9">F34/C34</f>
        <v>0.16674203422846806</v>
      </c>
      <c r="H34" s="23"/>
      <c r="I34" s="23">
        <f>SUM(I8:I33)</f>
        <v>57496</v>
      </c>
      <c r="J34" s="23">
        <f>SUM(J8:J33)</f>
        <v>212</v>
      </c>
      <c r="K34" s="25">
        <f t="shared" ref="K34" si="10">J34/I34</f>
        <v>3.6872130235146793E-3</v>
      </c>
      <c r="L34" s="23">
        <f>SUM(L8:L33)</f>
        <v>25790</v>
      </c>
      <c r="M34" s="25">
        <f t="shared" ref="M34" si="11">L34/I34</f>
        <v>0.44855294281341312</v>
      </c>
      <c r="N34" s="23">
        <f>SUM(N8:N33)</f>
        <v>21387</v>
      </c>
      <c r="O34" s="25">
        <f t="shared" ref="O34" si="12">N34/I34</f>
        <v>0.37197370251843609</v>
      </c>
      <c r="P34" s="23">
        <f>SUM(P8:P33)</f>
        <v>10107</v>
      </c>
      <c r="Q34" s="25">
        <f t="shared" ref="Q34" si="13">P34/I34</f>
        <v>0.17578614164463616</v>
      </c>
      <c r="R34" s="24"/>
      <c r="S34" s="25">
        <v>0.51959991107498404</v>
      </c>
    </row>
    <row r="35" spans="1:19" x14ac:dyDescent="0.2">
      <c r="A35" s="26" t="s">
        <v>26</v>
      </c>
      <c r="C35" s="27"/>
      <c r="D35" s="27"/>
      <c r="E35" s="28"/>
      <c r="F35" s="27"/>
      <c r="G35" s="29"/>
      <c r="H35" s="27"/>
      <c r="I35" s="27"/>
      <c r="J35" s="27"/>
      <c r="K35" s="29"/>
      <c r="L35" s="29"/>
      <c r="M35" s="29"/>
      <c r="N35" s="29"/>
      <c r="O35" s="29"/>
      <c r="P35" s="27"/>
      <c r="Q35" s="29"/>
      <c r="R35" s="29"/>
      <c r="S35" s="46"/>
    </row>
    <row r="36" spans="1:19" x14ac:dyDescent="0.2">
      <c r="A36" s="26" t="s">
        <v>33</v>
      </c>
      <c r="C36" s="27"/>
      <c r="D36" s="27"/>
      <c r="E36" s="28"/>
      <c r="F36" s="27"/>
      <c r="G36" s="29"/>
      <c r="H36" s="27"/>
      <c r="I36" s="27"/>
      <c r="J36" s="27"/>
      <c r="K36" s="29"/>
      <c r="L36" s="29"/>
      <c r="M36" s="29"/>
      <c r="N36" s="29"/>
      <c r="O36" s="29"/>
      <c r="P36" s="27"/>
      <c r="Q36" s="29"/>
      <c r="R36" s="29"/>
      <c r="S36" s="46"/>
    </row>
    <row r="37" spans="1:19" ht="13.5" x14ac:dyDescent="0.25">
      <c r="A37" s="47" t="s">
        <v>34</v>
      </c>
      <c r="B37" s="47"/>
      <c r="C37" s="47"/>
      <c r="D37" s="47"/>
      <c r="E37" s="48"/>
      <c r="F37" s="47"/>
      <c r="G37" s="47"/>
      <c r="H37" s="47"/>
      <c r="I37" s="47"/>
      <c r="J37" s="27"/>
      <c r="K37" s="29"/>
      <c r="L37" s="29"/>
      <c r="M37" s="29"/>
      <c r="N37" s="29"/>
      <c r="O37" s="29"/>
      <c r="P37" s="27"/>
      <c r="Q37" s="29"/>
      <c r="R37" s="29"/>
      <c r="S37" s="46"/>
    </row>
    <row r="38" spans="1:19" ht="15.75" customHeight="1" x14ac:dyDescent="0.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</row>
    <row r="39" spans="1:19" ht="13.5" x14ac:dyDescent="0.25">
      <c r="A39" s="44" t="s">
        <v>45</v>
      </c>
      <c r="B39" s="30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</row>
    <row r="40" spans="1:19" ht="13.5" x14ac:dyDescent="0.25">
      <c r="A40" s="44" t="s">
        <v>41</v>
      </c>
      <c r="B40" s="30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</row>
    <row r="41" spans="1:19" x14ac:dyDescent="0.2">
      <c r="B41" s="32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</row>
    <row r="42" spans="1:19" x14ac:dyDescent="0.2">
      <c r="B42" s="33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5"/>
      <c r="Q42" s="5"/>
      <c r="R42" s="5"/>
      <c r="S42" s="5"/>
    </row>
    <row r="43" spans="1:19" ht="15.95" customHeight="1" x14ac:dyDescent="0.2">
      <c r="B43" s="34"/>
      <c r="C43" s="35"/>
      <c r="D43" s="36"/>
      <c r="E43" s="36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8"/>
    </row>
    <row r="44" spans="1:19" x14ac:dyDescent="0.2">
      <c r="B44" s="31"/>
      <c r="C44" s="31"/>
      <c r="D44" s="31"/>
      <c r="E44" s="31"/>
      <c r="F44" s="31"/>
      <c r="G44" s="31"/>
      <c r="H44" s="31"/>
      <c r="Q44" s="31"/>
      <c r="R44" s="31"/>
      <c r="S44" s="31"/>
    </row>
  </sheetData>
  <sortState xmlns:xlrd2="http://schemas.microsoft.com/office/spreadsheetml/2017/richdata2" ref="A8:S33">
    <sortCondition descending="1" ref="C8:C33"/>
  </sortState>
  <mergeCells count="7">
    <mergeCell ref="A34:B34"/>
    <mergeCell ref="A3:S3"/>
    <mergeCell ref="B6:B7"/>
    <mergeCell ref="C6:G6"/>
    <mergeCell ref="I6:Q6"/>
    <mergeCell ref="S6:S7"/>
    <mergeCell ref="A6:A7"/>
  </mergeCells>
  <printOptions horizontalCentered="1"/>
  <pageMargins left="0.51181102362204722" right="0.39370078740157483" top="0.59055118110236227" bottom="0.43307086614173229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2.8</vt:lpstr>
      <vt:lpstr>'2.8'!Área_de_impresión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mllanos</dc:creator>
  <cp:lastModifiedBy>Wilmer Ramón Chipayo Auccapuma</cp:lastModifiedBy>
  <cp:lastPrinted>2019-02-18T17:22:51Z</cp:lastPrinted>
  <dcterms:created xsi:type="dcterms:W3CDTF">2012-05-16T15:21:51Z</dcterms:created>
  <dcterms:modified xsi:type="dcterms:W3CDTF">2026-05-18T20:37:20Z</dcterms:modified>
</cp:coreProperties>
</file>