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CAF3CE7D-309C-40AC-9135-EFA850EBB6E8}" xr6:coauthVersionLast="47" xr6:coauthVersionMax="47" xr10:uidLastSave="{00000000-0000-0000-0000-000000000000}"/>
  <bookViews>
    <workbookView xWindow="-110" yWindow="-110" windowWidth="25820" windowHeight="15500" tabRatio="630" xr2:uid="{00000000-000D-0000-FFFF-FFFF00000000}"/>
  </bookViews>
  <sheets>
    <sheet name="4.1.2 - 4.1.3 - 4.1.4" sheetId="2" r:id="rId1"/>
  </sheets>
  <definedNames>
    <definedName name="_xlnm.Print_Area" localSheetId="0">'4.1.2 - 4.1.3 - 4.1.4'!$A$1:$L$115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" l="1"/>
  <c r="I32" i="2"/>
  <c r="E32" i="2"/>
  <c r="C32" i="2"/>
  <c r="B31" i="2"/>
  <c r="L31" i="2" s="1"/>
  <c r="I70" i="2"/>
  <c r="G70" i="2"/>
  <c r="E70" i="2"/>
  <c r="C70" i="2"/>
  <c r="G108" i="2"/>
  <c r="E108" i="2"/>
  <c r="C108" i="2"/>
  <c r="B32" i="2" l="1"/>
  <c r="D31" i="2"/>
  <c r="J31" i="2"/>
  <c r="F31" i="2"/>
  <c r="H31" i="2"/>
  <c r="B69" i="2"/>
  <c r="B107" i="2"/>
  <c r="H107" i="2" s="1"/>
  <c r="J69" i="2" l="1"/>
  <c r="B70" i="2"/>
  <c r="D69" i="2"/>
  <c r="F69" i="2"/>
  <c r="H69" i="2"/>
  <c r="D107" i="2"/>
  <c r="F107" i="2"/>
  <c r="B106" i="2"/>
  <c r="D106" i="2" s="1"/>
  <c r="B68" i="2"/>
  <c r="D68" i="2" s="1"/>
  <c r="B30" i="2"/>
  <c r="J30" i="2" s="1"/>
  <c r="F106" i="2" l="1"/>
  <c r="H106" i="2"/>
  <c r="F68" i="2"/>
  <c r="H68" i="2"/>
  <c r="J68" i="2"/>
  <c r="D30" i="2"/>
  <c r="H30" i="2"/>
  <c r="L30" i="2"/>
  <c r="F30" i="2"/>
  <c r="B29" i="2"/>
  <c r="D29" i="2" s="1"/>
  <c r="B67" i="2" l="1"/>
  <c r="D67" i="2" s="1"/>
  <c r="J29" i="2" l="1"/>
  <c r="H29" i="2" l="1"/>
  <c r="F29" i="2"/>
  <c r="B103" i="2" l="1"/>
  <c r="B104" i="2"/>
  <c r="B105" i="2"/>
  <c r="B66" i="2"/>
  <c r="B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J28" i="2" l="1"/>
  <c r="H28" i="2"/>
  <c r="F28" i="2"/>
  <c r="D28" i="2"/>
  <c r="H67" i="2"/>
  <c r="F67" i="2"/>
  <c r="J67" i="2"/>
  <c r="B27" i="2"/>
  <c r="D105" i="2" l="1"/>
  <c r="F105" i="2" l="1"/>
  <c r="H105" i="2" l="1"/>
  <c r="D104" i="2"/>
  <c r="J66" i="2"/>
  <c r="L29" i="2"/>
  <c r="D27" i="2" l="1"/>
  <c r="B65" i="2"/>
  <c r="J65" i="2" s="1"/>
  <c r="H104" i="2" l="1"/>
  <c r="D66" i="2"/>
  <c r="F104" i="2"/>
  <c r="F66" i="2"/>
  <c r="H66" i="2"/>
  <c r="L28" i="2"/>
  <c r="H103" i="2"/>
  <c r="D103" i="2"/>
  <c r="F103" i="2"/>
  <c r="H65" i="2"/>
  <c r="D65" i="2"/>
  <c r="J27" i="2"/>
  <c r="F27" i="2"/>
  <c r="L27" i="2"/>
  <c r="H27" i="2"/>
  <c r="F65" i="2"/>
  <c r="B102" i="2" l="1"/>
  <c r="H102" i="2" s="1"/>
  <c r="F102" i="2" l="1"/>
  <c r="D102" i="2"/>
  <c r="B64" i="2"/>
  <c r="F64" i="2" s="1"/>
  <c r="H64" i="2" l="1"/>
  <c r="J64" i="2"/>
  <c r="D64" i="2"/>
  <c r="B26" i="2"/>
  <c r="F26" i="2" s="1"/>
  <c r="H26" i="2" l="1"/>
  <c r="L26" i="2"/>
  <c r="J26" i="2"/>
  <c r="D26" i="2"/>
  <c r="B101" i="2" l="1"/>
  <c r="B63" i="2"/>
  <c r="B25" i="2"/>
  <c r="L25" i="2" s="1"/>
  <c r="D101" i="2" l="1"/>
  <c r="F63" i="2"/>
  <c r="H25" i="2"/>
  <c r="F101" i="2"/>
  <c r="H101" i="2"/>
  <c r="J25" i="2"/>
  <c r="H63" i="2"/>
  <c r="D63" i="2"/>
  <c r="J63" i="2"/>
  <c r="D25" i="2"/>
  <c r="F25" i="2"/>
  <c r="B100" i="2"/>
  <c r="H100" i="2" s="1"/>
  <c r="B62" i="2"/>
  <c r="H62" i="2" s="1"/>
  <c r="B24" i="2"/>
  <c r="J24" i="2" s="1"/>
  <c r="F100" i="2" l="1"/>
  <c r="D100" i="2"/>
  <c r="F62" i="2"/>
  <c r="D62" i="2"/>
  <c r="J62" i="2"/>
  <c r="F24" i="2"/>
  <c r="D24" i="2"/>
  <c r="L24" i="2"/>
  <c r="H24" i="2"/>
  <c r="B23" i="2" l="1"/>
  <c r="B99" i="2" l="1"/>
  <c r="B61" i="2"/>
  <c r="D61" i="2" s="1"/>
  <c r="H23" i="2"/>
  <c r="B22" i="2"/>
  <c r="L8" i="2"/>
  <c r="F11" i="2"/>
  <c r="H12" i="2"/>
  <c r="L13" i="2"/>
  <c r="F15" i="2"/>
  <c r="F17" i="2"/>
  <c r="J18" i="2"/>
  <c r="J20" i="2"/>
  <c r="B98" i="2"/>
  <c r="H98" i="2" s="1"/>
  <c r="B60" i="2"/>
  <c r="J60" i="2" s="1"/>
  <c r="B97" i="2"/>
  <c r="H97" i="2" s="1"/>
  <c r="B59" i="2"/>
  <c r="F59" i="2" s="1"/>
  <c r="B45" i="2"/>
  <c r="B46" i="2"/>
  <c r="D46" i="2" s="1"/>
  <c r="B47" i="2"/>
  <c r="D47" i="2" s="1"/>
  <c r="B48" i="2"/>
  <c r="H48" i="2" s="1"/>
  <c r="B49" i="2"/>
  <c r="D49" i="2" s="1"/>
  <c r="B50" i="2"/>
  <c r="D50" i="2" s="1"/>
  <c r="B51" i="2"/>
  <c r="J51" i="2" s="1"/>
  <c r="B52" i="2"/>
  <c r="H52" i="2" s="1"/>
  <c r="B53" i="2"/>
  <c r="H53" i="2" s="1"/>
  <c r="B54" i="2"/>
  <c r="J54" i="2" s="1"/>
  <c r="B55" i="2"/>
  <c r="H55" i="2" s="1"/>
  <c r="B56" i="2"/>
  <c r="D56" i="2" s="1"/>
  <c r="B57" i="2"/>
  <c r="H57" i="2" s="1"/>
  <c r="B58" i="2"/>
  <c r="H58" i="2" s="1"/>
  <c r="B83" i="2"/>
  <c r="B84" i="2"/>
  <c r="F84" i="2" s="1"/>
  <c r="B85" i="2"/>
  <c r="H85" i="2" s="1"/>
  <c r="B86" i="2"/>
  <c r="D86" i="2" s="1"/>
  <c r="B87" i="2"/>
  <c r="F87" i="2" s="1"/>
  <c r="B88" i="2"/>
  <c r="F88" i="2" s="1"/>
  <c r="B89" i="2"/>
  <c r="F89" i="2" s="1"/>
  <c r="B90" i="2"/>
  <c r="H90" i="2" s="1"/>
  <c r="B91" i="2"/>
  <c r="H91" i="2" s="1"/>
  <c r="B92" i="2"/>
  <c r="D92" i="2" s="1"/>
  <c r="B93" i="2"/>
  <c r="F93" i="2" s="1"/>
  <c r="B94" i="2"/>
  <c r="D94" i="2" s="1"/>
  <c r="B95" i="2"/>
  <c r="H95" i="2" s="1"/>
  <c r="B96" i="2"/>
  <c r="H96" i="2" s="1"/>
  <c r="B108" i="2" l="1"/>
  <c r="E33" i="2"/>
  <c r="B33" i="2"/>
  <c r="C33" i="2"/>
  <c r="K33" i="2"/>
  <c r="I33" i="2"/>
  <c r="D22" i="2"/>
  <c r="F21" i="2"/>
  <c r="D83" i="2"/>
  <c r="H45" i="2"/>
  <c r="D97" i="2"/>
  <c r="F55" i="2"/>
  <c r="D98" i="2"/>
  <c r="F7" i="2"/>
  <c r="F14" i="2"/>
  <c r="F99" i="2"/>
  <c r="D99" i="2"/>
  <c r="F12" i="2"/>
  <c r="D45" i="2"/>
  <c r="D91" i="2"/>
  <c r="D53" i="2"/>
  <c r="L7" i="2"/>
  <c r="L22" i="2"/>
  <c r="D85" i="2"/>
  <c r="H21" i="2"/>
  <c r="J21" i="2"/>
  <c r="L10" i="2"/>
  <c r="H18" i="2"/>
  <c r="F58" i="2"/>
  <c r="L15" i="2"/>
  <c r="H87" i="2"/>
  <c r="D51" i="2"/>
  <c r="F97" i="2"/>
  <c r="J15" i="2"/>
  <c r="F22" i="2"/>
  <c r="J45" i="2"/>
  <c r="F45" i="2"/>
  <c r="F90" i="2"/>
  <c r="D87" i="2"/>
  <c r="F96" i="2"/>
  <c r="H13" i="2"/>
  <c r="D96" i="2"/>
  <c r="H22" i="2"/>
  <c r="F91" i="2"/>
  <c r="F8" i="2"/>
  <c r="D90" i="2"/>
  <c r="F83" i="2"/>
  <c r="H8" i="2"/>
  <c r="J8" i="2"/>
  <c r="F60" i="2"/>
  <c r="H10" i="2"/>
  <c r="D95" i="2"/>
  <c r="F86" i="2"/>
  <c r="J10" i="2"/>
  <c r="H46" i="2"/>
  <c r="H60" i="2"/>
  <c r="F46" i="2"/>
  <c r="J56" i="2"/>
  <c r="F54" i="2"/>
  <c r="F51" i="2"/>
  <c r="D54" i="2"/>
  <c r="J7" i="2"/>
  <c r="L16" i="2"/>
  <c r="H83" i="2"/>
  <c r="H54" i="2"/>
  <c r="H49" i="2"/>
  <c r="F20" i="2"/>
  <c r="L20" i="2"/>
  <c r="H86" i="2"/>
  <c r="F98" i="2"/>
  <c r="F13" i="2"/>
  <c r="F49" i="2"/>
  <c r="F52" i="2"/>
  <c r="H88" i="2"/>
  <c r="J49" i="2"/>
  <c r="H20" i="2"/>
  <c r="D59" i="2"/>
  <c r="D58" i="2"/>
  <c r="J58" i="2"/>
  <c r="H56" i="2"/>
  <c r="J52" i="2"/>
  <c r="D52" i="2"/>
  <c r="J50" i="2"/>
  <c r="D60" i="2"/>
  <c r="J11" i="2"/>
  <c r="F48" i="2"/>
  <c r="J47" i="2"/>
  <c r="J55" i="2"/>
  <c r="J14" i="2"/>
  <c r="J48" i="2"/>
  <c r="D93" i="2"/>
  <c r="L17" i="2"/>
  <c r="H14" i="2"/>
  <c r="D55" i="2"/>
  <c r="F23" i="2"/>
  <c r="H47" i="2"/>
  <c r="H17" i="2"/>
  <c r="J13" i="2"/>
  <c r="D48" i="2"/>
  <c r="L21" i="2"/>
  <c r="F94" i="2"/>
  <c r="D84" i="2"/>
  <c r="H19" i="2"/>
  <c r="L14" i="2"/>
  <c r="L12" i="2"/>
  <c r="J9" i="2"/>
  <c r="L9" i="2"/>
  <c r="H9" i="2"/>
  <c r="J46" i="2"/>
  <c r="D89" i="2"/>
  <c r="H89" i="2"/>
  <c r="H94" i="2"/>
  <c r="H84" i="2"/>
  <c r="F56" i="2"/>
  <c r="F50" i="2"/>
  <c r="F16" i="2"/>
  <c r="H7" i="2"/>
  <c r="J16" i="2"/>
  <c r="F95" i="2"/>
  <c r="L18" i="2"/>
  <c r="J59" i="2"/>
  <c r="F18" i="2"/>
  <c r="D88" i="2"/>
  <c r="H11" i="2"/>
  <c r="F19" i="2"/>
  <c r="H92" i="2"/>
  <c r="J17" i="2"/>
  <c r="H93" i="2"/>
  <c r="H51" i="2"/>
  <c r="J22" i="2"/>
  <c r="F53" i="2"/>
  <c r="J12" i="2"/>
  <c r="F47" i="2"/>
  <c r="H15" i="2"/>
  <c r="F85" i="2"/>
  <c r="J57" i="2"/>
  <c r="L11" i="2"/>
  <c r="H59" i="2"/>
  <c r="L19" i="2"/>
  <c r="F92" i="2"/>
  <c r="H16" i="2"/>
  <c r="H99" i="2"/>
  <c r="F57" i="2"/>
  <c r="D57" i="2"/>
  <c r="H50" i="2"/>
  <c r="J53" i="2"/>
  <c r="J19" i="2"/>
  <c r="L23" i="2"/>
  <c r="D23" i="2"/>
  <c r="J61" i="2"/>
  <c r="F61" i="2"/>
  <c r="H61" i="2"/>
  <c r="J23" i="2"/>
  <c r="C71" i="2" l="1"/>
  <c r="G71" i="2"/>
  <c r="E71" i="2"/>
  <c r="I71" i="2"/>
  <c r="E109" i="2"/>
  <c r="B109" i="2"/>
  <c r="G109" i="2"/>
  <c r="C109" i="2"/>
  <c r="B71" i="2"/>
</calcChain>
</file>

<file path=xl/sharedStrings.xml><?xml version="1.0" encoding="utf-8"?>
<sst xmlns="http://schemas.openxmlformats.org/spreadsheetml/2006/main" count="92" uniqueCount="31">
  <si>
    <t>Total</t>
  </si>
  <si>
    <t>N.E. No especificado</t>
  </si>
  <si>
    <t>%</t>
  </si>
  <si>
    <t>N.E.</t>
  </si>
  <si>
    <t>Hombres</t>
  </si>
  <si>
    <t>Mujeres</t>
  </si>
  <si>
    <t>Sexo</t>
  </si>
  <si>
    <t>Año</t>
  </si>
  <si>
    <t>Niños(as) y Adolescentes
(0-17 años)</t>
  </si>
  <si>
    <t>Sexual</t>
  </si>
  <si>
    <t>Fisica</t>
  </si>
  <si>
    <t>Psicológica</t>
  </si>
  <si>
    <t>Tipo de Violencia</t>
  </si>
  <si>
    <t>Años</t>
  </si>
  <si>
    <t>Cuadro N° 4.1.2</t>
  </si>
  <si>
    <t>Cuadro N° 4.1.3</t>
  </si>
  <si>
    <t>Cuadro N° 4.1.4</t>
  </si>
  <si>
    <t>Personas adultas
(18-59 años)</t>
  </si>
  <si>
    <t>Personas adultas mayores
(60+ años)</t>
  </si>
  <si>
    <t>Económica</t>
  </si>
  <si>
    <t>Grupo de Edad</t>
  </si>
  <si>
    <t>-</t>
  </si>
  <si>
    <t>2020/a</t>
  </si>
  <si>
    <t>Elaboración : SGEC - UPPM -Warmi Ñan</t>
  </si>
  <si>
    <t>CASOS ATENDIDOS EN LOS CENTROS EMERGENCIA MUJER Y FAMILIA, SEGÚN TIPO DE VIOLENCIA Y AÑO</t>
  </si>
  <si>
    <t>CASOS ATENDIDOS EN LOS CENTROS EMERGENCIA MUJER Y FAMILIA, SEGÚN GRUPOS DE EDAD DE LA VÍCTIMA</t>
  </si>
  <si>
    <t>CASOS ATENDIDOS EN LOS CENTROS EMERGENCIA MUJER Y FAMILIA, SEGÚN SEXO DE LA VÍCTIMA</t>
  </si>
  <si>
    <t>Fuente : Registro de casos del Centro Emergencia Mujer y Familia</t>
  </si>
  <si>
    <t>Período: 2002 - 2026</t>
  </si>
  <si>
    <t>2026/b</t>
  </si>
  <si>
    <t>/a En cumplimiento con el Decreto Supremo N° 044-2020-PCM, en Estado de Emergencia Nacional, durante la cuarentena obligatoria no funcionaron los CEM, sino los Equipos Itinerantes de Urgencia aprobado con Resolución de la Dirección Ejecutiva N° 20-2020.MIMP-AURORA-DE.
/b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</si>
</sst>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%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i/>
      <sz val="12"/>
      <name val="Arial Narrow"/>
      <family val="2"/>
    </font>
    <font>
      <sz val="8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Univers"/>
      <family val="2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969696"/>
      </top>
      <bottom style="medium">
        <color rgb="FF305496"/>
      </bottom>
      <diagonal/>
    </border>
    <border>
      <left/>
      <right/>
      <top/>
      <bottom style="thin">
        <color theme="0"/>
      </bottom>
      <diagonal/>
    </border>
  </borders>
  <cellStyleXfs count="49">
    <xf numFmtId="0" fontId="0" fillId="0" borderId="0"/>
    <xf numFmtId="0" fontId="6" fillId="0" borderId="0" applyNumberFormat="0" applyFill="0" applyBorder="0" applyProtection="0">
      <alignment horizontal="left"/>
    </xf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4" fillId="0" borderId="0" applyBorder="0"/>
    <xf numFmtId="0" fontId="5" fillId="0" borderId="0"/>
    <xf numFmtId="0" fontId="24" fillId="0" borderId="0" applyBorder="0"/>
    <xf numFmtId="9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Border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9" fillId="4" borderId="5" xfId="4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2" fillId="0" borderId="0" xfId="4" applyFont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6" fillId="5" borderId="3" xfId="4" applyFont="1" applyFill="1" applyBorder="1" applyAlignment="1">
      <alignment horizontal="left" vertical="center" wrapText="1"/>
    </xf>
    <xf numFmtId="3" fontId="17" fillId="5" borderId="3" xfId="4" applyNumberFormat="1" applyFont="1" applyFill="1" applyBorder="1" applyAlignment="1">
      <alignment horizontal="center" vertical="center" wrapText="1"/>
    </xf>
    <xf numFmtId="3" fontId="16" fillId="5" borderId="3" xfId="4" applyNumberFormat="1" applyFont="1" applyFill="1" applyBorder="1" applyAlignment="1">
      <alignment horizontal="center" vertical="center" wrapText="1"/>
    </xf>
    <xf numFmtId="9" fontId="19" fillId="5" borderId="3" xfId="11" applyFont="1" applyFill="1" applyBorder="1" applyAlignment="1">
      <alignment horizontal="center" vertical="center" wrapText="1"/>
    </xf>
    <xf numFmtId="9" fontId="19" fillId="5" borderId="3" xfId="11" applyFont="1" applyFill="1" applyBorder="1" applyAlignment="1">
      <alignment horizontal="center"/>
    </xf>
    <xf numFmtId="0" fontId="16" fillId="5" borderId="4" xfId="4" applyFont="1" applyFill="1" applyBorder="1" applyAlignment="1">
      <alignment horizontal="left" vertical="center" wrapText="1"/>
    </xf>
    <xf numFmtId="3" fontId="16" fillId="5" borderId="4" xfId="4" applyNumberFormat="1" applyFont="1" applyFill="1" applyBorder="1" applyAlignment="1">
      <alignment horizontal="center" vertical="center" wrapText="1"/>
    </xf>
    <xf numFmtId="9" fontId="19" fillId="5" borderId="4" xfId="11" applyFont="1" applyFill="1" applyBorder="1" applyAlignment="1">
      <alignment horizontal="center" vertical="center" wrapText="1"/>
    </xf>
    <xf numFmtId="9" fontId="19" fillId="5" borderId="4" xfId="11" applyFont="1" applyFill="1" applyBorder="1" applyAlignment="1">
      <alignment horizontal="center"/>
    </xf>
    <xf numFmtId="0" fontId="16" fillId="5" borderId="0" xfId="4" applyFont="1" applyFill="1" applyAlignment="1">
      <alignment horizontal="left" vertical="center" wrapText="1"/>
    </xf>
    <xf numFmtId="3" fontId="17" fillId="5" borderId="0" xfId="4" applyNumberFormat="1" applyFont="1" applyFill="1" applyAlignment="1">
      <alignment horizontal="center" vertical="center" wrapText="1"/>
    </xf>
    <xf numFmtId="3" fontId="16" fillId="5" borderId="0" xfId="4" applyNumberFormat="1" applyFont="1" applyFill="1" applyAlignment="1">
      <alignment horizontal="center" vertical="center" wrapText="1"/>
    </xf>
    <xf numFmtId="9" fontId="19" fillId="5" borderId="0" xfId="11" applyFont="1" applyFill="1" applyBorder="1" applyAlignment="1">
      <alignment horizontal="center" vertical="center" wrapText="1"/>
    </xf>
    <xf numFmtId="9" fontId="19" fillId="5" borderId="0" xfId="11" applyFont="1" applyFill="1" applyBorder="1" applyAlignment="1">
      <alignment horizontal="center"/>
    </xf>
    <xf numFmtId="0" fontId="9" fillId="4" borderId="2" xfId="4" applyFont="1" applyFill="1" applyBorder="1" applyAlignment="1">
      <alignment horizontal="left" vertical="center" wrapText="1"/>
    </xf>
    <xf numFmtId="3" fontId="9" fillId="4" borderId="2" xfId="4" applyNumberFormat="1" applyFont="1" applyFill="1" applyBorder="1" applyAlignment="1">
      <alignment horizontal="center" vertical="center" wrapText="1"/>
    </xf>
    <xf numFmtId="0" fontId="17" fillId="0" borderId="6" xfId="4" applyFont="1" applyBorder="1" applyAlignment="1">
      <alignment horizontal="left" vertical="center" wrapText="1"/>
    </xf>
    <xf numFmtId="164" fontId="17" fillId="0" borderId="6" xfId="11" applyNumberFormat="1" applyFont="1" applyBorder="1" applyAlignment="1">
      <alignment horizontal="center" vertical="center" wrapText="1"/>
    </xf>
    <xf numFmtId="0" fontId="16" fillId="0" borderId="0" xfId="4" applyFont="1" applyAlignment="1">
      <alignment vertical="center" wrapText="1"/>
    </xf>
    <xf numFmtId="0" fontId="20" fillId="0" borderId="0" xfId="4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2" fillId="0" borderId="0" xfId="4" applyFont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5" fillId="0" borderId="0" xfId="4" applyFont="1" applyAlignment="1">
      <alignment horizontal="center" vertical="center"/>
    </xf>
    <xf numFmtId="0" fontId="9" fillId="4" borderId="0" xfId="4" applyFont="1" applyFill="1" applyAlignment="1">
      <alignment horizontal="centerContinuous" vertical="center" wrapText="1"/>
    </xf>
    <xf numFmtId="0" fontId="21" fillId="4" borderId="0" xfId="4" applyFont="1" applyFill="1" applyAlignment="1">
      <alignment horizontal="centerContinuous" vertical="center" wrapText="1"/>
    </xf>
    <xf numFmtId="0" fontId="22" fillId="4" borderId="5" xfId="4" applyFont="1" applyFill="1" applyBorder="1" applyAlignment="1">
      <alignment horizontal="center" vertical="center" wrapText="1"/>
    </xf>
    <xf numFmtId="3" fontId="17" fillId="5" borderId="4" xfId="4" applyNumberFormat="1" applyFont="1" applyFill="1" applyBorder="1" applyAlignment="1">
      <alignment horizontal="center" vertical="center" wrapText="1"/>
    </xf>
    <xf numFmtId="9" fontId="17" fillId="0" borderId="6" xfId="11" applyFont="1" applyFill="1" applyBorder="1" applyAlignment="1">
      <alignment horizontal="center" vertical="center" wrapText="1"/>
    </xf>
    <xf numFmtId="3" fontId="12" fillId="0" borderId="0" xfId="4" applyNumberFormat="1" applyFont="1" applyAlignment="1">
      <alignment vertical="center" wrapText="1"/>
    </xf>
    <xf numFmtId="0" fontId="17" fillId="0" borderId="0" xfId="4" applyFont="1" applyAlignment="1">
      <alignment horizontal="centerContinuous" vertical="center" wrapText="1"/>
    </xf>
    <xf numFmtId="0" fontId="12" fillId="0" borderId="0" xfId="4" applyFont="1"/>
    <xf numFmtId="0" fontId="17" fillId="0" borderId="0" xfId="4" applyFont="1" applyAlignment="1">
      <alignment horizontal="center" vertical="center" wrapText="1"/>
    </xf>
    <xf numFmtId="3" fontId="16" fillId="0" borderId="0" xfId="4" applyNumberFormat="1" applyFont="1" applyAlignment="1">
      <alignment horizontal="center" vertical="center" wrapText="1"/>
    </xf>
    <xf numFmtId="3" fontId="17" fillId="0" borderId="0" xfId="4" applyNumberFormat="1" applyFont="1" applyAlignment="1">
      <alignment horizontal="center" vertical="center" wrapText="1"/>
    </xf>
    <xf numFmtId="0" fontId="20" fillId="2" borderId="0" xfId="5" applyFont="1" applyFill="1" applyAlignment="1">
      <alignment vertical="center"/>
    </xf>
    <xf numFmtId="0" fontId="12" fillId="0" borderId="0" xfId="5" applyFont="1" applyAlignment="1">
      <alignment vertical="center"/>
    </xf>
    <xf numFmtId="0" fontId="23" fillId="0" borderId="0" xfId="14"/>
    <xf numFmtId="0" fontId="20" fillId="0" borderId="0" xfId="4" applyFont="1" applyAlignment="1">
      <alignment vertical="center" wrapText="1"/>
    </xf>
    <xf numFmtId="164" fontId="19" fillId="5" borderId="3" xfId="11" applyNumberFormat="1" applyFont="1" applyFill="1" applyBorder="1" applyAlignment="1">
      <alignment horizontal="left" vertical="center" wrapText="1"/>
    </xf>
    <xf numFmtId="164" fontId="19" fillId="5" borderId="4" xfId="11" applyNumberFormat="1" applyFont="1" applyFill="1" applyBorder="1" applyAlignment="1">
      <alignment horizontal="left" vertical="center" wrapText="1"/>
    </xf>
    <xf numFmtId="164" fontId="19" fillId="5" borderId="3" xfId="11" applyNumberFormat="1" applyFont="1" applyFill="1" applyBorder="1" applyAlignment="1">
      <alignment horizontal="left"/>
    </xf>
    <xf numFmtId="164" fontId="19" fillId="5" borderId="4" xfId="11" applyNumberFormat="1" applyFont="1" applyFill="1" applyBorder="1" applyAlignment="1">
      <alignment horizontal="left"/>
    </xf>
    <xf numFmtId="164" fontId="17" fillId="0" borderId="6" xfId="11" applyNumberFormat="1" applyFont="1" applyFill="1" applyBorder="1" applyAlignment="1">
      <alignment horizontal="center" vertical="center" wrapText="1"/>
    </xf>
    <xf numFmtId="164" fontId="19" fillId="5" borderId="3" xfId="1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horizontal="left" vertical="center" wrapText="1"/>
    </xf>
    <xf numFmtId="165" fontId="17" fillId="0" borderId="6" xfId="11" applyNumberFormat="1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9" fillId="4" borderId="0" xfId="4" applyFont="1" applyFill="1" applyAlignment="1">
      <alignment horizontal="center" vertical="center" wrapText="1"/>
    </xf>
    <xf numFmtId="3" fontId="16" fillId="5" borderId="4" xfId="4" applyNumberFormat="1" applyFont="1" applyFill="1" applyBorder="1" applyAlignment="1">
      <alignment horizontal="center" vertical="center" wrapText="1"/>
    </xf>
    <xf numFmtId="164" fontId="17" fillId="0" borderId="6" xfId="11" applyNumberFormat="1" applyFont="1" applyFill="1" applyBorder="1" applyAlignment="1">
      <alignment horizontal="center" vertical="center" wrapText="1"/>
    </xf>
    <xf numFmtId="9" fontId="17" fillId="0" borderId="6" xfId="11" applyFont="1" applyBorder="1" applyAlignment="1">
      <alignment horizontal="center" vertical="center" wrapText="1"/>
    </xf>
    <xf numFmtId="164" fontId="17" fillId="0" borderId="6" xfId="11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3" fontId="9" fillId="4" borderId="2" xfId="4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center" wrapText="1"/>
    </xf>
    <xf numFmtId="0" fontId="18" fillId="2" borderId="0" xfId="0" applyFont="1" applyFill="1" applyAlignment="1">
      <alignment horizontal="justify" vertical="center" wrapText="1"/>
    </xf>
    <xf numFmtId="0" fontId="9" fillId="4" borderId="7" xfId="4" applyFont="1" applyFill="1" applyBorder="1" applyAlignment="1">
      <alignment horizontal="center" vertical="center" wrapText="1"/>
    </xf>
  </cellXfs>
  <cellStyles count="49">
    <cellStyle name="Categoría del Piloto de Datos" xfId="1" xr:uid="{00000000-0005-0000-0000-000000000000}"/>
    <cellStyle name="Millares 2" xfId="48" xr:uid="{00000000-0005-0000-0000-000001000000}"/>
    <cellStyle name="Normal" xfId="0" builtinId="0"/>
    <cellStyle name="Normal 2" xfId="2" xr:uid="{00000000-0005-0000-0000-000003000000}"/>
    <cellStyle name="Normal 2 2" xfId="21" xr:uid="{00000000-0005-0000-0000-000004000000}"/>
    <cellStyle name="Normal 2 2 2" xfId="23" xr:uid="{00000000-0005-0000-0000-000005000000}"/>
    <cellStyle name="Normal 2 2 2 2" xfId="47" xr:uid="{00000000-0005-0000-0000-000006000000}"/>
    <cellStyle name="Normal 2 2 3" xfId="20" xr:uid="{00000000-0005-0000-0000-000007000000}"/>
    <cellStyle name="Normal 2 2 3 2" xfId="29" xr:uid="{00000000-0005-0000-0000-000008000000}"/>
    <cellStyle name="Normal 2 2 3 3" xfId="35" xr:uid="{00000000-0005-0000-0000-000009000000}"/>
    <cellStyle name="Normal 2 2 3 4" xfId="40" xr:uid="{00000000-0005-0000-0000-00000A000000}"/>
    <cellStyle name="Normal 2 2 3 5" xfId="44" xr:uid="{00000000-0005-0000-0000-00000B000000}"/>
    <cellStyle name="Normal 2 3" xfId="13" xr:uid="{00000000-0005-0000-0000-00000C000000}"/>
    <cellStyle name="Normal 2 4" xfId="19" xr:uid="{00000000-0005-0000-0000-00000D000000}"/>
    <cellStyle name="Normal 2 4 2" xfId="32" xr:uid="{00000000-0005-0000-0000-00000E000000}"/>
    <cellStyle name="Normal 3" xfId="3" xr:uid="{00000000-0005-0000-0000-00000F000000}"/>
    <cellStyle name="Normal 3 2" xfId="18" xr:uid="{00000000-0005-0000-0000-000010000000}"/>
    <cellStyle name="Normal 4" xfId="4" xr:uid="{00000000-0005-0000-0000-000011000000}"/>
    <cellStyle name="Normal 5" xfId="15" xr:uid="{00000000-0005-0000-0000-000012000000}"/>
    <cellStyle name="Normal 6" xfId="27" xr:uid="{00000000-0005-0000-0000-000013000000}"/>
    <cellStyle name="Normal 7" xfId="33" xr:uid="{00000000-0005-0000-0000-000014000000}"/>
    <cellStyle name="Normal 8" xfId="38" xr:uid="{00000000-0005-0000-0000-000015000000}"/>
    <cellStyle name="Normal 9" xfId="43" xr:uid="{00000000-0005-0000-0000-000016000000}"/>
    <cellStyle name="Normal_4.1.2 - 4.1.3 - 4.1.4" xfId="14" xr:uid="{00000000-0005-0000-0000-000018000000}"/>
    <cellStyle name="Normal_Directorio CEMs - agos - 2009 - UGTAI" xfId="5" xr:uid="{00000000-0005-0000-0000-000019000000}"/>
    <cellStyle name="Piloto de Datos Ángulo" xfId="6" xr:uid="{00000000-0005-0000-0000-00001A000000}"/>
    <cellStyle name="Piloto de Datos Campo" xfId="7" xr:uid="{00000000-0005-0000-0000-00001B000000}"/>
    <cellStyle name="Piloto de Datos Resultado" xfId="8" xr:uid="{00000000-0005-0000-0000-00001C000000}"/>
    <cellStyle name="Piloto de Datos Título" xfId="9" xr:uid="{00000000-0005-0000-0000-00001D000000}"/>
    <cellStyle name="Piloto de Datos Valor" xfId="10" xr:uid="{00000000-0005-0000-0000-00001E000000}"/>
    <cellStyle name="Porcentaje" xfId="11" builtinId="5"/>
    <cellStyle name="Porcentaje 10" xfId="25" xr:uid="{00000000-0005-0000-0000-000020000000}"/>
    <cellStyle name="Porcentaje 10 2" xfId="31" xr:uid="{00000000-0005-0000-0000-000021000000}"/>
    <cellStyle name="Porcentaje 10 3" xfId="37" xr:uid="{00000000-0005-0000-0000-000022000000}"/>
    <cellStyle name="Porcentaje 10 4" xfId="42" xr:uid="{00000000-0005-0000-0000-000023000000}"/>
    <cellStyle name="Porcentaje 10 5" xfId="46" xr:uid="{00000000-0005-0000-0000-000024000000}"/>
    <cellStyle name="Porcentaje 2" xfId="17" xr:uid="{00000000-0005-0000-0000-000025000000}"/>
    <cellStyle name="Porcentaje 2 2" xfId="22" xr:uid="{00000000-0005-0000-0000-000026000000}"/>
    <cellStyle name="Porcentaje 3" xfId="16" xr:uid="{00000000-0005-0000-0000-000027000000}"/>
    <cellStyle name="Porcentaje 3 2" xfId="24" xr:uid="{00000000-0005-0000-0000-000028000000}"/>
    <cellStyle name="Porcentaje 3 2 2" xfId="30" xr:uid="{00000000-0005-0000-0000-000029000000}"/>
    <cellStyle name="Porcentaje 3 2 3" xfId="36" xr:uid="{00000000-0005-0000-0000-00002A000000}"/>
    <cellStyle name="Porcentaje 3 2 4" xfId="41" xr:uid="{00000000-0005-0000-0000-00002B000000}"/>
    <cellStyle name="Porcentaje 3 2 5" xfId="45" xr:uid="{00000000-0005-0000-0000-00002C000000}"/>
    <cellStyle name="Porcentaje 4" xfId="28" xr:uid="{00000000-0005-0000-0000-00002D000000}"/>
    <cellStyle name="Porcentaje 5" xfId="34" xr:uid="{00000000-0005-0000-0000-00002E000000}"/>
    <cellStyle name="Porcentaje 6" xfId="39" xr:uid="{00000000-0005-0000-0000-00002F000000}"/>
    <cellStyle name="Porcentual 2" xfId="12" xr:uid="{00000000-0005-0000-0000-000030000000}"/>
    <cellStyle name="Porcentual 2 2" xfId="26" xr:uid="{00000000-0005-0000-0000-000031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5"/>
  <sheetViews>
    <sheetView showGridLines="0" tabSelected="1" view="pageBreakPreview" topLeftCell="A76" zoomScaleNormal="100" zoomScaleSheetLayoutView="100" workbookViewId="0">
      <selection activeCell="A76" sqref="A76:XFD76"/>
    </sheetView>
  </sheetViews>
  <sheetFormatPr baseColWidth="10" defaultColWidth="11.453125" defaultRowHeight="13" x14ac:dyDescent="0.25"/>
  <cols>
    <col min="1" max="1" width="13.453125" style="28" customWidth="1"/>
    <col min="2" max="2" width="13.7265625" style="28" customWidth="1"/>
    <col min="3" max="3" width="14.1796875" style="28" customWidth="1"/>
    <col min="4" max="4" width="7.54296875" style="28" customWidth="1"/>
    <col min="5" max="5" width="14.1796875" style="4" customWidth="1"/>
    <col min="6" max="6" width="7.54296875" style="4" customWidth="1"/>
    <col min="7" max="7" width="14.1796875" style="4" customWidth="1"/>
    <col min="8" max="8" width="7.54296875" style="4" customWidth="1"/>
    <col min="9" max="9" width="14.1796875" style="4" customWidth="1"/>
    <col min="10" max="10" width="7.54296875" style="4" customWidth="1"/>
    <col min="11" max="11" width="14.1796875" style="4" customWidth="1"/>
    <col min="12" max="12" width="7.54296875" style="4" customWidth="1"/>
    <col min="13" max="16384" width="11.453125" style="4"/>
  </cols>
  <sheetData>
    <row r="1" spans="1:13" ht="16.5" customHeight="1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3"/>
    </row>
    <row r="2" spans="1:13" ht="18" x14ac:dyDescent="0.25">
      <c r="A2" s="66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5"/>
    </row>
    <row r="3" spans="1:13" ht="18.75" customHeight="1" x14ac:dyDescent="0.25">
      <c r="A3" s="57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"/>
    </row>
    <row r="4" spans="1:13" ht="5.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5" x14ac:dyDescent="0.25">
      <c r="A5" s="59" t="s">
        <v>13</v>
      </c>
      <c r="B5" s="59" t="s">
        <v>0</v>
      </c>
      <c r="C5" s="68" t="s">
        <v>12</v>
      </c>
      <c r="D5" s="68"/>
      <c r="E5" s="68"/>
      <c r="F5" s="68"/>
      <c r="G5" s="68"/>
      <c r="H5" s="68"/>
      <c r="I5" s="68"/>
      <c r="J5" s="68"/>
      <c r="K5" s="68"/>
      <c r="L5" s="68"/>
    </row>
    <row r="6" spans="1:13" ht="18" customHeight="1" x14ac:dyDescent="0.25">
      <c r="A6" s="59"/>
      <c r="B6" s="59"/>
      <c r="C6" s="1" t="s">
        <v>19</v>
      </c>
      <c r="D6" s="1" t="s">
        <v>2</v>
      </c>
      <c r="E6" s="1" t="s">
        <v>11</v>
      </c>
      <c r="F6" s="1" t="s">
        <v>2</v>
      </c>
      <c r="G6" s="1" t="s">
        <v>10</v>
      </c>
      <c r="H6" s="1" t="s">
        <v>2</v>
      </c>
      <c r="I6" s="1" t="s">
        <v>9</v>
      </c>
      <c r="J6" s="1" t="s">
        <v>2</v>
      </c>
      <c r="K6" s="1" t="s">
        <v>3</v>
      </c>
      <c r="L6" s="1" t="s">
        <v>2</v>
      </c>
    </row>
    <row r="7" spans="1:13" ht="15.5" x14ac:dyDescent="0.35">
      <c r="A7" s="6">
        <v>2002</v>
      </c>
      <c r="B7" s="7">
        <f t="shared" ref="B7:B11" si="0">E7+G7+I7+K7</f>
        <v>29759</v>
      </c>
      <c r="C7" s="8" t="s">
        <v>21</v>
      </c>
      <c r="D7" s="51" t="s">
        <v>21</v>
      </c>
      <c r="E7" s="8">
        <v>11140</v>
      </c>
      <c r="F7" s="46">
        <f>E7/B7</f>
        <v>0.37434053563627812</v>
      </c>
      <c r="G7" s="8">
        <v>15048</v>
      </c>
      <c r="H7" s="46">
        <f>G7/B7</f>
        <v>0.50566215262609626</v>
      </c>
      <c r="I7" s="8">
        <v>3194</v>
      </c>
      <c r="J7" s="46">
        <f t="shared" ref="J7:J16" si="1">I7/B7</f>
        <v>0.10732887529822911</v>
      </c>
      <c r="K7" s="8">
        <v>377</v>
      </c>
      <c r="L7" s="48">
        <f t="shared" ref="L7:L20" si="2">K7/B7</f>
        <v>1.2668436439396484E-2</v>
      </c>
    </row>
    <row r="8" spans="1:13" ht="15.5" x14ac:dyDescent="0.35">
      <c r="A8" s="11">
        <v>2003</v>
      </c>
      <c r="B8" s="7">
        <f t="shared" si="0"/>
        <v>28053</v>
      </c>
      <c r="C8" s="8" t="s">
        <v>21</v>
      </c>
      <c r="D8" s="51" t="s">
        <v>21</v>
      </c>
      <c r="E8" s="12">
        <v>11904</v>
      </c>
      <c r="F8" s="47">
        <f>E8/B8</f>
        <v>0.42433964281894987</v>
      </c>
      <c r="G8" s="12">
        <v>11455</v>
      </c>
      <c r="H8" s="47">
        <f>G8/B8</f>
        <v>0.40833422450361817</v>
      </c>
      <c r="I8" s="12">
        <v>2254</v>
      </c>
      <c r="J8" s="47">
        <f t="shared" si="1"/>
        <v>8.0347912879192962E-2</v>
      </c>
      <c r="K8" s="12">
        <v>2440</v>
      </c>
      <c r="L8" s="49">
        <f t="shared" si="2"/>
        <v>8.6978219798239054E-2</v>
      </c>
    </row>
    <row r="9" spans="1:13" ht="15.5" x14ac:dyDescent="0.35">
      <c r="A9" s="11">
        <v>2004</v>
      </c>
      <c r="B9" s="7">
        <f t="shared" si="0"/>
        <v>30280</v>
      </c>
      <c r="C9" s="8" t="s">
        <v>21</v>
      </c>
      <c r="D9" s="51" t="s">
        <v>21</v>
      </c>
      <c r="E9" s="60">
        <v>27902</v>
      </c>
      <c r="F9" s="60"/>
      <c r="G9" s="60"/>
      <c r="H9" s="47">
        <f>E9/B9</f>
        <v>0.92146631439894322</v>
      </c>
      <c r="I9" s="12">
        <v>2378</v>
      </c>
      <c r="J9" s="47">
        <f t="shared" si="1"/>
        <v>7.8533685601056807E-2</v>
      </c>
      <c r="K9" s="12">
        <v>0</v>
      </c>
      <c r="L9" s="49">
        <f t="shared" si="2"/>
        <v>0</v>
      </c>
    </row>
    <row r="10" spans="1:13" ht="16.5" customHeight="1" x14ac:dyDescent="0.35">
      <c r="A10" s="11">
        <v>2005</v>
      </c>
      <c r="B10" s="7">
        <f t="shared" si="0"/>
        <v>28671</v>
      </c>
      <c r="C10" s="8" t="s">
        <v>21</v>
      </c>
      <c r="D10" s="51" t="s">
        <v>21</v>
      </c>
      <c r="E10" s="60">
        <v>26011</v>
      </c>
      <c r="F10" s="60"/>
      <c r="G10" s="60"/>
      <c r="H10" s="47">
        <f>E10/B10</f>
        <v>0.90722332670642813</v>
      </c>
      <c r="I10" s="12">
        <v>2656</v>
      </c>
      <c r="J10" s="47">
        <f t="shared" si="1"/>
        <v>9.2637159499145472E-2</v>
      </c>
      <c r="K10" s="12">
        <v>4</v>
      </c>
      <c r="L10" s="49">
        <f t="shared" si="2"/>
        <v>1.3951379442642391E-4</v>
      </c>
    </row>
    <row r="11" spans="1:13" ht="15.5" x14ac:dyDescent="0.35">
      <c r="A11" s="11">
        <v>2006</v>
      </c>
      <c r="B11" s="7">
        <f t="shared" si="0"/>
        <v>29844</v>
      </c>
      <c r="C11" s="8" t="s">
        <v>21</v>
      </c>
      <c r="D11" s="51" t="s">
        <v>21</v>
      </c>
      <c r="E11" s="12">
        <v>15719</v>
      </c>
      <c r="F11" s="47">
        <f t="shared" ref="F11:F16" si="3">E11/B11</f>
        <v>0.52670553545101195</v>
      </c>
      <c r="G11" s="12">
        <v>11021</v>
      </c>
      <c r="H11" s="47">
        <f t="shared" ref="H11:H16" si="4">G11/B11</f>
        <v>0.36928695885270069</v>
      </c>
      <c r="I11" s="12">
        <v>3104</v>
      </c>
      <c r="J11" s="47">
        <f t="shared" si="1"/>
        <v>0.10400750569628736</v>
      </c>
      <c r="K11" s="12">
        <v>0</v>
      </c>
      <c r="L11" s="49">
        <f t="shared" si="2"/>
        <v>0</v>
      </c>
    </row>
    <row r="12" spans="1:13" ht="15.5" x14ac:dyDescent="0.35">
      <c r="A12" s="11">
        <v>2007</v>
      </c>
      <c r="B12" s="7">
        <f t="shared" ref="B12:B20" si="5">E12+G12+I12+K12</f>
        <v>33212</v>
      </c>
      <c r="C12" s="8" t="s">
        <v>21</v>
      </c>
      <c r="D12" s="51" t="s">
        <v>21</v>
      </c>
      <c r="E12" s="12">
        <v>17220</v>
      </c>
      <c r="F12" s="47">
        <f t="shared" si="3"/>
        <v>0.51848729374924729</v>
      </c>
      <c r="G12" s="12">
        <v>12304</v>
      </c>
      <c r="H12" s="47">
        <f t="shared" si="4"/>
        <v>0.37046850535950859</v>
      </c>
      <c r="I12" s="12">
        <v>3688</v>
      </c>
      <c r="J12" s="47">
        <f t="shared" si="1"/>
        <v>0.11104420089124413</v>
      </c>
      <c r="K12" s="12">
        <v>0</v>
      </c>
      <c r="L12" s="49">
        <f t="shared" si="2"/>
        <v>0</v>
      </c>
    </row>
    <row r="13" spans="1:13" ht="15.5" x14ac:dyDescent="0.35">
      <c r="A13" s="11">
        <v>2008</v>
      </c>
      <c r="B13" s="7">
        <f t="shared" si="5"/>
        <v>45144</v>
      </c>
      <c r="C13" s="8" t="s">
        <v>21</v>
      </c>
      <c r="D13" s="51" t="s">
        <v>21</v>
      </c>
      <c r="E13" s="12">
        <v>23210</v>
      </c>
      <c r="F13" s="47">
        <f t="shared" si="3"/>
        <v>0.51413255360623777</v>
      </c>
      <c r="G13" s="12">
        <v>16555</v>
      </c>
      <c r="H13" s="47">
        <f t="shared" si="4"/>
        <v>0.36671539961013644</v>
      </c>
      <c r="I13" s="12">
        <v>5379</v>
      </c>
      <c r="J13" s="47">
        <f t="shared" si="1"/>
        <v>0.11915204678362573</v>
      </c>
      <c r="K13" s="12">
        <v>0</v>
      </c>
      <c r="L13" s="49">
        <f t="shared" si="2"/>
        <v>0</v>
      </c>
    </row>
    <row r="14" spans="1:13" ht="17.25" customHeight="1" x14ac:dyDescent="0.35">
      <c r="A14" s="11">
        <v>2009</v>
      </c>
      <c r="B14" s="7">
        <f t="shared" si="5"/>
        <v>40882</v>
      </c>
      <c r="C14" s="8" t="s">
        <v>21</v>
      </c>
      <c r="D14" s="51" t="s">
        <v>21</v>
      </c>
      <c r="E14" s="12">
        <v>21782</v>
      </c>
      <c r="F14" s="47">
        <f t="shared" si="3"/>
        <v>0.53280172202925491</v>
      </c>
      <c r="G14" s="12">
        <v>14831</v>
      </c>
      <c r="H14" s="47">
        <f t="shared" si="4"/>
        <v>0.36277579374785968</v>
      </c>
      <c r="I14" s="12">
        <v>4269</v>
      </c>
      <c r="J14" s="47">
        <f t="shared" si="1"/>
        <v>0.10442248422288537</v>
      </c>
      <c r="K14" s="12">
        <v>0</v>
      </c>
      <c r="L14" s="49">
        <f t="shared" si="2"/>
        <v>0</v>
      </c>
    </row>
    <row r="15" spans="1:13" ht="15.5" x14ac:dyDescent="0.35">
      <c r="A15" s="11">
        <v>2010</v>
      </c>
      <c r="B15" s="7">
        <f t="shared" si="5"/>
        <v>43159</v>
      </c>
      <c r="C15" s="8" t="s">
        <v>21</v>
      </c>
      <c r="D15" s="51" t="s">
        <v>21</v>
      </c>
      <c r="E15" s="12">
        <v>22598</v>
      </c>
      <c r="F15" s="47">
        <f t="shared" si="3"/>
        <v>0.52359878588475173</v>
      </c>
      <c r="G15" s="12">
        <v>16225</v>
      </c>
      <c r="H15" s="47">
        <f t="shared" si="4"/>
        <v>0.3759354943349012</v>
      </c>
      <c r="I15" s="12">
        <v>4336</v>
      </c>
      <c r="J15" s="47">
        <f t="shared" si="1"/>
        <v>0.10046571978034709</v>
      </c>
      <c r="K15" s="12">
        <v>0</v>
      </c>
      <c r="L15" s="49">
        <f t="shared" si="2"/>
        <v>0</v>
      </c>
    </row>
    <row r="16" spans="1:13" ht="15.5" x14ac:dyDescent="0.35">
      <c r="A16" s="11">
        <v>2011</v>
      </c>
      <c r="B16" s="7">
        <f t="shared" si="5"/>
        <v>41084</v>
      </c>
      <c r="C16" s="8" t="s">
        <v>21</v>
      </c>
      <c r="D16" s="51" t="s">
        <v>21</v>
      </c>
      <c r="E16" s="12">
        <v>20776</v>
      </c>
      <c r="F16" s="47">
        <f t="shared" si="3"/>
        <v>0.50569564794080424</v>
      </c>
      <c r="G16" s="12">
        <v>15672</v>
      </c>
      <c r="H16" s="47">
        <f t="shared" si="4"/>
        <v>0.3814623697789894</v>
      </c>
      <c r="I16" s="12">
        <v>4636</v>
      </c>
      <c r="J16" s="47">
        <f t="shared" si="1"/>
        <v>0.11284198228020641</v>
      </c>
      <c r="K16" s="12">
        <v>0</v>
      </c>
      <c r="L16" s="49">
        <f t="shared" si="2"/>
        <v>0</v>
      </c>
    </row>
    <row r="17" spans="1:12" ht="15.5" x14ac:dyDescent="0.35">
      <c r="A17" s="11">
        <v>2012</v>
      </c>
      <c r="B17" s="7">
        <f t="shared" si="5"/>
        <v>42537</v>
      </c>
      <c r="C17" s="8" t="s">
        <v>21</v>
      </c>
      <c r="D17" s="51" t="s">
        <v>21</v>
      </c>
      <c r="E17" s="12">
        <v>21124</v>
      </c>
      <c r="F17" s="47">
        <f t="shared" ref="F17:F23" si="6">E17/B17</f>
        <v>0.49660295742530031</v>
      </c>
      <c r="G17" s="12">
        <v>16191</v>
      </c>
      <c r="H17" s="47">
        <f t="shared" ref="H17:H23" si="7">G17/B17</f>
        <v>0.38063333098243884</v>
      </c>
      <c r="I17" s="12">
        <v>5222</v>
      </c>
      <c r="J17" s="47">
        <f t="shared" ref="J17:J23" si="8">I17/B17</f>
        <v>0.12276371159226085</v>
      </c>
      <c r="K17" s="12">
        <v>0</v>
      </c>
      <c r="L17" s="49">
        <f t="shared" si="2"/>
        <v>0</v>
      </c>
    </row>
    <row r="18" spans="1:12" ht="17.25" customHeight="1" x14ac:dyDescent="0.35">
      <c r="A18" s="11">
        <v>2013</v>
      </c>
      <c r="B18" s="7">
        <f t="shared" si="5"/>
        <v>49138</v>
      </c>
      <c r="C18" s="8" t="s">
        <v>21</v>
      </c>
      <c r="D18" s="51" t="s">
        <v>21</v>
      </c>
      <c r="E18" s="12">
        <v>24549</v>
      </c>
      <c r="F18" s="47">
        <f t="shared" si="6"/>
        <v>0.49959298302739225</v>
      </c>
      <c r="G18" s="12">
        <v>19039</v>
      </c>
      <c r="H18" s="47">
        <f t="shared" si="7"/>
        <v>0.387459807073955</v>
      </c>
      <c r="I18" s="12">
        <v>5550</v>
      </c>
      <c r="J18" s="47">
        <f t="shared" si="8"/>
        <v>0.11294720989865277</v>
      </c>
      <c r="K18" s="12">
        <v>0</v>
      </c>
      <c r="L18" s="49">
        <f t="shared" si="2"/>
        <v>0</v>
      </c>
    </row>
    <row r="19" spans="1:12" ht="17.25" customHeight="1" x14ac:dyDescent="0.35">
      <c r="A19" s="11">
        <v>2014</v>
      </c>
      <c r="B19" s="7">
        <f t="shared" si="5"/>
        <v>50485</v>
      </c>
      <c r="C19" s="8" t="s">
        <v>21</v>
      </c>
      <c r="D19" s="51" t="s">
        <v>21</v>
      </c>
      <c r="E19" s="12">
        <v>25358</v>
      </c>
      <c r="F19" s="47">
        <f t="shared" si="6"/>
        <v>0.50228780825987918</v>
      </c>
      <c r="G19" s="12">
        <v>19401</v>
      </c>
      <c r="H19" s="47">
        <f t="shared" si="7"/>
        <v>0.38429236406853523</v>
      </c>
      <c r="I19" s="12">
        <v>5726</v>
      </c>
      <c r="J19" s="47">
        <f t="shared" si="8"/>
        <v>0.11341982767158562</v>
      </c>
      <c r="K19" s="12">
        <v>0</v>
      </c>
      <c r="L19" s="49">
        <f t="shared" si="2"/>
        <v>0</v>
      </c>
    </row>
    <row r="20" spans="1:12" ht="15.5" x14ac:dyDescent="0.35">
      <c r="A20" s="11">
        <v>2015</v>
      </c>
      <c r="B20" s="7">
        <f t="shared" si="5"/>
        <v>58429</v>
      </c>
      <c r="C20" s="8" t="s">
        <v>21</v>
      </c>
      <c r="D20" s="51" t="s">
        <v>21</v>
      </c>
      <c r="E20" s="12">
        <v>28499</v>
      </c>
      <c r="F20" s="47">
        <f t="shared" si="6"/>
        <v>0.48775436854986393</v>
      </c>
      <c r="G20" s="12">
        <v>23615</v>
      </c>
      <c r="H20" s="47">
        <f t="shared" si="7"/>
        <v>0.40416573961560182</v>
      </c>
      <c r="I20" s="12">
        <v>6315</v>
      </c>
      <c r="J20" s="47">
        <f t="shared" si="8"/>
        <v>0.10807989183453422</v>
      </c>
      <c r="K20" s="12">
        <v>0</v>
      </c>
      <c r="L20" s="49">
        <f t="shared" si="2"/>
        <v>0</v>
      </c>
    </row>
    <row r="21" spans="1:12" ht="15.5" x14ac:dyDescent="0.35">
      <c r="A21" s="11">
        <v>2016</v>
      </c>
      <c r="B21" s="7">
        <f>E21+G21+I21+K21</f>
        <v>70510</v>
      </c>
      <c r="C21" s="8" t="s">
        <v>21</v>
      </c>
      <c r="D21" s="51" t="s">
        <v>21</v>
      </c>
      <c r="E21" s="12">
        <v>35023</v>
      </c>
      <c r="F21" s="47">
        <f t="shared" si="6"/>
        <v>0.49670968656928094</v>
      </c>
      <c r="G21" s="12">
        <v>27999</v>
      </c>
      <c r="H21" s="47">
        <f t="shared" si="7"/>
        <v>0.39709261097716636</v>
      </c>
      <c r="I21" s="12">
        <v>7488</v>
      </c>
      <c r="J21" s="47">
        <f t="shared" si="8"/>
        <v>0.10619770245355269</v>
      </c>
      <c r="K21" s="12">
        <v>0</v>
      </c>
      <c r="L21" s="49">
        <f t="shared" ref="L21:L25" si="9">K21/B21</f>
        <v>0</v>
      </c>
    </row>
    <row r="22" spans="1:12" ht="15.5" x14ac:dyDescent="0.35">
      <c r="A22" s="11">
        <v>2017</v>
      </c>
      <c r="B22" s="7">
        <f t="shared" ref="B22:B26" si="10">C22+E22+G22+I22+K22</f>
        <v>95317</v>
      </c>
      <c r="C22" s="12">
        <v>433</v>
      </c>
      <c r="D22" s="51">
        <f t="shared" ref="D22:D27" si="11">C22/B22</f>
        <v>4.5427363429398739E-3</v>
      </c>
      <c r="E22" s="12">
        <v>48120</v>
      </c>
      <c r="F22" s="47">
        <f t="shared" si="6"/>
        <v>0.50484173861955373</v>
      </c>
      <c r="G22" s="12">
        <v>37752</v>
      </c>
      <c r="H22" s="47">
        <f t="shared" si="7"/>
        <v>0.39606785777982939</v>
      </c>
      <c r="I22" s="12">
        <v>9012</v>
      </c>
      <c r="J22" s="47">
        <f t="shared" si="8"/>
        <v>9.4547667257677021E-2</v>
      </c>
      <c r="K22" s="12">
        <v>0</v>
      </c>
      <c r="L22" s="49">
        <f t="shared" si="9"/>
        <v>0</v>
      </c>
    </row>
    <row r="23" spans="1:12" ht="15.5" x14ac:dyDescent="0.35">
      <c r="A23" s="11">
        <v>2018</v>
      </c>
      <c r="B23" s="7">
        <f t="shared" si="10"/>
        <v>133697</v>
      </c>
      <c r="C23" s="12">
        <v>623</v>
      </c>
      <c r="D23" s="51">
        <f t="shared" si="11"/>
        <v>4.6597904216250175E-3</v>
      </c>
      <c r="E23" s="12">
        <v>66628</v>
      </c>
      <c r="F23" s="47">
        <f t="shared" si="6"/>
        <v>0.49835074833391924</v>
      </c>
      <c r="G23" s="12">
        <v>53607</v>
      </c>
      <c r="H23" s="47">
        <f t="shared" si="7"/>
        <v>0.40095888464213858</v>
      </c>
      <c r="I23" s="12">
        <v>12839</v>
      </c>
      <c r="J23" s="47">
        <f t="shared" si="8"/>
        <v>9.6030576602317175E-2</v>
      </c>
      <c r="K23" s="12">
        <v>0</v>
      </c>
      <c r="L23" s="49">
        <f t="shared" si="9"/>
        <v>0</v>
      </c>
    </row>
    <row r="24" spans="1:12" ht="15.5" x14ac:dyDescent="0.35">
      <c r="A24" s="11">
        <v>2019</v>
      </c>
      <c r="B24" s="7">
        <f t="shared" si="10"/>
        <v>181885</v>
      </c>
      <c r="C24" s="12">
        <v>1024</v>
      </c>
      <c r="D24" s="51">
        <f t="shared" si="11"/>
        <v>5.629931000357369E-3</v>
      </c>
      <c r="E24" s="12">
        <v>90235</v>
      </c>
      <c r="F24" s="47">
        <f t="shared" ref="F24:F25" si="12">E24/B24</f>
        <v>0.49611017950903041</v>
      </c>
      <c r="G24" s="12">
        <v>72582</v>
      </c>
      <c r="H24" s="47">
        <f t="shared" ref="H24:H25" si="13">G24/B24</f>
        <v>0.39905434752728375</v>
      </c>
      <c r="I24" s="12">
        <v>18044</v>
      </c>
      <c r="J24" s="47">
        <f t="shared" ref="J24:J25" si="14">I24/B24</f>
        <v>9.9205541963328481E-2</v>
      </c>
      <c r="K24" s="12">
        <v>0</v>
      </c>
      <c r="L24" s="49">
        <f t="shared" si="9"/>
        <v>0</v>
      </c>
    </row>
    <row r="25" spans="1:12" ht="15.5" x14ac:dyDescent="0.35">
      <c r="A25" s="11" t="s">
        <v>22</v>
      </c>
      <c r="B25" s="7">
        <f t="shared" si="10"/>
        <v>114495</v>
      </c>
      <c r="C25" s="12">
        <v>532</v>
      </c>
      <c r="D25" s="51">
        <f t="shared" si="11"/>
        <v>4.6464911131490457E-3</v>
      </c>
      <c r="E25" s="12">
        <v>55995</v>
      </c>
      <c r="F25" s="47">
        <f t="shared" si="12"/>
        <v>0.48906065767064066</v>
      </c>
      <c r="G25" s="12">
        <v>44125</v>
      </c>
      <c r="H25" s="47">
        <f t="shared" si="13"/>
        <v>0.38538800820996549</v>
      </c>
      <c r="I25" s="12">
        <v>13843</v>
      </c>
      <c r="J25" s="47">
        <f t="shared" si="14"/>
        <v>0.12090484300624481</v>
      </c>
      <c r="K25" s="12">
        <v>0</v>
      </c>
      <c r="L25" s="49">
        <f t="shared" si="9"/>
        <v>0</v>
      </c>
    </row>
    <row r="26" spans="1:12" ht="15.5" x14ac:dyDescent="0.35">
      <c r="A26" s="11">
        <v>2021</v>
      </c>
      <c r="B26" s="7">
        <f t="shared" si="10"/>
        <v>163797</v>
      </c>
      <c r="C26" s="12">
        <v>642</v>
      </c>
      <c r="D26" s="51">
        <f t="shared" si="11"/>
        <v>3.9194857048663895E-3</v>
      </c>
      <c r="E26" s="12">
        <v>75894</v>
      </c>
      <c r="F26" s="47">
        <f t="shared" ref="F26:F31" si="15">E26/B26</f>
        <v>0.46334181944724262</v>
      </c>
      <c r="G26" s="12">
        <v>64805</v>
      </c>
      <c r="H26" s="47">
        <f t="shared" ref="H26:H31" si="16">G26/B26</f>
        <v>0.39564216682845227</v>
      </c>
      <c r="I26" s="12">
        <v>22456</v>
      </c>
      <c r="J26" s="47">
        <f t="shared" ref="J26:J31" si="17">I26/B26</f>
        <v>0.1370965280194387</v>
      </c>
      <c r="K26" s="12">
        <v>0</v>
      </c>
      <c r="L26" s="49">
        <f t="shared" ref="L26:L31" si="18">K26/B26</f>
        <v>0</v>
      </c>
    </row>
    <row r="27" spans="1:12" ht="15.5" x14ac:dyDescent="0.35">
      <c r="A27" s="11">
        <v>2022</v>
      </c>
      <c r="B27" s="7">
        <f>C27+E27+G27+I27+K27</f>
        <v>154202</v>
      </c>
      <c r="C27" s="12">
        <v>696</v>
      </c>
      <c r="D27" s="51">
        <f t="shared" si="11"/>
        <v>4.5135601354068045E-3</v>
      </c>
      <c r="E27" s="12">
        <v>66623</v>
      </c>
      <c r="F27" s="47">
        <f t="shared" si="15"/>
        <v>0.43205016796150503</v>
      </c>
      <c r="G27" s="12">
        <v>59521</v>
      </c>
      <c r="H27" s="47">
        <f t="shared" si="16"/>
        <v>0.38599369657981092</v>
      </c>
      <c r="I27" s="12">
        <v>27362</v>
      </c>
      <c r="J27" s="47">
        <f t="shared" si="17"/>
        <v>0.17744257532327726</v>
      </c>
      <c r="K27" s="12">
        <v>0</v>
      </c>
      <c r="L27" s="49">
        <f t="shared" si="18"/>
        <v>0</v>
      </c>
    </row>
    <row r="28" spans="1:12" ht="15.5" x14ac:dyDescent="0.35">
      <c r="A28" s="11">
        <v>2023</v>
      </c>
      <c r="B28" s="7">
        <f>C28+E28+G28+I28+K28</f>
        <v>166313</v>
      </c>
      <c r="C28" s="12">
        <v>675</v>
      </c>
      <c r="D28" s="51">
        <f>C28/B28</f>
        <v>4.0586123754607272E-3</v>
      </c>
      <c r="E28" s="12">
        <v>71075</v>
      </c>
      <c r="F28" s="47">
        <f t="shared" si="15"/>
        <v>0.42735685123832773</v>
      </c>
      <c r="G28" s="12">
        <v>63726</v>
      </c>
      <c r="H28" s="47">
        <f t="shared" si="16"/>
        <v>0.38316908479794121</v>
      </c>
      <c r="I28" s="12">
        <v>30837</v>
      </c>
      <c r="J28" s="47">
        <f t="shared" si="17"/>
        <v>0.1854154515882703</v>
      </c>
      <c r="K28" s="12">
        <v>0</v>
      </c>
      <c r="L28" s="49">
        <f t="shared" si="18"/>
        <v>0</v>
      </c>
    </row>
    <row r="29" spans="1:12" ht="15.5" x14ac:dyDescent="0.35">
      <c r="A29" s="11">
        <v>2024</v>
      </c>
      <c r="B29" s="7">
        <f>C29+E29+G29+I29+K29</f>
        <v>168492</v>
      </c>
      <c r="C29" s="12">
        <v>695</v>
      </c>
      <c r="D29" s="51">
        <f>C29/B29</f>
        <v>4.124824917503502E-3</v>
      </c>
      <c r="E29" s="12">
        <v>71717</v>
      </c>
      <c r="F29" s="47">
        <f t="shared" si="15"/>
        <v>0.42564038648719227</v>
      </c>
      <c r="G29" s="12">
        <v>63692</v>
      </c>
      <c r="H29" s="47">
        <f t="shared" si="16"/>
        <v>0.37801201243975974</v>
      </c>
      <c r="I29" s="12">
        <v>32388</v>
      </c>
      <c r="J29" s="47">
        <f t="shared" si="17"/>
        <v>0.19222277615554448</v>
      </c>
      <c r="K29" s="12">
        <v>0</v>
      </c>
      <c r="L29" s="49">
        <f t="shared" si="18"/>
        <v>0</v>
      </c>
    </row>
    <row r="30" spans="1:12" ht="15.5" x14ac:dyDescent="0.35">
      <c r="A30" s="11">
        <v>2025</v>
      </c>
      <c r="B30" s="7">
        <f>C30+E30+G30+I30+K30</f>
        <v>169536</v>
      </c>
      <c r="C30" s="12">
        <v>735</v>
      </c>
      <c r="D30" s="51">
        <f>C30/B30</f>
        <v>4.3353624009060026E-3</v>
      </c>
      <c r="E30" s="12">
        <v>74004</v>
      </c>
      <c r="F30" s="47">
        <f t="shared" si="15"/>
        <v>0.43650906002265005</v>
      </c>
      <c r="G30" s="12">
        <v>62617</v>
      </c>
      <c r="H30" s="47">
        <f t="shared" si="16"/>
        <v>0.36934338429596075</v>
      </c>
      <c r="I30" s="12">
        <v>32180</v>
      </c>
      <c r="J30" s="47">
        <f t="shared" si="17"/>
        <v>0.18981219328048321</v>
      </c>
      <c r="K30" s="12">
        <v>0</v>
      </c>
      <c r="L30" s="49">
        <f t="shared" si="18"/>
        <v>0</v>
      </c>
    </row>
    <row r="31" spans="1:12" ht="15.5" x14ac:dyDescent="0.35">
      <c r="A31" s="11" t="s">
        <v>29</v>
      </c>
      <c r="B31" s="7">
        <f>C31+E31+G31+I31+K31</f>
        <v>57496</v>
      </c>
      <c r="C31" s="12">
        <v>212</v>
      </c>
      <c r="D31" s="51">
        <f>C31/B31</f>
        <v>3.6872130235146793E-3</v>
      </c>
      <c r="E31" s="12">
        <v>25790</v>
      </c>
      <c r="F31" s="47">
        <f t="shared" si="15"/>
        <v>0.44855294281341312</v>
      </c>
      <c r="G31" s="12">
        <v>21387</v>
      </c>
      <c r="H31" s="47">
        <f t="shared" si="16"/>
        <v>0.37197370251843609</v>
      </c>
      <c r="I31" s="12">
        <v>10107</v>
      </c>
      <c r="J31" s="47">
        <f t="shared" si="17"/>
        <v>0.17578614164463616</v>
      </c>
      <c r="K31" s="12">
        <v>0</v>
      </c>
      <c r="L31" s="49">
        <f t="shared" si="18"/>
        <v>0</v>
      </c>
    </row>
    <row r="32" spans="1:12" ht="17.25" customHeight="1" thickBot="1" x14ac:dyDescent="0.3">
      <c r="A32" s="20" t="s">
        <v>0</v>
      </c>
      <c r="B32" s="21">
        <f>SUM(B7:B31)</f>
        <v>2026417</v>
      </c>
      <c r="C32" s="21">
        <f>SUM(C7:C31)</f>
        <v>6267</v>
      </c>
      <c r="D32" s="21"/>
      <c r="E32" s="65">
        <f>SUM(E7:E8)+SUM(G7:G8)+SUM(E9:G10)+SUM(E11:E31,G11:G31)</f>
        <v>1742066</v>
      </c>
      <c r="F32" s="65"/>
      <c r="G32" s="65"/>
      <c r="H32" s="65"/>
      <c r="I32" s="21">
        <f>SUM(I7:I31)</f>
        <v>275263</v>
      </c>
      <c r="J32" s="21"/>
      <c r="K32" s="21">
        <f>SUM(K7:K31)</f>
        <v>2821</v>
      </c>
      <c r="L32" s="21"/>
    </row>
    <row r="33" spans="1:12" s="24" customFormat="1" ht="16" thickBot="1" x14ac:dyDescent="0.3">
      <c r="A33" s="22" t="s">
        <v>2</v>
      </c>
      <c r="B33" s="23">
        <f>B32/B32</f>
        <v>1</v>
      </c>
      <c r="C33" s="56">
        <f>C32/B32</f>
        <v>3.092650722926229E-3</v>
      </c>
      <c r="D33" s="56"/>
      <c r="E33" s="63">
        <f>E32/B32</f>
        <v>0.85967794387828367</v>
      </c>
      <c r="F33" s="63"/>
      <c r="G33" s="63"/>
      <c r="H33" s="63"/>
      <c r="I33" s="63">
        <f>I32/B32</f>
        <v>0.13583729311390499</v>
      </c>
      <c r="J33" s="63"/>
      <c r="K33" s="63">
        <f>K32/B32</f>
        <v>1.3921122848850952E-3</v>
      </c>
      <c r="L33" s="63"/>
    </row>
    <row r="34" spans="1:12" ht="37.5" customHeight="1" x14ac:dyDescent="0.25">
      <c r="A34" s="55" t="s">
        <v>30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</row>
    <row r="35" spans="1:12" x14ac:dyDescent="0.25">
      <c r="A35" s="25" t="s">
        <v>1</v>
      </c>
    </row>
    <row r="36" spans="1:12" s="45" customFormat="1" ht="10.5" x14ac:dyDescent="0.25">
      <c r="A36" s="53"/>
      <c r="B36" s="54"/>
      <c r="C36" s="54"/>
      <c r="D36" s="54"/>
    </row>
    <row r="37" spans="1:12" x14ac:dyDescent="0.25">
      <c r="A37" s="52"/>
    </row>
    <row r="38" spans="1:12" ht="18" x14ac:dyDescent="0.25">
      <c r="A38" s="29" t="s">
        <v>15</v>
      </c>
    </row>
    <row r="39" spans="1:12" ht="5.15" customHeight="1" x14ac:dyDescent="0.25">
      <c r="A39" s="3"/>
    </row>
    <row r="40" spans="1:12" ht="16.5" x14ac:dyDescent="0.25">
      <c r="A40" s="66" t="s">
        <v>25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17.25" customHeight="1" x14ac:dyDescent="0.25">
      <c r="A41" s="57" t="s">
        <v>28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ht="5.15" customHeight="1" x14ac:dyDescent="0.25">
      <c r="A42" s="30"/>
      <c r="B42" s="30"/>
      <c r="C42" s="30"/>
      <c r="D42" s="30"/>
    </row>
    <row r="43" spans="1:12" ht="14.25" customHeight="1" x14ac:dyDescent="0.25">
      <c r="A43" s="59" t="s">
        <v>7</v>
      </c>
      <c r="B43" s="59" t="s">
        <v>0</v>
      </c>
      <c r="C43" s="31" t="s">
        <v>20</v>
      </c>
      <c r="D43" s="31"/>
      <c r="E43" s="32"/>
      <c r="F43" s="32"/>
      <c r="G43" s="31"/>
      <c r="H43" s="31"/>
      <c r="I43" s="31"/>
      <c r="J43" s="31"/>
    </row>
    <row r="44" spans="1:12" ht="55.15" customHeight="1" x14ac:dyDescent="0.25">
      <c r="A44" s="59"/>
      <c r="B44" s="59"/>
      <c r="C44" s="33" t="s">
        <v>8</v>
      </c>
      <c r="D44" s="33" t="s">
        <v>2</v>
      </c>
      <c r="E44" s="33" t="s">
        <v>17</v>
      </c>
      <c r="F44" s="33" t="s">
        <v>2</v>
      </c>
      <c r="G44" s="33" t="s">
        <v>18</v>
      </c>
      <c r="H44" s="33" t="s">
        <v>2</v>
      </c>
      <c r="I44" s="33" t="s">
        <v>3</v>
      </c>
      <c r="J44" s="33" t="s">
        <v>2</v>
      </c>
    </row>
    <row r="45" spans="1:12" ht="15.5" x14ac:dyDescent="0.35">
      <c r="A45" s="6">
        <v>2002</v>
      </c>
      <c r="B45" s="7">
        <f t="shared" ref="B45:B62" si="19">C45+E45+G45+I45</f>
        <v>29759</v>
      </c>
      <c r="C45" s="8">
        <v>4608</v>
      </c>
      <c r="D45" s="9">
        <f t="shared" ref="D45:D62" si="20">C45/B45</f>
        <v>0.15484391276588594</v>
      </c>
      <c r="E45" s="8">
        <v>23534</v>
      </c>
      <c r="F45" s="9">
        <f t="shared" ref="F45:F62" si="21">E45/B45</f>
        <v>0.79081958399139751</v>
      </c>
      <c r="G45" s="8">
        <v>1099</v>
      </c>
      <c r="H45" s="9">
        <f t="shared" ref="H45:H62" si="22">G45/B45</f>
        <v>3.6930004368426361E-2</v>
      </c>
      <c r="I45" s="8">
        <v>518</v>
      </c>
      <c r="J45" s="10">
        <f t="shared" ref="J45:J62" si="23">I45/B45</f>
        <v>1.7406498874290129E-2</v>
      </c>
    </row>
    <row r="46" spans="1:12" ht="15.5" x14ac:dyDescent="0.35">
      <c r="A46" s="11">
        <v>2003</v>
      </c>
      <c r="B46" s="34">
        <f t="shared" si="19"/>
        <v>28053</v>
      </c>
      <c r="C46" s="12">
        <v>4678</v>
      </c>
      <c r="D46" s="13">
        <f t="shared" si="20"/>
        <v>0.16675578369514846</v>
      </c>
      <c r="E46" s="12">
        <v>19967</v>
      </c>
      <c r="F46" s="13">
        <f t="shared" si="21"/>
        <v>0.71175988307845861</v>
      </c>
      <c r="G46" s="12">
        <v>989</v>
      </c>
      <c r="H46" s="13">
        <f t="shared" si="22"/>
        <v>3.5254696467400988E-2</v>
      </c>
      <c r="I46" s="12">
        <v>2419</v>
      </c>
      <c r="J46" s="14">
        <f t="shared" si="23"/>
        <v>8.6229636758991909E-2</v>
      </c>
    </row>
    <row r="47" spans="1:12" ht="15.5" x14ac:dyDescent="0.35">
      <c r="A47" s="11">
        <v>2004</v>
      </c>
      <c r="B47" s="34">
        <f t="shared" si="19"/>
        <v>30280</v>
      </c>
      <c r="C47" s="12">
        <v>5727</v>
      </c>
      <c r="D47" s="13">
        <f t="shared" si="20"/>
        <v>0.1891347424042272</v>
      </c>
      <c r="E47" s="12">
        <v>23423</v>
      </c>
      <c r="F47" s="13">
        <f t="shared" si="21"/>
        <v>0.7735468956406869</v>
      </c>
      <c r="G47" s="12">
        <v>1130</v>
      </c>
      <c r="H47" s="13">
        <f t="shared" si="22"/>
        <v>3.7318361955085866E-2</v>
      </c>
      <c r="I47" s="12">
        <v>0</v>
      </c>
      <c r="J47" s="14">
        <f t="shared" si="23"/>
        <v>0</v>
      </c>
    </row>
    <row r="48" spans="1:12" ht="15.5" x14ac:dyDescent="0.35">
      <c r="A48" s="11">
        <v>2005</v>
      </c>
      <c r="B48" s="34">
        <f t="shared" si="19"/>
        <v>28671</v>
      </c>
      <c r="C48" s="12">
        <v>5929</v>
      </c>
      <c r="D48" s="13">
        <f t="shared" si="20"/>
        <v>0.20679432178856685</v>
      </c>
      <c r="E48" s="12">
        <v>21627</v>
      </c>
      <c r="F48" s="13">
        <f t="shared" si="21"/>
        <v>0.75431620801506749</v>
      </c>
      <c r="G48" s="12">
        <v>1109</v>
      </c>
      <c r="H48" s="13">
        <f t="shared" si="22"/>
        <v>3.868019950472603E-2</v>
      </c>
      <c r="I48" s="12">
        <v>6</v>
      </c>
      <c r="J48" s="14">
        <f t="shared" si="23"/>
        <v>2.0927069163963587E-4</v>
      </c>
    </row>
    <row r="49" spans="1:10" ht="16.5" customHeight="1" x14ac:dyDescent="0.35">
      <c r="A49" s="11">
        <v>2006</v>
      </c>
      <c r="B49" s="34">
        <f t="shared" si="19"/>
        <v>29844</v>
      </c>
      <c r="C49" s="12">
        <v>7045</v>
      </c>
      <c r="D49" s="13">
        <f t="shared" si="20"/>
        <v>0.23606084975204397</v>
      </c>
      <c r="E49" s="12">
        <v>21703</v>
      </c>
      <c r="F49" s="13">
        <f t="shared" si="21"/>
        <v>0.7272148505562257</v>
      </c>
      <c r="G49" s="12">
        <v>1096</v>
      </c>
      <c r="H49" s="13">
        <f t="shared" si="22"/>
        <v>3.6724299691730328E-2</v>
      </c>
      <c r="I49" s="12">
        <v>0</v>
      </c>
      <c r="J49" s="14">
        <f t="shared" si="23"/>
        <v>0</v>
      </c>
    </row>
    <row r="50" spans="1:10" ht="15.5" x14ac:dyDescent="0.35">
      <c r="A50" s="11">
        <v>2007</v>
      </c>
      <c r="B50" s="34">
        <f t="shared" si="19"/>
        <v>33212</v>
      </c>
      <c r="C50" s="12">
        <v>8391</v>
      </c>
      <c r="D50" s="13">
        <f t="shared" si="20"/>
        <v>0.25264964470673251</v>
      </c>
      <c r="E50" s="12">
        <v>23506</v>
      </c>
      <c r="F50" s="13">
        <f t="shared" si="21"/>
        <v>0.70775623268698062</v>
      </c>
      <c r="G50" s="12">
        <v>1315</v>
      </c>
      <c r="H50" s="13">
        <f t="shared" si="22"/>
        <v>3.9594122606286884E-2</v>
      </c>
      <c r="I50" s="12">
        <v>0</v>
      </c>
      <c r="J50" s="14">
        <f t="shared" si="23"/>
        <v>0</v>
      </c>
    </row>
    <row r="51" spans="1:10" ht="17.25" customHeight="1" x14ac:dyDescent="0.35">
      <c r="A51" s="11">
        <v>2008</v>
      </c>
      <c r="B51" s="34">
        <f t="shared" si="19"/>
        <v>45144</v>
      </c>
      <c r="C51" s="12">
        <v>12592</v>
      </c>
      <c r="D51" s="13">
        <f t="shared" si="20"/>
        <v>0.27892964735069997</v>
      </c>
      <c r="E51" s="12">
        <v>30805</v>
      </c>
      <c r="F51" s="13">
        <f t="shared" si="21"/>
        <v>0.68237196526670207</v>
      </c>
      <c r="G51" s="12">
        <v>1747</v>
      </c>
      <c r="H51" s="13">
        <f t="shared" si="22"/>
        <v>3.8698387382597906E-2</v>
      </c>
      <c r="I51" s="12">
        <v>0</v>
      </c>
      <c r="J51" s="14">
        <f t="shared" si="23"/>
        <v>0</v>
      </c>
    </row>
    <row r="52" spans="1:10" ht="15.5" x14ac:dyDescent="0.35">
      <c r="A52" s="11">
        <v>2009</v>
      </c>
      <c r="B52" s="34">
        <f t="shared" si="19"/>
        <v>40882</v>
      </c>
      <c r="C52" s="12">
        <v>10905</v>
      </c>
      <c r="D52" s="13">
        <f t="shared" si="20"/>
        <v>0.26674331001418716</v>
      </c>
      <c r="E52" s="12">
        <v>28345</v>
      </c>
      <c r="F52" s="13">
        <f t="shared" si="21"/>
        <v>0.69333692089428112</v>
      </c>
      <c r="G52" s="12">
        <v>1632</v>
      </c>
      <c r="H52" s="13">
        <f t="shared" si="22"/>
        <v>3.9919769091531727E-2</v>
      </c>
      <c r="I52" s="12">
        <v>0</v>
      </c>
      <c r="J52" s="14">
        <f t="shared" si="23"/>
        <v>0</v>
      </c>
    </row>
    <row r="53" spans="1:10" ht="17.25" customHeight="1" x14ac:dyDescent="0.35">
      <c r="A53" s="11">
        <v>2010</v>
      </c>
      <c r="B53" s="34">
        <f t="shared" si="19"/>
        <v>43159</v>
      </c>
      <c r="C53" s="12">
        <v>11611</v>
      </c>
      <c r="D53" s="13">
        <f t="shared" si="20"/>
        <v>0.2690284761000023</v>
      </c>
      <c r="E53" s="12">
        <v>29642</v>
      </c>
      <c r="F53" s="13">
        <f t="shared" si="21"/>
        <v>0.6868092402511643</v>
      </c>
      <c r="G53" s="12">
        <v>1906</v>
      </c>
      <c r="H53" s="13">
        <f t="shared" si="22"/>
        <v>4.4162283648833386E-2</v>
      </c>
      <c r="I53" s="12">
        <v>0</v>
      </c>
      <c r="J53" s="14">
        <f t="shared" si="23"/>
        <v>0</v>
      </c>
    </row>
    <row r="54" spans="1:10" ht="15.5" x14ac:dyDescent="0.35">
      <c r="A54" s="11">
        <v>2011</v>
      </c>
      <c r="B54" s="34">
        <f t="shared" si="19"/>
        <v>41084</v>
      </c>
      <c r="C54" s="12">
        <v>11210</v>
      </c>
      <c r="D54" s="13">
        <f t="shared" si="20"/>
        <v>0.27285561289066301</v>
      </c>
      <c r="E54" s="12">
        <v>28124</v>
      </c>
      <c r="F54" s="13">
        <f t="shared" si="21"/>
        <v>0.68454872943238243</v>
      </c>
      <c r="G54" s="12">
        <v>1750</v>
      </c>
      <c r="H54" s="13">
        <f t="shared" si="22"/>
        <v>4.2595657676954529E-2</v>
      </c>
      <c r="I54" s="12">
        <v>0</v>
      </c>
      <c r="J54" s="14">
        <f t="shared" si="23"/>
        <v>0</v>
      </c>
    </row>
    <row r="55" spans="1:10" ht="15.5" x14ac:dyDescent="0.35">
      <c r="A55" s="11">
        <v>2012</v>
      </c>
      <c r="B55" s="34">
        <f t="shared" si="19"/>
        <v>42537</v>
      </c>
      <c r="C55" s="12">
        <v>11874</v>
      </c>
      <c r="D55" s="13">
        <f t="shared" si="20"/>
        <v>0.279145214754214</v>
      </c>
      <c r="E55" s="12">
        <v>28890</v>
      </c>
      <c r="F55" s="13">
        <f t="shared" si="21"/>
        <v>0.67917342548839832</v>
      </c>
      <c r="G55" s="12">
        <v>1773</v>
      </c>
      <c r="H55" s="13">
        <f t="shared" si="22"/>
        <v>4.1681359757387688E-2</v>
      </c>
      <c r="I55" s="12">
        <v>0</v>
      </c>
      <c r="J55" s="14">
        <f t="shared" si="23"/>
        <v>0</v>
      </c>
    </row>
    <row r="56" spans="1:10" ht="17.25" customHeight="1" x14ac:dyDescent="0.35">
      <c r="A56" s="11">
        <v>2013</v>
      </c>
      <c r="B56" s="34">
        <f t="shared" si="19"/>
        <v>49138</v>
      </c>
      <c r="C56" s="12">
        <v>14837</v>
      </c>
      <c r="D56" s="13">
        <f t="shared" si="20"/>
        <v>0.30194554112906508</v>
      </c>
      <c r="E56" s="12">
        <v>32246</v>
      </c>
      <c r="F56" s="13">
        <f t="shared" si="21"/>
        <v>0.65623346493548784</v>
      </c>
      <c r="G56" s="12">
        <v>2055</v>
      </c>
      <c r="H56" s="13">
        <f t="shared" si="22"/>
        <v>4.1820993935447109E-2</v>
      </c>
      <c r="I56" s="12">
        <v>0</v>
      </c>
      <c r="J56" s="14">
        <f t="shared" si="23"/>
        <v>0</v>
      </c>
    </row>
    <row r="57" spans="1:10" ht="15.5" x14ac:dyDescent="0.35">
      <c r="A57" s="11">
        <v>2014</v>
      </c>
      <c r="B57" s="34">
        <f t="shared" si="19"/>
        <v>50485</v>
      </c>
      <c r="C57" s="12">
        <v>15579</v>
      </c>
      <c r="D57" s="13">
        <f t="shared" si="20"/>
        <v>0.30858670892344259</v>
      </c>
      <c r="E57" s="12">
        <v>32715</v>
      </c>
      <c r="F57" s="13">
        <f t="shared" si="21"/>
        <v>0.64801426166187981</v>
      </c>
      <c r="G57" s="12">
        <v>2191</v>
      </c>
      <c r="H57" s="13">
        <f t="shared" si="22"/>
        <v>4.3399029414677624E-2</v>
      </c>
      <c r="I57" s="12">
        <v>0</v>
      </c>
      <c r="J57" s="14">
        <f t="shared" si="23"/>
        <v>0</v>
      </c>
    </row>
    <row r="58" spans="1:10" ht="15.5" x14ac:dyDescent="0.35">
      <c r="A58" s="11">
        <v>2015</v>
      </c>
      <c r="B58" s="34">
        <f t="shared" si="19"/>
        <v>58429</v>
      </c>
      <c r="C58" s="12">
        <v>19646</v>
      </c>
      <c r="D58" s="13">
        <f t="shared" si="20"/>
        <v>0.3362371425148471</v>
      </c>
      <c r="E58" s="12">
        <v>36087</v>
      </c>
      <c r="F58" s="13">
        <f t="shared" si="21"/>
        <v>0.61762138664019584</v>
      </c>
      <c r="G58" s="12">
        <v>2696</v>
      </c>
      <c r="H58" s="13">
        <f t="shared" si="22"/>
        <v>4.6141470844957129E-2</v>
      </c>
      <c r="I58" s="12">
        <v>0</v>
      </c>
      <c r="J58" s="14">
        <f t="shared" si="23"/>
        <v>0</v>
      </c>
    </row>
    <row r="59" spans="1:10" ht="15.5" x14ac:dyDescent="0.35">
      <c r="A59" s="11">
        <v>2016</v>
      </c>
      <c r="B59" s="34">
        <f t="shared" si="19"/>
        <v>70510</v>
      </c>
      <c r="C59" s="12">
        <v>23039</v>
      </c>
      <c r="D59" s="13">
        <f t="shared" si="20"/>
        <v>0.32674797901006947</v>
      </c>
      <c r="E59" s="12">
        <v>43750</v>
      </c>
      <c r="F59" s="13">
        <f t="shared" si="21"/>
        <v>0.62047936462913067</v>
      </c>
      <c r="G59" s="12">
        <v>3721</v>
      </c>
      <c r="H59" s="13">
        <f t="shared" si="22"/>
        <v>5.2772656360799884E-2</v>
      </c>
      <c r="I59" s="12">
        <v>0</v>
      </c>
      <c r="J59" s="14">
        <f t="shared" si="23"/>
        <v>0</v>
      </c>
    </row>
    <row r="60" spans="1:10" ht="15.5" x14ac:dyDescent="0.35">
      <c r="A60" s="11">
        <v>2017</v>
      </c>
      <c r="B60" s="34">
        <f t="shared" si="19"/>
        <v>95317</v>
      </c>
      <c r="C60" s="12">
        <v>30681</v>
      </c>
      <c r="D60" s="13">
        <f t="shared" si="20"/>
        <v>0.32188381925574661</v>
      </c>
      <c r="E60" s="12">
        <v>59042</v>
      </c>
      <c r="F60" s="13">
        <f t="shared" si="21"/>
        <v>0.61942780406433273</v>
      </c>
      <c r="G60" s="12">
        <v>5594</v>
      </c>
      <c r="H60" s="13">
        <f t="shared" si="22"/>
        <v>5.8688376679920683E-2</v>
      </c>
      <c r="I60" s="12">
        <v>0</v>
      </c>
      <c r="J60" s="14">
        <f t="shared" si="23"/>
        <v>0</v>
      </c>
    </row>
    <row r="61" spans="1:10" ht="15.5" x14ac:dyDescent="0.35">
      <c r="A61" s="15">
        <v>2018</v>
      </c>
      <c r="B61" s="16">
        <f t="shared" si="19"/>
        <v>133697</v>
      </c>
      <c r="C61" s="17">
        <v>41809</v>
      </c>
      <c r="D61" s="18">
        <f t="shared" si="20"/>
        <v>0.31271457100757682</v>
      </c>
      <c r="E61" s="17">
        <v>83780</v>
      </c>
      <c r="F61" s="18">
        <f t="shared" si="21"/>
        <v>0.62664083711676399</v>
      </c>
      <c r="G61" s="17">
        <v>8108</v>
      </c>
      <c r="H61" s="18">
        <f t="shared" si="22"/>
        <v>6.064459187565914E-2</v>
      </c>
      <c r="I61" s="17">
        <v>0</v>
      </c>
      <c r="J61" s="19">
        <f t="shared" si="23"/>
        <v>0</v>
      </c>
    </row>
    <row r="62" spans="1:10" ht="15.5" x14ac:dyDescent="0.35">
      <c r="A62" s="11">
        <v>2019</v>
      </c>
      <c r="B62" s="34">
        <f t="shared" si="19"/>
        <v>181885</v>
      </c>
      <c r="C62" s="12">
        <v>55565</v>
      </c>
      <c r="D62" s="13">
        <f t="shared" si="20"/>
        <v>0.3054952305027902</v>
      </c>
      <c r="E62" s="12">
        <v>115246</v>
      </c>
      <c r="F62" s="13">
        <f t="shared" si="21"/>
        <v>0.63362014459686067</v>
      </c>
      <c r="G62" s="12">
        <v>11074</v>
      </c>
      <c r="H62" s="13">
        <f t="shared" si="22"/>
        <v>6.088462490034912E-2</v>
      </c>
      <c r="I62" s="12">
        <v>0</v>
      </c>
      <c r="J62" s="14">
        <f t="shared" si="23"/>
        <v>0</v>
      </c>
    </row>
    <row r="63" spans="1:10" ht="15.5" x14ac:dyDescent="0.35">
      <c r="A63" s="11" t="s">
        <v>22</v>
      </c>
      <c r="B63" s="34">
        <f t="shared" ref="B63" si="24">C63+E63+G63+I63</f>
        <v>114495</v>
      </c>
      <c r="C63" s="12">
        <v>35661</v>
      </c>
      <c r="D63" s="13">
        <f t="shared" ref="D63" si="25">C63/B63</f>
        <v>0.31146338268046642</v>
      </c>
      <c r="E63" s="12">
        <v>70888</v>
      </c>
      <c r="F63" s="13">
        <f t="shared" ref="F63" si="26">E63/B63</f>
        <v>0.61913620682125858</v>
      </c>
      <c r="G63" s="12">
        <v>7946</v>
      </c>
      <c r="H63" s="13">
        <f t="shared" ref="H63" si="27">G63/B63</f>
        <v>6.9400410498275028E-2</v>
      </c>
      <c r="I63" s="12">
        <v>0</v>
      </c>
      <c r="J63" s="14">
        <f t="shared" ref="J63" si="28">I63/B63</f>
        <v>0</v>
      </c>
    </row>
    <row r="64" spans="1:10" ht="15.5" x14ac:dyDescent="0.35">
      <c r="A64" s="11">
        <v>2021</v>
      </c>
      <c r="B64" s="34">
        <f t="shared" ref="B64:B69" si="29">C64+E64+G64+I64</f>
        <v>163797</v>
      </c>
      <c r="C64" s="12">
        <v>52104</v>
      </c>
      <c r="D64" s="13">
        <f t="shared" ref="D64:D69" si="30">C64/B64</f>
        <v>0.31810106412205352</v>
      </c>
      <c r="E64" s="12">
        <v>100728</v>
      </c>
      <c r="F64" s="13">
        <f t="shared" ref="F64:F69" si="31">E64/B64</f>
        <v>0.61495631788127991</v>
      </c>
      <c r="G64" s="12">
        <v>10965</v>
      </c>
      <c r="H64" s="13">
        <f t="shared" ref="H64:H69" si="32">G64/B64</f>
        <v>6.6942617996666606E-2</v>
      </c>
      <c r="I64" s="12">
        <v>0</v>
      </c>
      <c r="J64" s="14">
        <f t="shared" ref="J64:J69" si="33">I64/B64</f>
        <v>0</v>
      </c>
    </row>
    <row r="65" spans="1:12" ht="15.5" x14ac:dyDescent="0.35">
      <c r="A65" s="11">
        <v>2022</v>
      </c>
      <c r="B65" s="34">
        <f t="shared" si="29"/>
        <v>154202</v>
      </c>
      <c r="C65" s="12">
        <v>54144</v>
      </c>
      <c r="D65" s="13">
        <f t="shared" si="30"/>
        <v>0.35112385053371553</v>
      </c>
      <c r="E65" s="12">
        <v>90864</v>
      </c>
      <c r="F65" s="13">
        <f t="shared" si="31"/>
        <v>0.58925305767759173</v>
      </c>
      <c r="G65" s="12">
        <v>9194</v>
      </c>
      <c r="H65" s="13">
        <f t="shared" si="32"/>
        <v>5.9623091788692753E-2</v>
      </c>
      <c r="I65" s="12">
        <v>0</v>
      </c>
      <c r="J65" s="14">
        <f t="shared" si="33"/>
        <v>0</v>
      </c>
    </row>
    <row r="66" spans="1:12" ht="15.5" x14ac:dyDescent="0.35">
      <c r="A66" s="11">
        <v>2023</v>
      </c>
      <c r="B66" s="34">
        <f t="shared" si="29"/>
        <v>166313</v>
      </c>
      <c r="C66" s="12">
        <v>61113</v>
      </c>
      <c r="D66" s="13">
        <f t="shared" si="30"/>
        <v>0.36745774533560216</v>
      </c>
      <c r="E66" s="12">
        <v>95264</v>
      </c>
      <c r="F66" s="13">
        <f t="shared" si="31"/>
        <v>0.57279948049761598</v>
      </c>
      <c r="G66" s="12">
        <v>9936</v>
      </c>
      <c r="H66" s="13">
        <f t="shared" si="32"/>
        <v>5.9742774166781913E-2</v>
      </c>
      <c r="I66" s="12">
        <v>0</v>
      </c>
      <c r="J66" s="14">
        <f t="shared" si="33"/>
        <v>0</v>
      </c>
    </row>
    <row r="67" spans="1:12" ht="15.5" x14ac:dyDescent="0.35">
      <c r="A67" s="11">
        <v>2024</v>
      </c>
      <c r="B67" s="34">
        <f t="shared" si="29"/>
        <v>168492</v>
      </c>
      <c r="C67" s="12">
        <v>63489</v>
      </c>
      <c r="D67" s="13">
        <f t="shared" si="30"/>
        <v>0.37680720746385588</v>
      </c>
      <c r="E67" s="12">
        <v>94661</v>
      </c>
      <c r="F67" s="13">
        <f t="shared" si="31"/>
        <v>0.56181302376373954</v>
      </c>
      <c r="G67" s="12">
        <v>10342</v>
      </c>
      <c r="H67" s="13">
        <f t="shared" si="32"/>
        <v>6.1379768772404628E-2</v>
      </c>
      <c r="I67" s="12">
        <v>0</v>
      </c>
      <c r="J67" s="14">
        <f t="shared" si="33"/>
        <v>0</v>
      </c>
    </row>
    <row r="68" spans="1:12" ht="15.5" x14ac:dyDescent="0.35">
      <c r="A68" s="11">
        <v>2025</v>
      </c>
      <c r="B68" s="34">
        <f t="shared" si="29"/>
        <v>169536</v>
      </c>
      <c r="C68" s="12">
        <v>64345</v>
      </c>
      <c r="D68" s="13">
        <f t="shared" si="30"/>
        <v>0.37953590977727442</v>
      </c>
      <c r="E68" s="12">
        <v>94300</v>
      </c>
      <c r="F68" s="13">
        <f t="shared" si="31"/>
        <v>0.55622404681011706</v>
      </c>
      <c r="G68" s="12">
        <v>10891</v>
      </c>
      <c r="H68" s="13">
        <f t="shared" si="32"/>
        <v>6.4240043412608527E-2</v>
      </c>
      <c r="I68" s="12">
        <v>0</v>
      </c>
      <c r="J68" s="14">
        <f t="shared" si="33"/>
        <v>0</v>
      </c>
    </row>
    <row r="69" spans="1:12" ht="15.5" x14ac:dyDescent="0.35">
      <c r="A69" s="11" t="s">
        <v>29</v>
      </c>
      <c r="B69" s="34">
        <f t="shared" si="29"/>
        <v>57496</v>
      </c>
      <c r="C69" s="12">
        <v>20473</v>
      </c>
      <c r="D69" s="13">
        <f t="shared" si="30"/>
        <v>0.35607694448309446</v>
      </c>
      <c r="E69" s="12">
        <v>33054</v>
      </c>
      <c r="F69" s="13">
        <f t="shared" si="31"/>
        <v>0.57489216641157648</v>
      </c>
      <c r="G69" s="12">
        <v>3969</v>
      </c>
      <c r="H69" s="13">
        <f t="shared" si="32"/>
        <v>6.9030889105329063E-2</v>
      </c>
      <c r="I69" s="12">
        <v>0</v>
      </c>
      <c r="J69" s="14">
        <f t="shared" si="33"/>
        <v>0</v>
      </c>
    </row>
    <row r="70" spans="1:12" ht="16" thickBot="1" x14ac:dyDescent="0.3">
      <c r="A70" s="20" t="s">
        <v>0</v>
      </c>
      <c r="B70" s="21">
        <f>SUM(B45:B69)</f>
        <v>2026417</v>
      </c>
      <c r="C70" s="65">
        <f>SUM(C45:C69)</f>
        <v>647055</v>
      </c>
      <c r="D70" s="65"/>
      <c r="E70" s="65">
        <f>SUM(E45:E69)</f>
        <v>1262191</v>
      </c>
      <c r="F70" s="65"/>
      <c r="G70" s="65">
        <f>SUM(G45:G69)</f>
        <v>114228</v>
      </c>
      <c r="H70" s="65"/>
      <c r="I70" s="65">
        <f>SUM(I45:I69)</f>
        <v>2943</v>
      </c>
      <c r="J70" s="65"/>
    </row>
    <row r="71" spans="1:12" ht="16" thickBot="1" x14ac:dyDescent="0.3">
      <c r="A71" s="22" t="s">
        <v>2</v>
      </c>
      <c r="B71" s="50">
        <f>B70/$B$70</f>
        <v>1</v>
      </c>
      <c r="C71" s="61">
        <f>C70/$B$70</f>
        <v>0.31930989524860875</v>
      </c>
      <c r="D71" s="61"/>
      <c r="E71" s="61">
        <f>E70/$B$70</f>
        <v>0.62286834348507736</v>
      </c>
      <c r="F71" s="61"/>
      <c r="G71" s="61">
        <f>G70/$B$70</f>
        <v>5.6369444196332739E-2</v>
      </c>
      <c r="H71" s="61"/>
      <c r="I71" s="61">
        <f>I70/$B$70</f>
        <v>1.452317069981154E-3</v>
      </c>
      <c r="J71" s="61"/>
    </row>
    <row r="72" spans="1:12" ht="44.25" customHeight="1" x14ac:dyDescent="0.25">
      <c r="A72" s="55" t="s">
        <v>30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1:12" x14ac:dyDescent="0.25">
      <c r="A73" s="25" t="s">
        <v>1</v>
      </c>
      <c r="B73" s="26"/>
      <c r="C73" s="26"/>
      <c r="D73" s="26"/>
    </row>
    <row r="74" spans="1:12" x14ac:dyDescent="0.25">
      <c r="A74" s="53"/>
      <c r="B74" s="26"/>
      <c r="C74" s="26"/>
      <c r="D74" s="26"/>
    </row>
    <row r="75" spans="1:12" ht="10.15" customHeight="1" x14ac:dyDescent="0.25">
      <c r="A75" s="25"/>
      <c r="I75" s="36"/>
      <c r="J75" s="36"/>
    </row>
    <row r="76" spans="1:12" ht="14.25" customHeight="1" x14ac:dyDescent="0.25">
      <c r="A76" s="29" t="s">
        <v>16</v>
      </c>
      <c r="I76" s="36"/>
      <c r="J76" s="36"/>
    </row>
    <row r="77" spans="1:12" ht="3.75" customHeight="1" x14ac:dyDescent="0.25">
      <c r="A77" s="29"/>
      <c r="I77" s="36"/>
      <c r="J77" s="36"/>
    </row>
    <row r="78" spans="1:12" ht="19.5" customHeight="1" x14ac:dyDescent="0.25">
      <c r="A78" s="57" t="s">
        <v>26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</row>
    <row r="79" spans="1:12" ht="17.25" customHeight="1" x14ac:dyDescent="0.25">
      <c r="A79" s="57" t="s">
        <v>28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</row>
    <row r="80" spans="1:12" ht="5.15" customHeight="1" x14ac:dyDescent="0.25">
      <c r="A80" s="30"/>
      <c r="B80" s="30"/>
      <c r="C80" s="30"/>
      <c r="D80" s="30"/>
    </row>
    <row r="81" spans="1:14" ht="14.25" customHeight="1" x14ac:dyDescent="0.3">
      <c r="A81" s="59" t="s">
        <v>7</v>
      </c>
      <c r="B81" s="59" t="s">
        <v>0</v>
      </c>
      <c r="C81" s="59" t="s">
        <v>6</v>
      </c>
      <c r="D81" s="59"/>
      <c r="E81" s="59"/>
      <c r="F81" s="59"/>
      <c r="G81" s="59"/>
      <c r="H81" s="59"/>
      <c r="I81" s="37"/>
      <c r="J81" s="38"/>
    </row>
    <row r="82" spans="1:14" ht="18" customHeight="1" x14ac:dyDescent="0.3">
      <c r="A82" s="59"/>
      <c r="B82" s="59"/>
      <c r="C82" s="1" t="s">
        <v>5</v>
      </c>
      <c r="D82" s="1" t="s">
        <v>2</v>
      </c>
      <c r="E82" s="1" t="s">
        <v>4</v>
      </c>
      <c r="F82" s="1" t="s">
        <v>2</v>
      </c>
      <c r="G82" s="1" t="s">
        <v>3</v>
      </c>
      <c r="H82" s="1" t="s">
        <v>2</v>
      </c>
      <c r="I82" s="39"/>
      <c r="J82" s="38"/>
    </row>
    <row r="83" spans="1:14" ht="16.5" customHeight="1" x14ac:dyDescent="0.3">
      <c r="A83" s="6">
        <v>2002</v>
      </c>
      <c r="B83" s="7">
        <f t="shared" ref="B83:B93" si="34">C83+E83+G83</f>
        <v>29759</v>
      </c>
      <c r="C83" s="8">
        <v>25835</v>
      </c>
      <c r="D83" s="9">
        <f t="shared" ref="D83:D98" si="35">C83/B83</f>
        <v>0.86814073053530028</v>
      </c>
      <c r="E83" s="8">
        <v>3553</v>
      </c>
      <c r="F83" s="9">
        <f t="shared" ref="F83:F101" si="36">E83/B83</f>
        <v>0.11939245270338385</v>
      </c>
      <c r="G83" s="8">
        <v>371</v>
      </c>
      <c r="H83" s="9">
        <f t="shared" ref="H83:H101" si="37">G83/B83</f>
        <v>1.2466816761315905E-2</v>
      </c>
      <c r="I83" s="40"/>
      <c r="J83" s="38"/>
    </row>
    <row r="84" spans="1:14" ht="15.5" x14ac:dyDescent="0.3">
      <c r="A84" s="11">
        <v>2003</v>
      </c>
      <c r="B84" s="34">
        <f t="shared" si="34"/>
        <v>28053</v>
      </c>
      <c r="C84" s="12">
        <v>22964</v>
      </c>
      <c r="D84" s="13">
        <f t="shared" si="35"/>
        <v>0.81859337682244326</v>
      </c>
      <c r="E84" s="12">
        <v>2662</v>
      </c>
      <c r="F84" s="13">
        <f t="shared" si="36"/>
        <v>9.4891811927423089E-2</v>
      </c>
      <c r="G84" s="12">
        <v>2427</v>
      </c>
      <c r="H84" s="13">
        <f t="shared" si="37"/>
        <v>8.6514811250133675E-2</v>
      </c>
      <c r="I84" s="40"/>
      <c r="J84" s="38"/>
    </row>
    <row r="85" spans="1:14" ht="15.5" x14ac:dyDescent="0.3">
      <c r="A85" s="11">
        <v>2004</v>
      </c>
      <c r="B85" s="34">
        <f t="shared" si="34"/>
        <v>30280</v>
      </c>
      <c r="C85" s="12">
        <v>27452</v>
      </c>
      <c r="D85" s="13">
        <f t="shared" si="35"/>
        <v>0.90660501981505948</v>
      </c>
      <c r="E85" s="12">
        <v>2828</v>
      </c>
      <c r="F85" s="13">
        <f t="shared" si="36"/>
        <v>9.3394980184940551E-2</v>
      </c>
      <c r="G85" s="12">
        <v>0</v>
      </c>
      <c r="H85" s="13">
        <f t="shared" si="37"/>
        <v>0</v>
      </c>
      <c r="I85" s="40"/>
      <c r="J85" s="38"/>
    </row>
    <row r="86" spans="1:14" ht="16.5" customHeight="1" x14ac:dyDescent="0.25">
      <c r="A86" s="11">
        <v>2005</v>
      </c>
      <c r="B86" s="34">
        <f t="shared" si="34"/>
        <v>28671</v>
      </c>
      <c r="C86" s="12">
        <v>25863</v>
      </c>
      <c r="D86" s="13">
        <f t="shared" si="35"/>
        <v>0.90206131631265041</v>
      </c>
      <c r="E86" s="12">
        <v>2808</v>
      </c>
      <c r="F86" s="13">
        <f t="shared" si="36"/>
        <v>9.7938683687349593E-2</v>
      </c>
      <c r="G86" s="12">
        <v>0</v>
      </c>
      <c r="H86" s="13">
        <f t="shared" si="37"/>
        <v>0</v>
      </c>
      <c r="I86" s="40"/>
    </row>
    <row r="87" spans="1:14" ht="16.5" customHeight="1" x14ac:dyDescent="0.25">
      <c r="A87" s="11">
        <v>2006</v>
      </c>
      <c r="B87" s="34">
        <f t="shared" si="34"/>
        <v>29844</v>
      </c>
      <c r="C87" s="12">
        <v>26726</v>
      </c>
      <c r="D87" s="13">
        <f t="shared" si="35"/>
        <v>0.89552338828575262</v>
      </c>
      <c r="E87" s="12">
        <v>3118</v>
      </c>
      <c r="F87" s="13">
        <f t="shared" si="36"/>
        <v>0.10447661171424742</v>
      </c>
      <c r="G87" s="12">
        <v>0</v>
      </c>
      <c r="H87" s="13">
        <f t="shared" si="37"/>
        <v>0</v>
      </c>
      <c r="I87" s="40"/>
    </row>
    <row r="88" spans="1:14" ht="15.5" x14ac:dyDescent="0.25">
      <c r="A88" s="11">
        <v>2007</v>
      </c>
      <c r="B88" s="34">
        <f t="shared" si="34"/>
        <v>33212</v>
      </c>
      <c r="C88" s="12">
        <v>29328</v>
      </c>
      <c r="D88" s="13">
        <f t="shared" si="35"/>
        <v>0.88305431771648801</v>
      </c>
      <c r="E88" s="12">
        <v>3884</v>
      </c>
      <c r="F88" s="13">
        <f t="shared" si="36"/>
        <v>0.11694568228351199</v>
      </c>
      <c r="G88" s="12">
        <v>0</v>
      </c>
      <c r="H88" s="13">
        <f t="shared" si="37"/>
        <v>0</v>
      </c>
      <c r="I88" s="40"/>
    </row>
    <row r="89" spans="1:14" ht="15.5" x14ac:dyDescent="0.25">
      <c r="A89" s="11">
        <v>2008</v>
      </c>
      <c r="B89" s="34">
        <f t="shared" si="34"/>
        <v>45144</v>
      </c>
      <c r="C89" s="12">
        <v>39423</v>
      </c>
      <c r="D89" s="13">
        <f t="shared" si="35"/>
        <v>0.87327219564061664</v>
      </c>
      <c r="E89" s="12">
        <v>5721</v>
      </c>
      <c r="F89" s="13">
        <f t="shared" si="36"/>
        <v>0.1267278043593833</v>
      </c>
      <c r="G89" s="12">
        <v>0</v>
      </c>
      <c r="H89" s="13">
        <f t="shared" si="37"/>
        <v>0</v>
      </c>
      <c r="I89" s="40"/>
    </row>
    <row r="90" spans="1:14" ht="16.5" customHeight="1" x14ac:dyDescent="0.25">
      <c r="A90" s="11">
        <v>2009</v>
      </c>
      <c r="B90" s="34">
        <f t="shared" si="34"/>
        <v>40882</v>
      </c>
      <c r="C90" s="12">
        <v>35749</v>
      </c>
      <c r="D90" s="13">
        <f t="shared" si="35"/>
        <v>0.87444352037571549</v>
      </c>
      <c r="E90" s="12">
        <v>5133</v>
      </c>
      <c r="F90" s="13">
        <f t="shared" si="36"/>
        <v>0.12555647962428454</v>
      </c>
      <c r="G90" s="12">
        <v>0</v>
      </c>
      <c r="H90" s="13">
        <f t="shared" si="37"/>
        <v>0</v>
      </c>
      <c r="I90" s="40"/>
    </row>
    <row r="91" spans="1:14" ht="15.5" x14ac:dyDescent="0.25">
      <c r="A91" s="11">
        <v>2010</v>
      </c>
      <c r="B91" s="34">
        <f t="shared" si="34"/>
        <v>43159</v>
      </c>
      <c r="C91" s="12">
        <v>37693</v>
      </c>
      <c r="D91" s="13">
        <f t="shared" si="35"/>
        <v>0.87335202391158273</v>
      </c>
      <c r="E91" s="12">
        <v>5466</v>
      </c>
      <c r="F91" s="13">
        <f t="shared" si="36"/>
        <v>0.12664797608841724</v>
      </c>
      <c r="G91" s="12">
        <v>0</v>
      </c>
      <c r="H91" s="13">
        <f t="shared" si="37"/>
        <v>0</v>
      </c>
      <c r="I91" s="40"/>
    </row>
    <row r="92" spans="1:14" ht="15.5" x14ac:dyDescent="0.25">
      <c r="A92" s="11">
        <v>2011</v>
      </c>
      <c r="B92" s="34">
        <f t="shared" si="34"/>
        <v>41084</v>
      </c>
      <c r="C92" s="12">
        <v>36219</v>
      </c>
      <c r="D92" s="13">
        <f t="shared" si="35"/>
        <v>0.8815840716580664</v>
      </c>
      <c r="E92" s="12">
        <v>4865</v>
      </c>
      <c r="F92" s="13">
        <f t="shared" si="36"/>
        <v>0.1184159283419336</v>
      </c>
      <c r="G92" s="12">
        <v>0</v>
      </c>
      <c r="H92" s="13">
        <f t="shared" si="37"/>
        <v>0</v>
      </c>
      <c r="I92" s="40"/>
    </row>
    <row r="93" spans="1:14" ht="15.5" x14ac:dyDescent="0.25">
      <c r="A93" s="11">
        <v>2012</v>
      </c>
      <c r="B93" s="34">
        <f t="shared" si="34"/>
        <v>42537</v>
      </c>
      <c r="C93" s="12">
        <v>37677</v>
      </c>
      <c r="D93" s="13">
        <f t="shared" si="35"/>
        <v>0.88574652655335351</v>
      </c>
      <c r="E93" s="12">
        <v>4860</v>
      </c>
      <c r="F93" s="13">
        <f t="shared" si="36"/>
        <v>0.11425347344664645</v>
      </c>
      <c r="G93" s="12">
        <v>0</v>
      </c>
      <c r="H93" s="13">
        <f t="shared" si="37"/>
        <v>0</v>
      </c>
      <c r="I93" s="40"/>
    </row>
    <row r="94" spans="1:14" ht="15.75" customHeight="1" x14ac:dyDescent="0.25">
      <c r="A94" s="11">
        <v>2013</v>
      </c>
      <c r="B94" s="34">
        <f t="shared" ref="B94:B101" si="38">C94+E94+G94</f>
        <v>49138</v>
      </c>
      <c r="C94" s="12">
        <v>42887</v>
      </c>
      <c r="D94" s="13">
        <f t="shared" si="35"/>
        <v>0.87278684521144534</v>
      </c>
      <c r="E94" s="12">
        <v>6251</v>
      </c>
      <c r="F94" s="13">
        <f t="shared" si="36"/>
        <v>0.12721315478855469</v>
      </c>
      <c r="G94" s="12">
        <v>0</v>
      </c>
      <c r="H94" s="13">
        <f t="shared" si="37"/>
        <v>0</v>
      </c>
      <c r="I94" s="40"/>
      <c r="N94" s="44"/>
    </row>
    <row r="95" spans="1:14" ht="15.5" x14ac:dyDescent="0.25">
      <c r="A95" s="11">
        <v>2014</v>
      </c>
      <c r="B95" s="34">
        <f t="shared" si="38"/>
        <v>50485</v>
      </c>
      <c r="C95" s="12">
        <v>43810</v>
      </c>
      <c r="D95" s="13">
        <f t="shared" si="35"/>
        <v>0.86778250965633352</v>
      </c>
      <c r="E95" s="12">
        <v>6675</v>
      </c>
      <c r="F95" s="13">
        <f t="shared" si="36"/>
        <v>0.13221749034366642</v>
      </c>
      <c r="G95" s="12">
        <v>0</v>
      </c>
      <c r="H95" s="13">
        <f t="shared" si="37"/>
        <v>0</v>
      </c>
      <c r="I95" s="40"/>
      <c r="N95" s="44"/>
    </row>
    <row r="96" spans="1:14" ht="15.5" x14ac:dyDescent="0.25">
      <c r="A96" s="11">
        <v>2015</v>
      </c>
      <c r="B96" s="34">
        <f t="shared" si="38"/>
        <v>58429</v>
      </c>
      <c r="C96" s="12">
        <v>49933</v>
      </c>
      <c r="D96" s="13">
        <f t="shared" si="35"/>
        <v>0.85459275359838438</v>
      </c>
      <c r="E96" s="12">
        <v>8496</v>
      </c>
      <c r="F96" s="13">
        <f t="shared" si="36"/>
        <v>0.14540724640161565</v>
      </c>
      <c r="G96" s="12">
        <v>0</v>
      </c>
      <c r="H96" s="13">
        <f t="shared" si="37"/>
        <v>0</v>
      </c>
      <c r="I96" s="40"/>
      <c r="N96" s="44"/>
    </row>
    <row r="97" spans="1:14" ht="15.5" x14ac:dyDescent="0.25">
      <c r="A97" s="11">
        <v>2016</v>
      </c>
      <c r="B97" s="34">
        <f t="shared" si="38"/>
        <v>70510</v>
      </c>
      <c r="C97" s="12">
        <v>60589</v>
      </c>
      <c r="D97" s="13">
        <f t="shared" si="35"/>
        <v>0.85929655368032898</v>
      </c>
      <c r="E97" s="12">
        <v>9921</v>
      </c>
      <c r="F97" s="13">
        <f t="shared" si="36"/>
        <v>0.14070344631967097</v>
      </c>
      <c r="G97" s="12">
        <v>0</v>
      </c>
      <c r="H97" s="13">
        <f t="shared" si="37"/>
        <v>0</v>
      </c>
      <c r="I97" s="40"/>
      <c r="N97" s="44"/>
    </row>
    <row r="98" spans="1:14" ht="15.5" x14ac:dyDescent="0.25">
      <c r="A98" s="11">
        <v>2017</v>
      </c>
      <c r="B98" s="34">
        <f t="shared" si="38"/>
        <v>95317</v>
      </c>
      <c r="C98" s="12">
        <v>81009</v>
      </c>
      <c r="D98" s="13">
        <f t="shared" si="35"/>
        <v>0.84989036583190825</v>
      </c>
      <c r="E98" s="12">
        <v>14308</v>
      </c>
      <c r="F98" s="13">
        <f t="shared" si="36"/>
        <v>0.15010963416809173</v>
      </c>
      <c r="G98" s="12">
        <v>0</v>
      </c>
      <c r="H98" s="13">
        <f t="shared" si="37"/>
        <v>0</v>
      </c>
      <c r="I98" s="40"/>
    </row>
    <row r="99" spans="1:14" ht="15.5" x14ac:dyDescent="0.25">
      <c r="A99" s="15">
        <v>2018</v>
      </c>
      <c r="B99" s="34">
        <f t="shared" si="38"/>
        <v>133697</v>
      </c>
      <c r="C99" s="12">
        <v>113727</v>
      </c>
      <c r="D99" s="13">
        <f>C99/B99</f>
        <v>0.85063240012864916</v>
      </c>
      <c r="E99" s="12">
        <v>19970</v>
      </c>
      <c r="F99" s="13">
        <f t="shared" si="36"/>
        <v>0.1493675998713509</v>
      </c>
      <c r="G99" s="12">
        <v>0</v>
      </c>
      <c r="H99" s="13">
        <f t="shared" si="37"/>
        <v>0</v>
      </c>
      <c r="I99" s="40"/>
    </row>
    <row r="100" spans="1:14" ht="15.5" x14ac:dyDescent="0.25">
      <c r="A100" s="11">
        <v>2019</v>
      </c>
      <c r="B100" s="34">
        <f t="shared" si="38"/>
        <v>181885</v>
      </c>
      <c r="C100" s="12">
        <v>155092</v>
      </c>
      <c r="D100" s="13">
        <f>C100/B100</f>
        <v>0.85269263545646978</v>
      </c>
      <c r="E100" s="12">
        <v>26793</v>
      </c>
      <c r="F100" s="13">
        <f t="shared" si="36"/>
        <v>0.14730736454353024</v>
      </c>
      <c r="G100" s="12">
        <v>0</v>
      </c>
      <c r="H100" s="13">
        <f t="shared" si="37"/>
        <v>0</v>
      </c>
      <c r="I100" s="40"/>
    </row>
    <row r="101" spans="1:14" ht="15.5" x14ac:dyDescent="0.25">
      <c r="A101" s="11" t="s">
        <v>22</v>
      </c>
      <c r="B101" s="34">
        <f t="shared" si="38"/>
        <v>114495</v>
      </c>
      <c r="C101" s="12">
        <v>97926</v>
      </c>
      <c r="D101" s="13">
        <f t="shared" ref="D101" si="39">C101/B101</f>
        <v>0.85528625704179218</v>
      </c>
      <c r="E101" s="12">
        <v>16569</v>
      </c>
      <c r="F101" s="13">
        <f t="shared" si="36"/>
        <v>0.14471374295820777</v>
      </c>
      <c r="G101" s="12">
        <v>0</v>
      </c>
      <c r="H101" s="13">
        <f t="shared" si="37"/>
        <v>0</v>
      </c>
      <c r="I101" s="40"/>
    </row>
    <row r="102" spans="1:14" ht="15.5" x14ac:dyDescent="0.25">
      <c r="A102" s="11">
        <v>2021</v>
      </c>
      <c r="B102" s="34">
        <f t="shared" ref="B102:B107" si="40">C102+E102+G102</f>
        <v>163797</v>
      </c>
      <c r="C102" s="12">
        <v>140833</v>
      </c>
      <c r="D102" s="13">
        <f t="shared" ref="D102:D107" si="41">C102/B102</f>
        <v>0.85980207207702219</v>
      </c>
      <c r="E102" s="12">
        <v>22964</v>
      </c>
      <c r="F102" s="13">
        <f t="shared" ref="F102:F107" si="42">E102/B102</f>
        <v>0.14019792792297783</v>
      </c>
      <c r="G102" s="12">
        <v>0</v>
      </c>
      <c r="H102" s="13">
        <f t="shared" ref="H102:H107" si="43">G102/B102</f>
        <v>0</v>
      </c>
      <c r="I102" s="40"/>
    </row>
    <row r="103" spans="1:14" ht="15.5" x14ac:dyDescent="0.25">
      <c r="A103" s="11">
        <v>2022</v>
      </c>
      <c r="B103" s="34">
        <f t="shared" si="40"/>
        <v>154202</v>
      </c>
      <c r="C103" s="12">
        <v>133436</v>
      </c>
      <c r="D103" s="13">
        <f t="shared" si="41"/>
        <v>0.86533248595997458</v>
      </c>
      <c r="E103" s="12">
        <v>20766</v>
      </c>
      <c r="F103" s="13">
        <f t="shared" si="42"/>
        <v>0.13466751404002542</v>
      </c>
      <c r="G103" s="12">
        <v>0</v>
      </c>
      <c r="H103" s="13">
        <f t="shared" si="43"/>
        <v>0</v>
      </c>
      <c r="I103" s="40"/>
    </row>
    <row r="104" spans="1:14" ht="15.5" x14ac:dyDescent="0.25">
      <c r="A104" s="11">
        <v>2023</v>
      </c>
      <c r="B104" s="34">
        <f t="shared" si="40"/>
        <v>166313</v>
      </c>
      <c r="C104" s="12">
        <v>142182</v>
      </c>
      <c r="D104" s="13">
        <f t="shared" si="41"/>
        <v>0.8549061107670477</v>
      </c>
      <c r="E104" s="12">
        <v>24131</v>
      </c>
      <c r="F104" s="13">
        <f t="shared" si="42"/>
        <v>0.14509388923295233</v>
      </c>
      <c r="G104" s="12">
        <v>0</v>
      </c>
      <c r="H104" s="13">
        <f t="shared" si="43"/>
        <v>0</v>
      </c>
      <c r="I104" s="40"/>
    </row>
    <row r="105" spans="1:14" ht="15.5" x14ac:dyDescent="0.25">
      <c r="A105" s="11">
        <v>2024</v>
      </c>
      <c r="B105" s="34">
        <f t="shared" si="40"/>
        <v>168492</v>
      </c>
      <c r="C105" s="12">
        <v>142144</v>
      </c>
      <c r="D105" s="13">
        <f t="shared" si="41"/>
        <v>0.84362462312750752</v>
      </c>
      <c r="E105" s="12">
        <v>26348</v>
      </c>
      <c r="F105" s="13">
        <f t="shared" si="42"/>
        <v>0.15637537687249245</v>
      </c>
      <c r="G105" s="12">
        <v>0</v>
      </c>
      <c r="H105" s="13">
        <f t="shared" si="43"/>
        <v>0</v>
      </c>
      <c r="I105" s="40"/>
    </row>
    <row r="106" spans="1:14" ht="15.5" x14ac:dyDescent="0.25">
      <c r="A106" s="11">
        <v>2025</v>
      </c>
      <c r="B106" s="34">
        <f t="shared" si="40"/>
        <v>169536</v>
      </c>
      <c r="C106" s="12">
        <v>141808</v>
      </c>
      <c r="D106" s="13">
        <f t="shared" si="41"/>
        <v>0.83644771611929025</v>
      </c>
      <c r="E106" s="12">
        <v>27728</v>
      </c>
      <c r="F106" s="13">
        <f t="shared" si="42"/>
        <v>0.16355228388070969</v>
      </c>
      <c r="G106" s="12">
        <v>0</v>
      </c>
      <c r="H106" s="13">
        <f t="shared" si="43"/>
        <v>0</v>
      </c>
      <c r="I106" s="40"/>
    </row>
    <row r="107" spans="1:14" ht="15.5" x14ac:dyDescent="0.25">
      <c r="A107" s="11" t="s">
        <v>29</v>
      </c>
      <c r="B107" s="34">
        <f t="shared" si="40"/>
        <v>57496</v>
      </c>
      <c r="C107" s="12">
        <v>47909</v>
      </c>
      <c r="D107" s="13">
        <f t="shared" si="41"/>
        <v>0.83325796577153188</v>
      </c>
      <c r="E107" s="12">
        <v>9587</v>
      </c>
      <c r="F107" s="13">
        <f t="shared" si="42"/>
        <v>0.16674203422846806</v>
      </c>
      <c r="G107" s="12">
        <v>0</v>
      </c>
      <c r="H107" s="13">
        <f t="shared" si="43"/>
        <v>0</v>
      </c>
      <c r="I107" s="40"/>
    </row>
    <row r="108" spans="1:14" ht="16" thickBot="1" x14ac:dyDescent="0.3">
      <c r="A108" s="20" t="s">
        <v>0</v>
      </c>
      <c r="B108" s="21">
        <f>SUM(B83:B107)</f>
        <v>2026417</v>
      </c>
      <c r="C108" s="65">
        <f>SUM(C83:C107)</f>
        <v>1738214</v>
      </c>
      <c r="D108" s="65"/>
      <c r="E108" s="65">
        <f>SUM(E83:E107)</f>
        <v>285405</v>
      </c>
      <c r="F108" s="65"/>
      <c r="G108" s="65">
        <f>SUM(G83:G107)</f>
        <v>2798</v>
      </c>
      <c r="H108" s="65"/>
      <c r="I108" s="40"/>
    </row>
    <row r="109" spans="1:14" ht="16" thickBot="1" x14ac:dyDescent="0.3">
      <c r="A109" s="22" t="s">
        <v>2</v>
      </c>
      <c r="B109" s="35">
        <f>B108/$B$108</f>
        <v>1</v>
      </c>
      <c r="C109" s="62">
        <f>C108/$B$108</f>
        <v>0.85777705181115238</v>
      </c>
      <c r="D109" s="62"/>
      <c r="E109" s="62">
        <f>E108/$B$108</f>
        <v>0.14084218598639867</v>
      </c>
      <c r="F109" s="62"/>
      <c r="G109" s="62">
        <f>G108/$B$108</f>
        <v>1.380762202448953E-3</v>
      </c>
      <c r="H109" s="62"/>
      <c r="I109" s="41"/>
    </row>
    <row r="110" spans="1:14" ht="39" customHeight="1" x14ac:dyDescent="0.25">
      <c r="A110" s="55" t="s">
        <v>30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</row>
    <row r="111" spans="1:14" x14ac:dyDescent="0.25">
      <c r="A111" s="25" t="s">
        <v>1</v>
      </c>
      <c r="B111" s="26"/>
      <c r="C111" s="26"/>
      <c r="D111" s="26"/>
    </row>
    <row r="112" spans="1:14" x14ac:dyDescent="0.25">
      <c r="A112" s="53"/>
      <c r="B112" s="26"/>
      <c r="C112" s="26"/>
      <c r="D112" s="26"/>
    </row>
    <row r="113" spans="1:4" ht="9.75" customHeight="1" x14ac:dyDescent="0.25">
      <c r="A113" s="27"/>
      <c r="B113" s="26"/>
      <c r="C113" s="26"/>
      <c r="D113" s="26"/>
    </row>
    <row r="114" spans="1:4" ht="9.75" customHeight="1" x14ac:dyDescent="0.25">
      <c r="A114" s="42" t="s">
        <v>27</v>
      </c>
      <c r="B114" s="43"/>
      <c r="C114" s="43"/>
      <c r="D114" s="43"/>
    </row>
    <row r="115" spans="1:4" ht="9.75" customHeight="1" x14ac:dyDescent="0.25">
      <c r="A115" s="42" t="s">
        <v>23</v>
      </c>
      <c r="B115" s="43"/>
      <c r="C115" s="43"/>
      <c r="D115" s="43"/>
    </row>
  </sheetData>
  <mergeCells count="39">
    <mergeCell ref="C81:H81"/>
    <mergeCell ref="A5:A6"/>
    <mergeCell ref="E9:G9"/>
    <mergeCell ref="A43:A44"/>
    <mergeCell ref="C71:D71"/>
    <mergeCell ref="E71:F71"/>
    <mergeCell ref="C5:L5"/>
    <mergeCell ref="A1:L1"/>
    <mergeCell ref="C108:D108"/>
    <mergeCell ref="E108:F108"/>
    <mergeCell ref="E32:H32"/>
    <mergeCell ref="G108:H108"/>
    <mergeCell ref="E33:H33"/>
    <mergeCell ref="A81:A82"/>
    <mergeCell ref="A2:L2"/>
    <mergeCell ref="C70:D70"/>
    <mergeCell ref="A40:L40"/>
    <mergeCell ref="A79:L79"/>
    <mergeCell ref="B81:B82"/>
    <mergeCell ref="E70:F70"/>
    <mergeCell ref="G70:H70"/>
    <mergeCell ref="I70:J70"/>
    <mergeCell ref="A3:L3"/>
    <mergeCell ref="A110:L110"/>
    <mergeCell ref="C33:D33"/>
    <mergeCell ref="A78:L78"/>
    <mergeCell ref="B5:B6"/>
    <mergeCell ref="B43:B44"/>
    <mergeCell ref="E10:G10"/>
    <mergeCell ref="G71:H71"/>
    <mergeCell ref="I71:J71"/>
    <mergeCell ref="A34:L34"/>
    <mergeCell ref="A72:L72"/>
    <mergeCell ref="C109:D109"/>
    <mergeCell ref="E109:F109"/>
    <mergeCell ref="G109:H109"/>
    <mergeCell ref="A41:L41"/>
    <mergeCell ref="I33:J33"/>
    <mergeCell ref="K33:L33"/>
  </mergeCells>
  <printOptions horizontalCentered="1"/>
  <pageMargins left="0.25" right="0.25" top="0.75" bottom="0.75" header="0.3" footer="0.3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4.1.2 - 4.1.3 - 4.1.4</vt:lpstr>
      <vt:lpstr>'4.1.2 - 4.1.3 - 4.1.4'!Área_de_impresión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2020-06-09T02:16:51Z</cp:lastPrinted>
  <dcterms:created xsi:type="dcterms:W3CDTF">2011-12-21T14:02:55Z</dcterms:created>
  <dcterms:modified xsi:type="dcterms:W3CDTF">2026-05-20T16:23:03Z</dcterms:modified>
</cp:coreProperties>
</file>