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OLETIN ESTADÍSTICO\1. Actualización 2026\4. BV Abril 2026\paginas\"/>
    </mc:Choice>
  </mc:AlternateContent>
  <xr:revisionPtr revIDLastSave="0" documentId="13_ncr:1_{E377EF22-B293-42AE-84C8-9C8B467EF8DA}" xr6:coauthVersionLast="47" xr6:coauthVersionMax="47" xr10:uidLastSave="{00000000-0000-0000-0000-000000000000}"/>
  <bookViews>
    <workbookView xWindow="-110" yWindow="-110" windowWidth="25820" windowHeight="15500" tabRatio="630" xr2:uid="{00000000-000D-0000-FFFF-FFFF00000000}"/>
  </bookViews>
  <sheets>
    <sheet name="4.4.1 - 4.4.2" sheetId="6" r:id="rId1"/>
  </sheets>
  <definedNames>
    <definedName name="_xlnm.Print_Area" localSheetId="0">'4.4.1 - 4.4.2'!$A$1:$P$64</definedName>
    <definedName name="Excel_BuiltIn__FilterDatabase_3_1_8" localSheetId="0">#REF!</definedName>
    <definedName name="Excel_BuiltIn__FilterDatabase_3_1_8">#REF!</definedName>
    <definedName name="Excel_BuiltIn_Print_Titles_1_1" localSheetId="0">#REF!</definedName>
    <definedName name="Excel_BuiltIn_Print_Titles_1_1">#REF!</definedName>
    <definedName name="Excel_BuiltIn_Print_Titles_2" localSheetId="0">#REF!</definedName>
    <definedName name="Excel_BuiltIn_Print_Titles_2">#REF!</definedName>
    <definedName name="regioncita" localSheetId="0">#REF!</definedName>
    <definedName name="regioncit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57" i="6" l="1"/>
  <c r="N57" i="6"/>
  <c r="O57" i="6" s="1"/>
  <c r="P27" i="6"/>
  <c r="N27" i="6"/>
  <c r="N56" i="6"/>
  <c r="P56" i="6"/>
  <c r="N26" i="6"/>
  <c r="P26" i="6"/>
  <c r="P54" i="6"/>
  <c r="P55" i="6"/>
  <c r="N55" i="6"/>
  <c r="N54" i="6"/>
  <c r="P24" i="6"/>
  <c r="P25" i="6"/>
  <c r="N25" i="6"/>
  <c r="N24" i="6"/>
  <c r="P53" i="6"/>
  <c r="N58" i="6" l="1"/>
  <c r="O55" i="6"/>
  <c r="O27" i="6"/>
  <c r="O56" i="6"/>
  <c r="O25" i="6"/>
  <c r="O26" i="6"/>
  <c r="P23" i="6"/>
  <c r="P22" i="6"/>
  <c r="P52" i="6"/>
  <c r="N53" i="6"/>
  <c r="O54" i="6" s="1"/>
  <c r="N23" i="6"/>
  <c r="O24" i="6" s="1"/>
  <c r="N52" i="6"/>
  <c r="O53" i="6" l="1"/>
  <c r="N51" i="6"/>
  <c r="O52" i="6" s="1"/>
  <c r="N22" i="6"/>
  <c r="O23" i="6" s="1"/>
  <c r="N21" i="6"/>
  <c r="P21" i="6" s="1"/>
  <c r="P51" i="6" l="1"/>
  <c r="O22" i="6"/>
  <c r="N50" i="6"/>
  <c r="P50" i="6" s="1"/>
  <c r="N49" i="6"/>
  <c r="P49" i="6" s="1"/>
  <c r="N48" i="6"/>
  <c r="P48" i="6" s="1"/>
  <c r="N47" i="6"/>
  <c r="P47" i="6" s="1"/>
  <c r="N46" i="6"/>
  <c r="N45" i="6"/>
  <c r="N44" i="6"/>
  <c r="P44" i="6" s="1"/>
  <c r="N43" i="6"/>
  <c r="N42" i="6"/>
  <c r="P42" i="6" s="1"/>
  <c r="N41" i="6"/>
  <c r="P41" i="6" s="1"/>
  <c r="N40" i="6"/>
  <c r="P40" i="6" s="1"/>
  <c r="N39" i="6"/>
  <c r="N38" i="6"/>
  <c r="N9" i="6"/>
  <c r="N10" i="6"/>
  <c r="N11" i="6"/>
  <c r="P11" i="6" s="1"/>
  <c r="N12" i="6"/>
  <c r="N13" i="6"/>
  <c r="N14" i="6"/>
  <c r="N15" i="6"/>
  <c r="N16" i="6"/>
  <c r="O13" i="6" l="1"/>
  <c r="O51" i="6"/>
  <c r="P9" i="6"/>
  <c r="O45" i="6"/>
  <c r="O46" i="6"/>
  <c r="P39" i="6"/>
  <c r="O39" i="6"/>
  <c r="P46" i="6"/>
  <c r="O43" i="6"/>
  <c r="P43" i="6"/>
  <c r="O49" i="6"/>
  <c r="P38" i="6"/>
  <c r="O44" i="6"/>
  <c r="O47" i="6"/>
  <c r="O42" i="6"/>
  <c r="O50" i="6"/>
  <c r="O40" i="6"/>
  <c r="P45" i="6"/>
  <c r="O48" i="6"/>
  <c r="O41" i="6"/>
  <c r="O12" i="6"/>
  <c r="O11" i="6"/>
  <c r="P10" i="6"/>
  <c r="O10" i="6"/>
  <c r="P12" i="6"/>
  <c r="N20" i="6"/>
  <c r="N19" i="6"/>
  <c r="P19" i="6" s="1"/>
  <c r="N18" i="6"/>
  <c r="P18" i="6" s="1"/>
  <c r="N17" i="6"/>
  <c r="P16" i="6"/>
  <c r="P14" i="6"/>
  <c r="N8" i="6"/>
  <c r="N28" i="6" s="1"/>
  <c r="P8" i="6" l="1"/>
  <c r="P20" i="6"/>
  <c r="O21" i="6"/>
  <c r="O9" i="6"/>
  <c r="O17" i="6"/>
  <c r="P17" i="6"/>
  <c r="O16" i="6"/>
  <c r="O20" i="6"/>
  <c r="P13" i="6"/>
  <c r="O15" i="6"/>
  <c r="P15" i="6"/>
  <c r="O18" i="6"/>
  <c r="O19" i="6"/>
  <c r="O14" i="6"/>
</calcChain>
</file>

<file path=xl/sharedStrings.xml><?xml version="1.0" encoding="utf-8"?>
<sst xmlns="http://schemas.openxmlformats.org/spreadsheetml/2006/main" count="106" uniqueCount="51">
  <si>
    <t>Total</t>
  </si>
  <si>
    <t>Promedio</t>
  </si>
  <si>
    <t>Incre. (%)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</si>
  <si>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</si>
  <si>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</si>
  <si>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</si>
  <si>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</si>
  <si>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</si>
  <si>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</si>
  <si>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</si>
  <si>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</si>
  <si>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Setiembre</t>
  </si>
  <si>
    <t>Octubre</t>
  </si>
  <si>
    <t>Noviembre</t>
  </si>
  <si>
    <t>Diciembre</t>
  </si>
  <si>
    <t>-</t>
  </si>
  <si>
    <t>Año 2009</t>
  </si>
  <si>
    <t>Año 2010</t>
  </si>
  <si>
    <t>Año 2011</t>
  </si>
  <si>
    <t>Año 2012</t>
  </si>
  <si>
    <t>Año 2013</t>
  </si>
  <si>
    <t>Año 2014</t>
  </si>
  <si>
    <t>Año 2015</t>
  </si>
  <si>
    <t>Año 2016</t>
  </si>
  <si>
    <t>Año 2017</t>
  </si>
  <si>
    <t>Año 2018</t>
  </si>
  <si>
    <t>Año 2019</t>
  </si>
  <si>
    <t>Año/ Mes</t>
  </si>
  <si>
    <t>Año 2007</t>
  </si>
  <si>
    <t>Año 2008</t>
  </si>
  <si>
    <t>S/I</t>
  </si>
  <si>
    <t>CASOS ATENDIDOS EN EL CENTRO DE ATENCIÓN  INSTITUCIONAL FRENTE A LA VIOLENCIA FAMILIAR</t>
  </si>
  <si>
    <t>Cuadro N° 4.4.1</t>
  </si>
  <si>
    <r>
      <t xml:space="preserve">Caso Atendido en el CAI: </t>
    </r>
    <r>
      <rPr>
        <sz val="14"/>
        <rFont val="Arial Narrow"/>
        <family val="2"/>
      </rPr>
      <t>Es la persona que recibe un tratamiento para superar su comportamiento violento frente a la violencia contra las mujeres e integrantes del grupo familiar, es derivado por el Juzgado o la Fiscalía.</t>
    </r>
  </si>
  <si>
    <t>Cuadro N° 4.4.2</t>
  </si>
  <si>
    <t>Año 2020/a</t>
  </si>
  <si>
    <t>Año 2021</t>
  </si>
  <si>
    <t>Año 2022</t>
  </si>
  <si>
    <r>
      <t>ACCIONES EN LA ATENCIÓN DEL CASO</t>
    </r>
    <r>
      <rPr>
        <b/>
        <vertAlign val="superscript"/>
        <sz val="14"/>
        <rFont val="Arial Narrow"/>
        <family val="2"/>
      </rPr>
      <t>/a</t>
    </r>
  </si>
  <si>
    <t>/a Hasta setiembre 2022 se consideraba como registro de actividades en la atención del caso</t>
  </si>
  <si>
    <t>Año 2020/b</t>
  </si>
  <si>
    <t>Año 2023</t>
  </si>
  <si>
    <t>Año 2024</t>
  </si>
  <si>
    <t>TOTAL 2007 - 2026</t>
  </si>
  <si>
    <t>Período: 2007 - 2026</t>
  </si>
  <si>
    <t>Período:  2007 - 2026</t>
  </si>
  <si>
    <t>Año 2025</t>
  </si>
  <si>
    <t>Año 2026/c</t>
  </si>
  <si>
    <t>Año 2026/b</t>
  </si>
  <si>
    <t>/a En cumplimiento con el Decreto Supremo N° 044-2020-PCM, los CAI durante los meses de abril, mayo, junio y julio no se encontraban operando en Estado de Emergencia Nacional, solo los servicios escenciales según lo aprobado con RDE N° 20-2020.MIMP-AURORA-DE.
/b Actualizado al 30 de abril 2026, preliminar.</t>
  </si>
  <si>
    <t xml:space="preserve">/b En cumplimiento con el Decreto Supremo N° 044-2020-PCM, los CAI durante los meses de abril, mayo, junio y julio no se encontraban operando en Estado de Emergencia Nacional, solo los servicios escenciales según lo aprobado con RDE N° 20-2020.MIMP-AURORA-DE.
/c Actualizado al 30 de abril 2026, preliminar.                                              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</si>
</sst>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7" x14ac:knownFonts="1"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2"/>
      <color theme="0"/>
      <name val="Arial Narrow"/>
      <family val="2"/>
    </font>
    <font>
      <b/>
      <sz val="16"/>
      <color theme="1"/>
      <name val="Arial Narrow"/>
      <family val="2"/>
    </font>
    <font>
      <sz val="16"/>
      <name val="Arial Narrow"/>
      <family val="2"/>
    </font>
    <font>
      <b/>
      <sz val="14"/>
      <color theme="1"/>
      <name val="Arial Narrow"/>
      <family val="2"/>
    </font>
    <font>
      <sz val="10"/>
      <name val="Arial Narrow"/>
      <family val="2"/>
    </font>
    <font>
      <b/>
      <sz val="14"/>
      <name val="Arial Narrow"/>
      <family val="2"/>
    </font>
    <font>
      <b/>
      <sz val="14"/>
      <color indexed="12"/>
      <name val="Arial Narrow"/>
      <family val="2"/>
    </font>
    <font>
      <sz val="14"/>
      <name val="Arial Narrow"/>
      <family val="2"/>
    </font>
    <font>
      <b/>
      <sz val="10"/>
      <name val="Arial Narrow"/>
      <family val="2"/>
    </font>
    <font>
      <sz val="12"/>
      <name val="Arial Narrow"/>
      <family val="2"/>
    </font>
    <font>
      <b/>
      <sz val="12"/>
      <name val="Arial Narrow"/>
      <family val="2"/>
    </font>
    <font>
      <sz val="8"/>
      <name val="Arial Narrow"/>
      <family val="2"/>
    </font>
    <font>
      <b/>
      <vertAlign val="superscript"/>
      <sz val="14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rgb="FF305496"/>
        <bgColor indexed="64"/>
      </patternFill>
    </fill>
    <fill>
      <patternFill patternType="solid">
        <fgColor rgb="FFDDEBF7"/>
        <bgColor indexed="64"/>
      </patternFill>
    </fill>
  </fills>
  <borders count="11">
    <border>
      <left/>
      <right/>
      <top/>
      <bottom/>
      <diagonal/>
    </border>
    <border>
      <left style="thin">
        <color indexed="9"/>
      </left>
      <right/>
      <top/>
      <bottom/>
      <diagonal/>
    </border>
    <border>
      <left/>
      <right/>
      <top/>
      <bottom style="hair">
        <color rgb="FF305496"/>
      </bottom>
      <diagonal/>
    </border>
    <border>
      <left/>
      <right/>
      <top style="hair">
        <color rgb="FF305496"/>
      </top>
      <bottom style="hair">
        <color rgb="FF305496"/>
      </bottom>
      <diagonal/>
    </border>
    <border>
      <left/>
      <right/>
      <top style="hair">
        <color rgb="FF305496"/>
      </top>
      <bottom/>
      <diagonal/>
    </border>
    <border>
      <left/>
      <right/>
      <top style="medium">
        <color rgb="FF305496"/>
      </top>
      <bottom style="medium">
        <color rgb="FF305496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dotted">
        <color rgb="FF305496"/>
      </left>
      <right/>
      <top style="dotted">
        <color rgb="FF305496"/>
      </top>
      <bottom style="dotted">
        <color rgb="FF305496"/>
      </bottom>
      <diagonal/>
    </border>
    <border>
      <left/>
      <right/>
      <top style="dotted">
        <color rgb="FF305496"/>
      </top>
      <bottom style="dotted">
        <color rgb="FF305496"/>
      </bottom>
      <diagonal/>
    </border>
    <border>
      <left/>
      <right style="dotted">
        <color rgb="FF305496"/>
      </right>
      <top style="dotted">
        <color rgb="FF305496"/>
      </top>
      <bottom style="dotted">
        <color rgb="FF305496"/>
      </bottom>
      <diagonal/>
    </border>
    <border>
      <left/>
      <right/>
      <top style="medium">
        <color rgb="FF305496"/>
      </top>
      <bottom/>
      <diagonal/>
    </border>
  </borders>
  <cellStyleXfs count="15">
    <xf numFmtId="0" fontId="0" fillId="0" borderId="0"/>
    <xf numFmtId="0" fontId="1" fillId="0" borderId="0" applyNumberFormat="0" applyFill="0" applyBorder="0" applyProtection="0">
      <alignment horizontal="left"/>
    </xf>
    <xf numFmtId="0" fontId="1" fillId="0" borderId="0"/>
    <xf numFmtId="0" fontId="3" fillId="0" borderId="0"/>
    <xf numFmtId="0" fontId="1" fillId="0" borderId="0"/>
    <xf numFmtId="0" fontId="2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Protection="0">
      <alignment horizontal="left"/>
    </xf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" fillId="0" borderId="0"/>
    <xf numFmtId="0" fontId="1" fillId="0" borderId="0"/>
  </cellStyleXfs>
  <cellXfs count="33">
    <xf numFmtId="0" fontId="0" fillId="0" borderId="0" xfId="0"/>
    <xf numFmtId="0" fontId="6" fillId="2" borderId="0" xfId="0" applyFont="1" applyFill="1" applyAlignment="1">
      <alignment vertical="center" wrapText="1"/>
    </xf>
    <xf numFmtId="0" fontId="7" fillId="3" borderId="0" xfId="0" applyFont="1" applyFill="1" applyAlignment="1">
      <alignment horizontal="left" vertical="center" wrapText="1"/>
    </xf>
    <xf numFmtId="0" fontId="8" fillId="2" borderId="0" xfId="0" applyFont="1" applyFill="1" applyAlignment="1">
      <alignment vertical="center" wrapText="1"/>
    </xf>
    <xf numFmtId="0" fontId="12" fillId="2" borderId="0" xfId="0" applyFont="1" applyFill="1" applyAlignment="1">
      <alignment horizontal="centerContinuous" vertical="center" wrapText="1"/>
    </xf>
    <xf numFmtId="0" fontId="4" fillId="4" borderId="0" xfId="0" applyFont="1" applyFill="1" applyAlignment="1">
      <alignment horizontal="center" vertical="center" wrapText="1"/>
    </xf>
    <xf numFmtId="3" fontId="13" fillId="5" borderId="2" xfId="0" applyNumberFormat="1" applyFont="1" applyFill="1" applyBorder="1" applyAlignment="1">
      <alignment horizontal="center" vertical="center" wrapText="1"/>
    </xf>
    <xf numFmtId="3" fontId="13" fillId="5" borderId="3" xfId="0" applyNumberFormat="1" applyFont="1" applyFill="1" applyBorder="1" applyAlignment="1">
      <alignment horizontal="center" vertical="center" wrapText="1"/>
    </xf>
    <xf numFmtId="3" fontId="14" fillId="2" borderId="5" xfId="0" applyNumberFormat="1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left" vertical="center"/>
    </xf>
    <xf numFmtId="0" fontId="8" fillId="0" borderId="0" xfId="5" applyFont="1"/>
    <xf numFmtId="0" fontId="8" fillId="2" borderId="0" xfId="0" applyFont="1" applyFill="1" applyAlignment="1">
      <alignment horizontal="left" vertical="center" wrapText="1"/>
    </xf>
    <xf numFmtId="0" fontId="15" fillId="2" borderId="0" xfId="0" applyFont="1" applyFill="1" applyAlignment="1">
      <alignment horizontal="left" vertical="center"/>
    </xf>
    <xf numFmtId="3" fontId="8" fillId="2" borderId="0" xfId="0" applyNumberFormat="1" applyFont="1" applyFill="1" applyAlignment="1">
      <alignment vertical="center" wrapText="1"/>
    </xf>
    <xf numFmtId="0" fontId="14" fillId="5" borderId="4" xfId="0" applyFont="1" applyFill="1" applyBorder="1" applyAlignment="1">
      <alignment horizontal="left" vertical="center" wrapText="1"/>
    </xf>
    <xf numFmtId="3" fontId="13" fillId="5" borderId="4" xfId="0" applyNumberFormat="1" applyFont="1" applyFill="1" applyBorder="1" applyAlignment="1">
      <alignment horizontal="center" vertical="center" wrapText="1"/>
    </xf>
    <xf numFmtId="0" fontId="14" fillId="5" borderId="6" xfId="0" applyFont="1" applyFill="1" applyBorder="1" applyAlignment="1">
      <alignment horizontal="left" vertical="center" wrapText="1"/>
    </xf>
    <xf numFmtId="3" fontId="14" fillId="5" borderId="6" xfId="0" applyNumberFormat="1" applyFont="1" applyFill="1" applyBorder="1" applyAlignment="1">
      <alignment horizontal="center" vertical="center" wrapText="1"/>
    </xf>
    <xf numFmtId="164" fontId="13" fillId="5" borderId="6" xfId="11" applyNumberFormat="1" applyFont="1" applyFill="1" applyBorder="1" applyAlignment="1">
      <alignment horizontal="center" vertical="center" wrapText="1"/>
    </xf>
    <xf numFmtId="3" fontId="13" fillId="5" borderId="6" xfId="0" applyNumberFormat="1" applyFont="1" applyFill="1" applyBorder="1" applyAlignment="1">
      <alignment horizontal="center" vertical="center" wrapText="1"/>
    </xf>
    <xf numFmtId="0" fontId="10" fillId="2" borderId="0" xfId="0" applyFont="1" applyFill="1" applyAlignment="1">
      <alignment vertical="center" wrapText="1"/>
    </xf>
    <xf numFmtId="3" fontId="14" fillId="0" borderId="5" xfId="0" applyNumberFormat="1" applyFont="1" applyBorder="1" applyAlignment="1">
      <alignment vertical="center" wrapText="1"/>
    </xf>
    <xf numFmtId="3" fontId="14" fillId="2" borderId="5" xfId="0" applyNumberFormat="1" applyFont="1" applyFill="1" applyBorder="1" applyAlignment="1">
      <alignment vertical="center" wrapText="1"/>
    </xf>
    <xf numFmtId="3" fontId="13" fillId="5" borderId="0" xfId="0" applyNumberFormat="1" applyFont="1" applyFill="1" applyAlignment="1">
      <alignment horizontal="center" vertical="center" wrapText="1"/>
    </xf>
    <xf numFmtId="0" fontId="15" fillId="2" borderId="0" xfId="0" applyFont="1" applyFill="1" applyAlignment="1">
      <alignment horizontal="left" vertical="center" wrapText="1"/>
    </xf>
    <xf numFmtId="0" fontId="5" fillId="3" borderId="0" xfId="0" applyFont="1" applyFill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9" fillId="2" borderId="0" xfId="0" applyFont="1" applyFill="1" applyAlignment="1">
      <alignment horizontal="left" vertical="center" wrapText="1"/>
    </xf>
    <xf numFmtId="0" fontId="9" fillId="2" borderId="7" xfId="0" applyFont="1" applyFill="1" applyBorder="1" applyAlignment="1">
      <alignment horizontal="left" vertical="justify" wrapText="1"/>
    </xf>
    <xf numFmtId="0" fontId="11" fillId="2" borderId="8" xfId="0" applyFont="1" applyFill="1" applyBorder="1" applyAlignment="1">
      <alignment horizontal="left" vertical="justify" wrapText="1"/>
    </xf>
    <xf numFmtId="0" fontId="11" fillId="2" borderId="9" xfId="0" applyFont="1" applyFill="1" applyBorder="1" applyAlignment="1">
      <alignment horizontal="left" vertical="justify" wrapText="1"/>
    </xf>
    <xf numFmtId="0" fontId="14" fillId="0" borderId="5" xfId="0" applyFont="1" applyBorder="1" applyAlignment="1">
      <alignment horizontal="center" vertical="center" wrapText="1"/>
    </xf>
    <xf numFmtId="0" fontId="15" fillId="2" borderId="10" xfId="0" applyFont="1" applyFill="1" applyBorder="1" applyAlignment="1">
      <alignment horizontal="left" vertical="center" wrapText="1"/>
    </xf>
  </cellXfs>
  <cellStyles count="15">
    <cellStyle name="Categoría del Piloto de Datos" xfId="1" xr:uid="{00000000-0005-0000-0000-000000000000}"/>
    <cellStyle name="Normal" xfId="0" builtinId="0"/>
    <cellStyle name="Normal 2" xfId="2" xr:uid="{00000000-0005-0000-0000-000002000000}"/>
    <cellStyle name="Normal 2 2 2" xfId="14" xr:uid="{00000000-0005-0000-0000-000003000000}"/>
    <cellStyle name="Normal 2 3" xfId="13" xr:uid="{00000000-0005-0000-0000-000004000000}"/>
    <cellStyle name="Normal 3" xfId="3" xr:uid="{00000000-0005-0000-0000-000005000000}"/>
    <cellStyle name="Normal 4" xfId="4" xr:uid="{00000000-0005-0000-0000-000006000000}"/>
    <cellStyle name="Normal_4.1.1" xfId="5" xr:uid="{00000000-0005-0000-0000-000007000000}"/>
    <cellStyle name="Piloto de Datos Ángulo" xfId="6" xr:uid="{00000000-0005-0000-0000-000008000000}"/>
    <cellStyle name="Piloto de Datos Campo" xfId="7" xr:uid="{00000000-0005-0000-0000-000009000000}"/>
    <cellStyle name="Piloto de Datos Resultado" xfId="8" xr:uid="{00000000-0005-0000-0000-00000A000000}"/>
    <cellStyle name="Piloto de Datos Título" xfId="9" xr:uid="{00000000-0005-0000-0000-00000B000000}"/>
    <cellStyle name="Piloto de Datos Valor" xfId="10" xr:uid="{00000000-0005-0000-0000-00000C000000}"/>
    <cellStyle name="Porcentaje" xfId="11" builtinId="5"/>
    <cellStyle name="Porcentual 2" xfId="12" xr:uid="{00000000-0005-0000-0000-00000E000000}"/>
  </cellStyles>
  <dxfs count="0"/>
  <tableStyles count="0" defaultTableStyle="TableStyleMedium9" defaultPivotStyle="PivotStyleLight16"/>
  <colors>
    <mruColors>
      <color rgb="FF3054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298970</xdr:colOff>
      <xdr:row>0</xdr:row>
      <xdr:rowOff>137583</xdr:rowOff>
    </xdr:from>
    <xdr:to>
      <xdr:col>15</xdr:col>
      <xdr:colOff>546100</xdr:colOff>
      <xdr:row>3</xdr:row>
      <xdr:rowOff>158750</xdr:rowOff>
    </xdr:to>
    <xdr:pic>
      <xdr:nvPicPr>
        <xdr:cNvPr id="2" name="Picture 186" descr="vf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03220" y="137583"/>
          <a:ext cx="808047" cy="7196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306917</xdr:colOff>
      <xdr:row>2</xdr:row>
      <xdr:rowOff>95249</xdr:rowOff>
    </xdr:from>
    <xdr:to>
      <xdr:col>14</xdr:col>
      <xdr:colOff>150083</xdr:colOff>
      <xdr:row>3</xdr:row>
      <xdr:rowOff>178853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138584" y="455082"/>
          <a:ext cx="615749" cy="432854"/>
        </a:xfrm>
        <a:prstGeom prst="rect">
          <a:avLst/>
        </a:prstGeom>
      </xdr:spPr>
    </xdr:pic>
    <xdr:clientData/>
  </xdr:twoCellAnchor>
  <xdr:twoCellAnchor editAs="oneCell">
    <xdr:from>
      <xdr:col>14</xdr:col>
      <xdr:colOff>95250</xdr:colOff>
      <xdr:row>32</xdr:row>
      <xdr:rowOff>127000</xdr:rowOff>
    </xdr:from>
    <xdr:to>
      <xdr:col>15</xdr:col>
      <xdr:colOff>285538</xdr:colOff>
      <xdr:row>34</xdr:row>
      <xdr:rowOff>151452</xdr:rowOff>
    </xdr:to>
    <xdr:pic>
      <xdr:nvPicPr>
        <xdr:cNvPr id="4" name="Picture 96" descr="MCj03980890000[1]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99500" y="6699250"/>
          <a:ext cx="751205" cy="5503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4"/>
  <sheetViews>
    <sheetView showGridLines="0" tabSelected="1" view="pageBreakPreview" topLeftCell="A32" zoomScale="118" zoomScaleNormal="100" zoomScaleSheetLayoutView="118" workbookViewId="0">
      <selection activeCell="A32" sqref="A32:XFD32"/>
    </sheetView>
  </sheetViews>
  <sheetFormatPr baseColWidth="10" defaultColWidth="11.453125" defaultRowHeight="13" x14ac:dyDescent="0.25"/>
  <cols>
    <col min="1" max="1" width="11.54296875" style="3" customWidth="1"/>
    <col min="2" max="9" width="8.26953125" style="3" customWidth="1"/>
    <col min="10" max="10" width="9.7265625" style="3" customWidth="1"/>
    <col min="11" max="11" width="9.81640625" style="3" customWidth="1"/>
    <col min="12" max="12" width="11.453125" style="3" customWidth="1"/>
    <col min="13" max="13" width="10.1796875" style="3" customWidth="1"/>
    <col min="14" max="14" width="11.54296875" style="3" customWidth="1"/>
    <col min="15" max="15" width="8.453125" style="3" customWidth="1"/>
    <col min="16" max="16" width="10.453125" style="3" customWidth="1"/>
    <col min="17" max="16384" width="11.453125" style="3"/>
  </cols>
  <sheetData>
    <row r="1" spans="1:17" s="1" customFormat="1" ht="21.75" customHeight="1" x14ac:dyDescent="0.25">
      <c r="A1" s="25" t="s">
        <v>32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</row>
    <row r="2" spans="1:17" ht="6.75" customHeight="1" x14ac:dyDescent="0.25">
      <c r="A2" s="2"/>
      <c r="B2" s="2"/>
      <c r="C2" s="2"/>
      <c r="D2" s="2"/>
      <c r="E2" s="2"/>
      <c r="F2" s="2"/>
      <c r="G2" s="2"/>
      <c r="H2" s="2"/>
      <c r="I2" s="2"/>
      <c r="J2" s="2"/>
    </row>
    <row r="3" spans="1:17" ht="27.75" customHeight="1" x14ac:dyDescent="0.25">
      <c r="A3" s="26" t="s">
        <v>31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</row>
    <row r="4" spans="1:17" ht="18" customHeight="1" x14ac:dyDescent="0.25">
      <c r="A4" s="26" t="s">
        <v>44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</row>
    <row r="5" spans="1:17" ht="37.5" customHeight="1" x14ac:dyDescent="0.25">
      <c r="A5" s="28" t="s">
        <v>33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30"/>
    </row>
    <row r="6" spans="1:17" ht="5.25" customHeight="1" x14ac:dyDescent="0.25">
      <c r="A6" s="4"/>
      <c r="B6" s="4"/>
      <c r="C6" s="4"/>
      <c r="D6" s="4"/>
      <c r="E6" s="4"/>
      <c r="F6" s="4"/>
      <c r="G6" s="4"/>
      <c r="H6" s="4"/>
      <c r="I6" s="4"/>
    </row>
    <row r="7" spans="1:17" ht="32.25" customHeight="1" x14ac:dyDescent="0.25">
      <c r="A7" s="5" t="s">
        <v>27</v>
      </c>
      <c r="B7" s="5" t="s">
        <v>3</v>
      </c>
      <c r="C7" s="5" t="s">
        <v>4</v>
      </c>
      <c r="D7" s="5" t="s">
        <v>5</v>
      </c>
      <c r="E7" s="5" t="s">
        <v>6</v>
      </c>
      <c r="F7" s="5" t="s">
        <v>7</v>
      </c>
      <c r="G7" s="5" t="s">
        <v>8</v>
      </c>
      <c r="H7" s="5" t="s">
        <v>9</v>
      </c>
      <c r="I7" s="5" t="s">
        <v>10</v>
      </c>
      <c r="J7" s="5" t="s">
        <v>11</v>
      </c>
      <c r="K7" s="5" t="s">
        <v>12</v>
      </c>
      <c r="L7" s="5" t="s">
        <v>13</v>
      </c>
      <c r="M7" s="5" t="s">
        <v>14</v>
      </c>
      <c r="N7" s="5" t="s">
        <v>0</v>
      </c>
      <c r="O7" s="5" t="s">
        <v>2</v>
      </c>
      <c r="P7" s="5" t="s">
        <v>1</v>
      </c>
    </row>
    <row r="8" spans="1:17" ht="21" customHeight="1" x14ac:dyDescent="0.25">
      <c r="A8" s="14" t="s">
        <v>28</v>
      </c>
      <c r="B8" s="19" t="s">
        <v>30</v>
      </c>
      <c r="C8" s="19" t="s">
        <v>30</v>
      </c>
      <c r="D8" s="19" t="s">
        <v>30</v>
      </c>
      <c r="E8" s="19" t="s">
        <v>30</v>
      </c>
      <c r="F8" s="19" t="s">
        <v>30</v>
      </c>
      <c r="G8" s="19" t="s">
        <v>30</v>
      </c>
      <c r="H8" s="19" t="s">
        <v>30</v>
      </c>
      <c r="I8" s="19" t="s">
        <v>30</v>
      </c>
      <c r="J8" s="19" t="s">
        <v>30</v>
      </c>
      <c r="K8" s="19" t="s">
        <v>30</v>
      </c>
      <c r="L8" s="19">
        <v>8</v>
      </c>
      <c r="M8" s="19">
        <v>3</v>
      </c>
      <c r="N8" s="17">
        <f t="shared" ref="N8:N20" si="0">SUM(B8:M8)</f>
        <v>11</v>
      </c>
      <c r="O8" s="18" t="s">
        <v>15</v>
      </c>
      <c r="P8" s="19">
        <f t="shared" ref="P8:P20" si="1">N8/12</f>
        <v>0.91666666666666663</v>
      </c>
      <c r="Q8" s="13"/>
    </row>
    <row r="9" spans="1:17" ht="21" customHeight="1" x14ac:dyDescent="0.25">
      <c r="A9" s="16" t="s">
        <v>29</v>
      </c>
      <c r="B9" s="19">
        <v>23</v>
      </c>
      <c r="C9" s="19">
        <v>21</v>
      </c>
      <c r="D9" s="19">
        <v>26</v>
      </c>
      <c r="E9" s="19">
        <v>15</v>
      </c>
      <c r="F9" s="19">
        <v>14</v>
      </c>
      <c r="G9" s="19">
        <v>12</v>
      </c>
      <c r="H9" s="19">
        <v>17</v>
      </c>
      <c r="I9" s="19">
        <v>19</v>
      </c>
      <c r="J9" s="19">
        <v>13</v>
      </c>
      <c r="K9" s="19">
        <v>28</v>
      </c>
      <c r="L9" s="19">
        <v>19</v>
      </c>
      <c r="M9" s="19">
        <v>15</v>
      </c>
      <c r="N9" s="17">
        <f>SUM(B9:M9)</f>
        <v>222</v>
      </c>
      <c r="O9" s="18">
        <f>+N9/N8-1</f>
        <v>19.181818181818183</v>
      </c>
      <c r="P9" s="19">
        <f t="shared" ref="P9:P12" si="2">N9/12</f>
        <v>18.5</v>
      </c>
      <c r="Q9" s="13"/>
    </row>
    <row r="10" spans="1:17" ht="21" customHeight="1" x14ac:dyDescent="0.25">
      <c r="A10" s="16" t="s">
        <v>16</v>
      </c>
      <c r="B10" s="19">
        <v>22</v>
      </c>
      <c r="C10" s="19">
        <v>10</v>
      </c>
      <c r="D10" s="19">
        <v>21</v>
      </c>
      <c r="E10" s="19">
        <v>21</v>
      </c>
      <c r="F10" s="19">
        <v>23</v>
      </c>
      <c r="G10" s="19">
        <v>12</v>
      </c>
      <c r="H10" s="19">
        <v>19</v>
      </c>
      <c r="I10" s="19">
        <v>14</v>
      </c>
      <c r="J10" s="19">
        <v>20</v>
      </c>
      <c r="K10" s="19">
        <v>6</v>
      </c>
      <c r="L10" s="19">
        <v>0</v>
      </c>
      <c r="M10" s="19">
        <v>0</v>
      </c>
      <c r="N10" s="17">
        <f t="shared" si="0"/>
        <v>168</v>
      </c>
      <c r="O10" s="18">
        <f t="shared" ref="O10:O13" si="3">+N10/N9-1</f>
        <v>-0.2432432432432432</v>
      </c>
      <c r="P10" s="19">
        <f t="shared" si="2"/>
        <v>14</v>
      </c>
      <c r="Q10" s="13"/>
    </row>
    <row r="11" spans="1:17" ht="21" customHeight="1" x14ac:dyDescent="0.25">
      <c r="A11" s="16" t="s">
        <v>17</v>
      </c>
      <c r="B11" s="19">
        <v>0</v>
      </c>
      <c r="C11" s="19">
        <v>0</v>
      </c>
      <c r="D11" s="19">
        <v>0</v>
      </c>
      <c r="E11" s="19">
        <v>0</v>
      </c>
      <c r="F11" s="19">
        <v>3</v>
      </c>
      <c r="G11" s="19">
        <v>5</v>
      </c>
      <c r="H11" s="19">
        <v>2</v>
      </c>
      <c r="I11" s="19">
        <v>3</v>
      </c>
      <c r="J11" s="19">
        <v>6</v>
      </c>
      <c r="K11" s="19">
        <v>1</v>
      </c>
      <c r="L11" s="19">
        <v>0</v>
      </c>
      <c r="M11" s="19">
        <v>2</v>
      </c>
      <c r="N11" s="17">
        <f t="shared" si="0"/>
        <v>22</v>
      </c>
      <c r="O11" s="18">
        <f t="shared" si="3"/>
        <v>-0.86904761904761907</v>
      </c>
      <c r="P11" s="19">
        <f t="shared" si="2"/>
        <v>1.8333333333333333</v>
      </c>
      <c r="Q11" s="13"/>
    </row>
    <row r="12" spans="1:17" ht="21" customHeight="1" x14ac:dyDescent="0.25">
      <c r="A12" s="16" t="s">
        <v>18</v>
      </c>
      <c r="B12" s="19">
        <v>4</v>
      </c>
      <c r="C12" s="19">
        <v>0</v>
      </c>
      <c r="D12" s="19">
        <v>4</v>
      </c>
      <c r="E12" s="19">
        <v>1</v>
      </c>
      <c r="F12" s="19">
        <v>0</v>
      </c>
      <c r="G12" s="19">
        <v>5</v>
      </c>
      <c r="H12" s="19">
        <v>2</v>
      </c>
      <c r="I12" s="19">
        <v>3</v>
      </c>
      <c r="J12" s="19">
        <v>4</v>
      </c>
      <c r="K12" s="19">
        <v>6</v>
      </c>
      <c r="L12" s="19">
        <v>6</v>
      </c>
      <c r="M12" s="19">
        <v>3</v>
      </c>
      <c r="N12" s="17">
        <f t="shared" si="0"/>
        <v>38</v>
      </c>
      <c r="O12" s="18">
        <f t="shared" si="3"/>
        <v>0.72727272727272729</v>
      </c>
      <c r="P12" s="19">
        <f t="shared" si="2"/>
        <v>3.1666666666666665</v>
      </c>
      <c r="Q12" s="13"/>
    </row>
    <row r="13" spans="1:17" ht="21" customHeight="1" x14ac:dyDescent="0.25">
      <c r="A13" s="16" t="s">
        <v>19</v>
      </c>
      <c r="B13" s="19">
        <v>9</v>
      </c>
      <c r="C13" s="19">
        <v>1</v>
      </c>
      <c r="D13" s="19">
        <v>2</v>
      </c>
      <c r="E13" s="19">
        <v>2</v>
      </c>
      <c r="F13" s="19">
        <v>5</v>
      </c>
      <c r="G13" s="19">
        <v>8</v>
      </c>
      <c r="H13" s="19">
        <v>8</v>
      </c>
      <c r="I13" s="19">
        <v>7</v>
      </c>
      <c r="J13" s="19">
        <v>7</v>
      </c>
      <c r="K13" s="19">
        <v>9</v>
      </c>
      <c r="L13" s="19">
        <v>3</v>
      </c>
      <c r="M13" s="19">
        <v>5</v>
      </c>
      <c r="N13" s="17">
        <f t="shared" si="0"/>
        <v>66</v>
      </c>
      <c r="O13" s="18">
        <f t="shared" si="3"/>
        <v>0.73684210526315796</v>
      </c>
      <c r="P13" s="19">
        <f t="shared" si="1"/>
        <v>5.5</v>
      </c>
    </row>
    <row r="14" spans="1:17" ht="21" customHeight="1" x14ac:dyDescent="0.25">
      <c r="A14" s="16" t="s">
        <v>20</v>
      </c>
      <c r="B14" s="19">
        <v>15</v>
      </c>
      <c r="C14" s="19">
        <v>2</v>
      </c>
      <c r="D14" s="19">
        <v>9</v>
      </c>
      <c r="E14" s="19">
        <v>12</v>
      </c>
      <c r="F14" s="19">
        <v>7</v>
      </c>
      <c r="G14" s="19">
        <v>6</v>
      </c>
      <c r="H14" s="19">
        <v>11</v>
      </c>
      <c r="I14" s="19">
        <v>8</v>
      </c>
      <c r="J14" s="19">
        <v>25</v>
      </c>
      <c r="K14" s="19">
        <v>13</v>
      </c>
      <c r="L14" s="19">
        <v>12</v>
      </c>
      <c r="M14" s="19">
        <v>7</v>
      </c>
      <c r="N14" s="17">
        <f t="shared" si="0"/>
        <v>127</v>
      </c>
      <c r="O14" s="18">
        <f t="shared" ref="O14:O20" si="4">+N14/N13-1</f>
        <v>0.92424242424242431</v>
      </c>
      <c r="P14" s="19">
        <f t="shared" si="1"/>
        <v>10.583333333333334</v>
      </c>
    </row>
    <row r="15" spans="1:17" ht="21" customHeight="1" x14ac:dyDescent="0.25">
      <c r="A15" s="16" t="s">
        <v>21</v>
      </c>
      <c r="B15" s="19">
        <v>13</v>
      </c>
      <c r="C15" s="19">
        <v>6</v>
      </c>
      <c r="D15" s="19">
        <v>14</v>
      </c>
      <c r="E15" s="19">
        <v>7</v>
      </c>
      <c r="F15" s="19">
        <v>11</v>
      </c>
      <c r="G15" s="19">
        <v>11</v>
      </c>
      <c r="H15" s="19">
        <v>23</v>
      </c>
      <c r="I15" s="19">
        <v>22</v>
      </c>
      <c r="J15" s="19">
        <v>49</v>
      </c>
      <c r="K15" s="19">
        <v>39</v>
      </c>
      <c r="L15" s="19">
        <v>40</v>
      </c>
      <c r="M15" s="19">
        <v>13</v>
      </c>
      <c r="N15" s="17">
        <f t="shared" si="0"/>
        <v>248</v>
      </c>
      <c r="O15" s="18">
        <f t="shared" si="4"/>
        <v>0.95275590551181111</v>
      </c>
      <c r="P15" s="19">
        <f t="shared" si="1"/>
        <v>20.666666666666668</v>
      </c>
    </row>
    <row r="16" spans="1:17" ht="21" customHeight="1" x14ac:dyDescent="0.25">
      <c r="A16" s="16" t="s">
        <v>22</v>
      </c>
      <c r="B16" s="19">
        <v>19</v>
      </c>
      <c r="C16" s="19">
        <v>6</v>
      </c>
      <c r="D16" s="19">
        <v>32</v>
      </c>
      <c r="E16" s="19">
        <v>24</v>
      </c>
      <c r="F16" s="19">
        <v>54</v>
      </c>
      <c r="G16" s="19">
        <v>63</v>
      </c>
      <c r="H16" s="19">
        <v>56</v>
      </c>
      <c r="I16" s="19">
        <v>81</v>
      </c>
      <c r="J16" s="19">
        <v>102</v>
      </c>
      <c r="K16" s="19">
        <v>79</v>
      </c>
      <c r="L16" s="19">
        <v>57</v>
      </c>
      <c r="M16" s="19">
        <v>35</v>
      </c>
      <c r="N16" s="17">
        <f t="shared" si="0"/>
        <v>608</v>
      </c>
      <c r="O16" s="18">
        <f t="shared" si="4"/>
        <v>1.4516129032258065</v>
      </c>
      <c r="P16" s="19">
        <f t="shared" si="1"/>
        <v>50.666666666666664</v>
      </c>
    </row>
    <row r="17" spans="1:17" ht="21" customHeight="1" x14ac:dyDescent="0.25">
      <c r="A17" s="16" t="s">
        <v>23</v>
      </c>
      <c r="B17" s="19">
        <v>79</v>
      </c>
      <c r="C17" s="19">
        <v>76</v>
      </c>
      <c r="D17" s="19">
        <v>41</v>
      </c>
      <c r="E17" s="19">
        <v>91</v>
      </c>
      <c r="F17" s="19">
        <v>154</v>
      </c>
      <c r="G17" s="19">
        <v>141</v>
      </c>
      <c r="H17" s="19">
        <v>100</v>
      </c>
      <c r="I17" s="19">
        <v>121</v>
      </c>
      <c r="J17" s="19">
        <v>140</v>
      </c>
      <c r="K17" s="19">
        <v>135</v>
      </c>
      <c r="L17" s="19">
        <v>137</v>
      </c>
      <c r="M17" s="19">
        <v>43</v>
      </c>
      <c r="N17" s="17">
        <f t="shared" si="0"/>
        <v>1258</v>
      </c>
      <c r="O17" s="18">
        <f t="shared" si="4"/>
        <v>1.0690789473684212</v>
      </c>
      <c r="P17" s="19">
        <f t="shared" si="1"/>
        <v>104.83333333333333</v>
      </c>
    </row>
    <row r="18" spans="1:17" ht="21" customHeight="1" x14ac:dyDescent="0.25">
      <c r="A18" s="16" t="s">
        <v>24</v>
      </c>
      <c r="B18" s="19">
        <v>104</v>
      </c>
      <c r="C18" s="19">
        <v>160</v>
      </c>
      <c r="D18" s="19">
        <v>125</v>
      </c>
      <c r="E18" s="19">
        <v>100</v>
      </c>
      <c r="F18" s="19">
        <v>159</v>
      </c>
      <c r="G18" s="19">
        <v>133</v>
      </c>
      <c r="H18" s="19">
        <v>135</v>
      </c>
      <c r="I18" s="19">
        <v>164</v>
      </c>
      <c r="J18" s="19">
        <v>164</v>
      </c>
      <c r="K18" s="19">
        <v>163</v>
      </c>
      <c r="L18" s="19">
        <v>152</v>
      </c>
      <c r="M18" s="19">
        <v>130</v>
      </c>
      <c r="N18" s="17">
        <f t="shared" si="0"/>
        <v>1689</v>
      </c>
      <c r="O18" s="18">
        <f t="shared" si="4"/>
        <v>0.34260731319554849</v>
      </c>
      <c r="P18" s="19">
        <f t="shared" si="1"/>
        <v>140.75</v>
      </c>
    </row>
    <row r="19" spans="1:17" ht="21" customHeight="1" x14ac:dyDescent="0.25">
      <c r="A19" s="16" t="s">
        <v>25</v>
      </c>
      <c r="B19" s="19">
        <v>137</v>
      </c>
      <c r="C19" s="19">
        <v>132</v>
      </c>
      <c r="D19" s="19">
        <v>146</v>
      </c>
      <c r="E19" s="19">
        <v>154</v>
      </c>
      <c r="F19" s="19">
        <v>167</v>
      </c>
      <c r="G19" s="19">
        <v>177</v>
      </c>
      <c r="H19" s="19">
        <v>217</v>
      </c>
      <c r="I19" s="19">
        <v>174</v>
      </c>
      <c r="J19" s="19">
        <v>171</v>
      </c>
      <c r="K19" s="19">
        <v>197</v>
      </c>
      <c r="L19" s="19">
        <v>133</v>
      </c>
      <c r="M19" s="19">
        <v>130</v>
      </c>
      <c r="N19" s="17">
        <f t="shared" si="0"/>
        <v>1935</v>
      </c>
      <c r="O19" s="18">
        <f t="shared" si="4"/>
        <v>0.14564831261101241</v>
      </c>
      <c r="P19" s="19">
        <f t="shared" si="1"/>
        <v>161.25</v>
      </c>
    </row>
    <row r="20" spans="1:17" ht="21" customHeight="1" x14ac:dyDescent="0.25">
      <c r="A20" s="16" t="s">
        <v>26</v>
      </c>
      <c r="B20" s="19">
        <v>207</v>
      </c>
      <c r="C20" s="19">
        <v>207</v>
      </c>
      <c r="D20" s="19">
        <v>221</v>
      </c>
      <c r="E20" s="19">
        <v>192</v>
      </c>
      <c r="F20" s="19">
        <v>246</v>
      </c>
      <c r="G20" s="19">
        <v>227</v>
      </c>
      <c r="H20" s="19">
        <v>237</v>
      </c>
      <c r="I20" s="19">
        <v>215</v>
      </c>
      <c r="J20" s="19">
        <v>245</v>
      </c>
      <c r="K20" s="19">
        <v>217</v>
      </c>
      <c r="L20" s="19">
        <v>230</v>
      </c>
      <c r="M20" s="19">
        <v>254</v>
      </c>
      <c r="N20" s="17">
        <f t="shared" si="0"/>
        <v>2698</v>
      </c>
      <c r="O20" s="18">
        <f t="shared" si="4"/>
        <v>0.39431524547803609</v>
      </c>
      <c r="P20" s="19">
        <f t="shared" si="1"/>
        <v>224.83333333333334</v>
      </c>
    </row>
    <row r="21" spans="1:17" ht="21" customHeight="1" x14ac:dyDescent="0.25">
      <c r="A21" s="16" t="s">
        <v>35</v>
      </c>
      <c r="B21" s="19">
        <v>281</v>
      </c>
      <c r="C21" s="19">
        <v>240</v>
      </c>
      <c r="D21" s="19">
        <v>151</v>
      </c>
      <c r="E21" s="19">
        <v>0</v>
      </c>
      <c r="F21" s="19">
        <v>0</v>
      </c>
      <c r="G21" s="19">
        <v>0</v>
      </c>
      <c r="H21" s="19">
        <v>0</v>
      </c>
      <c r="I21" s="19">
        <v>149</v>
      </c>
      <c r="J21" s="19">
        <v>225</v>
      </c>
      <c r="K21" s="19">
        <v>208</v>
      </c>
      <c r="L21" s="19">
        <v>268</v>
      </c>
      <c r="M21" s="19">
        <v>204</v>
      </c>
      <c r="N21" s="17">
        <f t="shared" ref="N21:N26" si="5">SUM(B21:M21)</f>
        <v>1726</v>
      </c>
      <c r="O21" s="18">
        <f>+N21/N20-1</f>
        <v>-0.36026686434395849</v>
      </c>
      <c r="P21" s="19">
        <f>N21/12</f>
        <v>143.83333333333334</v>
      </c>
    </row>
    <row r="22" spans="1:17" ht="21" customHeight="1" x14ac:dyDescent="0.25">
      <c r="A22" s="16" t="s">
        <v>36</v>
      </c>
      <c r="B22" s="19">
        <v>184</v>
      </c>
      <c r="C22" s="19">
        <v>141</v>
      </c>
      <c r="D22" s="19">
        <v>165</v>
      </c>
      <c r="E22" s="19">
        <v>161</v>
      </c>
      <c r="F22" s="19">
        <v>198</v>
      </c>
      <c r="G22" s="19">
        <v>225</v>
      </c>
      <c r="H22" s="19">
        <v>228</v>
      </c>
      <c r="I22" s="19">
        <v>234</v>
      </c>
      <c r="J22" s="19">
        <v>270</v>
      </c>
      <c r="K22" s="19">
        <v>269</v>
      </c>
      <c r="L22" s="19">
        <v>259</v>
      </c>
      <c r="M22" s="19">
        <v>219</v>
      </c>
      <c r="N22" s="17">
        <f t="shared" si="5"/>
        <v>2553</v>
      </c>
      <c r="O22" s="18">
        <f>+N22/N21-1</f>
        <v>0.47914252607184249</v>
      </c>
      <c r="P22" s="19">
        <f t="shared" ref="P22:P27" si="6">AVERAGE(B22:M22)</f>
        <v>212.75</v>
      </c>
    </row>
    <row r="23" spans="1:17" ht="21" customHeight="1" x14ac:dyDescent="0.25">
      <c r="A23" s="16" t="s">
        <v>37</v>
      </c>
      <c r="B23" s="19">
        <v>218</v>
      </c>
      <c r="C23" s="19">
        <v>186</v>
      </c>
      <c r="D23" s="19">
        <v>239</v>
      </c>
      <c r="E23" s="19">
        <v>199</v>
      </c>
      <c r="F23" s="19">
        <v>235</v>
      </c>
      <c r="G23" s="19">
        <v>236</v>
      </c>
      <c r="H23" s="19">
        <v>233</v>
      </c>
      <c r="I23" s="19">
        <v>230</v>
      </c>
      <c r="J23" s="19">
        <v>276</v>
      </c>
      <c r="K23" s="19">
        <v>246</v>
      </c>
      <c r="L23" s="19">
        <v>300</v>
      </c>
      <c r="M23" s="19">
        <v>197</v>
      </c>
      <c r="N23" s="17">
        <f t="shared" si="5"/>
        <v>2795</v>
      </c>
      <c r="O23" s="18">
        <f>+N23/N22-1</f>
        <v>9.479044261652958E-2</v>
      </c>
      <c r="P23" s="19">
        <f t="shared" si="6"/>
        <v>232.91666666666666</v>
      </c>
    </row>
    <row r="24" spans="1:17" ht="21" customHeight="1" x14ac:dyDescent="0.25">
      <c r="A24" s="16" t="s">
        <v>41</v>
      </c>
      <c r="B24" s="19">
        <v>245</v>
      </c>
      <c r="C24" s="19">
        <v>212</v>
      </c>
      <c r="D24" s="19">
        <v>254</v>
      </c>
      <c r="E24" s="19">
        <v>213</v>
      </c>
      <c r="F24" s="19">
        <v>270</v>
      </c>
      <c r="G24" s="19">
        <v>261</v>
      </c>
      <c r="H24" s="19">
        <v>264</v>
      </c>
      <c r="I24" s="19">
        <v>279</v>
      </c>
      <c r="J24" s="19">
        <v>256</v>
      </c>
      <c r="K24" s="19">
        <v>248</v>
      </c>
      <c r="L24" s="19">
        <v>245</v>
      </c>
      <c r="M24" s="19">
        <v>182</v>
      </c>
      <c r="N24" s="17">
        <f t="shared" si="5"/>
        <v>2929</v>
      </c>
      <c r="O24" s="18">
        <f t="shared" ref="O24:O26" si="7">+N24/N23-1</f>
        <v>4.7942754919499064E-2</v>
      </c>
      <c r="P24" s="19">
        <f t="shared" si="6"/>
        <v>244.08333333333334</v>
      </c>
    </row>
    <row r="25" spans="1:17" ht="21" customHeight="1" x14ac:dyDescent="0.25">
      <c r="A25" s="16" t="s">
        <v>42</v>
      </c>
      <c r="B25" s="19">
        <v>240</v>
      </c>
      <c r="C25" s="19">
        <v>240</v>
      </c>
      <c r="D25" s="19">
        <v>244</v>
      </c>
      <c r="E25" s="19">
        <v>303</v>
      </c>
      <c r="F25" s="19">
        <v>274</v>
      </c>
      <c r="G25" s="19">
        <v>257</v>
      </c>
      <c r="H25" s="19">
        <v>256</v>
      </c>
      <c r="I25" s="19">
        <v>241</v>
      </c>
      <c r="J25" s="19">
        <v>271</v>
      </c>
      <c r="K25" s="19">
        <v>281</v>
      </c>
      <c r="L25" s="19">
        <v>242</v>
      </c>
      <c r="M25" s="19">
        <v>228</v>
      </c>
      <c r="N25" s="17">
        <f t="shared" si="5"/>
        <v>3077</v>
      </c>
      <c r="O25" s="18">
        <f t="shared" si="7"/>
        <v>5.0529190850119532E-2</v>
      </c>
      <c r="P25" s="19">
        <f t="shared" si="6"/>
        <v>256.41666666666669</v>
      </c>
    </row>
    <row r="26" spans="1:17" ht="21" customHeight="1" x14ac:dyDescent="0.25">
      <c r="A26" s="16" t="s">
        <v>46</v>
      </c>
      <c r="B26" s="19">
        <v>314</v>
      </c>
      <c r="C26" s="19">
        <v>247</v>
      </c>
      <c r="D26" s="19">
        <v>286</v>
      </c>
      <c r="E26" s="19">
        <v>286</v>
      </c>
      <c r="F26" s="19">
        <v>297</v>
      </c>
      <c r="G26" s="19">
        <v>287</v>
      </c>
      <c r="H26" s="19">
        <v>279</v>
      </c>
      <c r="I26" s="19">
        <v>346</v>
      </c>
      <c r="J26" s="19">
        <v>341</v>
      </c>
      <c r="K26" s="19">
        <v>377</v>
      </c>
      <c r="L26" s="19">
        <v>318</v>
      </c>
      <c r="M26" s="19">
        <v>309</v>
      </c>
      <c r="N26" s="17">
        <f t="shared" si="5"/>
        <v>3687</v>
      </c>
      <c r="O26" s="18">
        <f t="shared" si="7"/>
        <v>0.19824504387390318</v>
      </c>
      <c r="P26" s="19">
        <f t="shared" si="6"/>
        <v>307.25</v>
      </c>
    </row>
    <row r="27" spans="1:17" ht="21" customHeight="1" thickBot="1" x14ac:dyDescent="0.3">
      <c r="A27" s="16" t="s">
        <v>48</v>
      </c>
      <c r="B27" s="23">
        <v>328</v>
      </c>
      <c r="C27" s="23">
        <v>301</v>
      </c>
      <c r="D27" s="23">
        <v>335</v>
      </c>
      <c r="E27" s="23">
        <v>331</v>
      </c>
      <c r="F27" s="23"/>
      <c r="G27" s="23"/>
      <c r="H27" s="23"/>
      <c r="I27" s="23"/>
      <c r="J27" s="23"/>
      <c r="K27" s="23"/>
      <c r="L27" s="23"/>
      <c r="M27" s="23"/>
      <c r="N27" s="17">
        <f t="shared" ref="N27" si="8">SUM(B27:M27)</f>
        <v>1295</v>
      </c>
      <c r="O27" s="18">
        <f t="shared" ref="O27" si="9">+N27/N26-1</f>
        <v>-0.64876593436398156</v>
      </c>
      <c r="P27" s="19">
        <f t="shared" si="6"/>
        <v>323.75</v>
      </c>
    </row>
    <row r="28" spans="1:17" ht="20.149999999999999" customHeight="1" thickBot="1" x14ac:dyDescent="0.3">
      <c r="A28" s="31" t="s">
        <v>43</v>
      </c>
      <c r="B28" s="31"/>
      <c r="C28" s="31"/>
      <c r="D28" s="31"/>
      <c r="E28" s="31"/>
      <c r="F28" s="31"/>
      <c r="G28" s="31"/>
      <c r="H28" s="21"/>
      <c r="I28" s="21"/>
      <c r="J28" s="21"/>
      <c r="K28" s="21"/>
      <c r="L28" s="21"/>
      <c r="M28" s="21"/>
      <c r="N28" s="8">
        <f>SUM(N8:N27)</f>
        <v>27152</v>
      </c>
      <c r="O28" s="8"/>
      <c r="P28" s="8"/>
    </row>
    <row r="29" spans="1:17" ht="39" customHeight="1" x14ac:dyDescent="0.25">
      <c r="A29" s="32" t="s">
        <v>49</v>
      </c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</row>
    <row r="30" spans="1:17" x14ac:dyDescent="0.3">
      <c r="A30" s="9"/>
      <c r="Q30" s="10"/>
    </row>
    <row r="31" spans="1:17" x14ac:dyDescent="0.3">
      <c r="A31" s="11"/>
      <c r="Q31" s="10"/>
    </row>
    <row r="32" spans="1:17" ht="20.25" customHeight="1" x14ac:dyDescent="0.3">
      <c r="A32" s="25" t="s">
        <v>34</v>
      </c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10"/>
    </row>
    <row r="33" spans="1:17" x14ac:dyDescent="0.3">
      <c r="A33" s="11"/>
      <c r="Q33" s="10"/>
    </row>
    <row r="34" spans="1:17" ht="28.5" customHeight="1" x14ac:dyDescent="0.3">
      <c r="A34" s="26" t="s">
        <v>38</v>
      </c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10"/>
    </row>
    <row r="35" spans="1:17" ht="18" customHeight="1" x14ac:dyDescent="0.3">
      <c r="A35" s="26" t="s">
        <v>45</v>
      </c>
      <c r="B35" s="27"/>
      <c r="C35" s="27"/>
      <c r="D35" s="27"/>
      <c r="E35" s="27"/>
      <c r="F35" s="27"/>
      <c r="G35" s="27"/>
      <c r="H35" s="27"/>
      <c r="I35" s="27"/>
      <c r="J35" s="20"/>
      <c r="Q35" s="10"/>
    </row>
    <row r="36" spans="1:17" x14ac:dyDescent="0.3">
      <c r="A36" s="11"/>
      <c r="Q36" s="10"/>
    </row>
    <row r="37" spans="1:17" ht="32.25" customHeight="1" x14ac:dyDescent="0.3">
      <c r="A37" s="5" t="s">
        <v>27</v>
      </c>
      <c r="B37" s="5" t="s">
        <v>3</v>
      </c>
      <c r="C37" s="5" t="s">
        <v>4</v>
      </c>
      <c r="D37" s="5" t="s">
        <v>5</v>
      </c>
      <c r="E37" s="5" t="s">
        <v>6</v>
      </c>
      <c r="F37" s="5" t="s">
        <v>7</v>
      </c>
      <c r="G37" s="5" t="s">
        <v>8</v>
      </c>
      <c r="H37" s="5" t="s">
        <v>9</v>
      </c>
      <c r="I37" s="5" t="s">
        <v>10</v>
      </c>
      <c r="J37" s="5" t="s">
        <v>11</v>
      </c>
      <c r="K37" s="5" t="s">
        <v>12</v>
      </c>
      <c r="L37" s="5" t="s">
        <v>13</v>
      </c>
      <c r="M37" s="5" t="s">
        <v>14</v>
      </c>
      <c r="N37" s="5" t="s">
        <v>0</v>
      </c>
      <c r="O37" s="5" t="s">
        <v>2</v>
      </c>
      <c r="P37" s="5" t="s">
        <v>1</v>
      </c>
      <c r="Q37" s="10"/>
    </row>
    <row r="38" spans="1:17" ht="21" customHeight="1" x14ac:dyDescent="0.3">
      <c r="A38" s="14" t="s">
        <v>28</v>
      </c>
      <c r="B38" s="6" t="s">
        <v>30</v>
      </c>
      <c r="C38" s="7" t="s">
        <v>30</v>
      </c>
      <c r="D38" s="7" t="s">
        <v>30</v>
      </c>
      <c r="E38" s="7" t="s">
        <v>30</v>
      </c>
      <c r="F38" s="7" t="s">
        <v>30</v>
      </c>
      <c r="G38" s="7" t="s">
        <v>30</v>
      </c>
      <c r="H38" s="7" t="s">
        <v>30</v>
      </c>
      <c r="I38" s="7" t="s">
        <v>30</v>
      </c>
      <c r="J38" s="7" t="s">
        <v>30</v>
      </c>
      <c r="K38" s="7" t="s">
        <v>30</v>
      </c>
      <c r="L38" s="7">
        <v>22</v>
      </c>
      <c r="M38" s="15">
        <v>24</v>
      </c>
      <c r="N38" s="17">
        <f t="shared" ref="N38" si="10">SUM(B38:M38)</f>
        <v>46</v>
      </c>
      <c r="O38" s="18" t="s">
        <v>15</v>
      </c>
      <c r="P38" s="19">
        <f t="shared" ref="P38:P50" si="11">N38/12</f>
        <v>3.8333333333333335</v>
      </c>
      <c r="Q38" s="10"/>
    </row>
    <row r="39" spans="1:17" ht="21" customHeight="1" x14ac:dyDescent="0.3">
      <c r="A39" s="16" t="s">
        <v>29</v>
      </c>
      <c r="B39" s="6">
        <v>86</v>
      </c>
      <c r="C39" s="7">
        <v>116</v>
      </c>
      <c r="D39" s="7">
        <v>147</v>
      </c>
      <c r="E39" s="7">
        <v>131</v>
      </c>
      <c r="F39" s="7">
        <v>101</v>
      </c>
      <c r="G39" s="7">
        <v>106</v>
      </c>
      <c r="H39" s="7">
        <v>105</v>
      </c>
      <c r="I39" s="7">
        <v>155</v>
      </c>
      <c r="J39" s="7">
        <v>155</v>
      </c>
      <c r="K39" s="7">
        <v>214</v>
      </c>
      <c r="L39" s="7">
        <v>170</v>
      </c>
      <c r="M39" s="15">
        <v>165</v>
      </c>
      <c r="N39" s="17">
        <f>SUM(B39:M39)</f>
        <v>1651</v>
      </c>
      <c r="O39" s="18">
        <f>+N39/N38-1</f>
        <v>34.891304347826086</v>
      </c>
      <c r="P39" s="19">
        <f t="shared" si="11"/>
        <v>137.58333333333334</v>
      </c>
      <c r="Q39" s="10"/>
    </row>
    <row r="40" spans="1:17" ht="21" customHeight="1" x14ac:dyDescent="0.3">
      <c r="A40" s="16" t="s">
        <v>16</v>
      </c>
      <c r="B40" s="6">
        <v>233</v>
      </c>
      <c r="C40" s="7">
        <v>232</v>
      </c>
      <c r="D40" s="7">
        <v>212</v>
      </c>
      <c r="E40" s="7">
        <v>225</v>
      </c>
      <c r="F40" s="7">
        <v>221</v>
      </c>
      <c r="G40" s="7">
        <v>247</v>
      </c>
      <c r="H40" s="7">
        <v>216</v>
      </c>
      <c r="I40" s="7">
        <v>214</v>
      </c>
      <c r="J40" s="7">
        <v>237</v>
      </c>
      <c r="K40" s="7">
        <v>209</v>
      </c>
      <c r="L40" s="7">
        <v>0</v>
      </c>
      <c r="M40" s="15">
        <v>0</v>
      </c>
      <c r="N40" s="17">
        <f t="shared" ref="N40:N50" si="12">SUM(B40:M40)</f>
        <v>2246</v>
      </c>
      <c r="O40" s="18">
        <f t="shared" ref="O40:O50" si="13">+N40/N39-1</f>
        <v>0.36038764385221067</v>
      </c>
      <c r="P40" s="19">
        <f t="shared" si="11"/>
        <v>187.16666666666666</v>
      </c>
      <c r="Q40" s="10"/>
    </row>
    <row r="41" spans="1:17" ht="21" customHeight="1" x14ac:dyDescent="0.3">
      <c r="A41" s="16" t="s">
        <v>17</v>
      </c>
      <c r="B41" s="6">
        <v>0</v>
      </c>
      <c r="C41" s="7">
        <v>0</v>
      </c>
      <c r="D41" s="7">
        <v>0</v>
      </c>
      <c r="E41" s="7">
        <v>0</v>
      </c>
      <c r="F41" s="7">
        <v>6</v>
      </c>
      <c r="G41" s="7">
        <v>31</v>
      </c>
      <c r="H41" s="7">
        <v>40</v>
      </c>
      <c r="I41" s="7">
        <v>43</v>
      </c>
      <c r="J41" s="7">
        <v>56</v>
      </c>
      <c r="K41" s="7">
        <v>69</v>
      </c>
      <c r="L41" s="7">
        <v>54</v>
      </c>
      <c r="M41" s="15">
        <v>23</v>
      </c>
      <c r="N41" s="17">
        <f t="shared" si="12"/>
        <v>322</v>
      </c>
      <c r="O41" s="18">
        <f t="shared" si="13"/>
        <v>-0.85663401602849509</v>
      </c>
      <c r="P41" s="19">
        <f t="shared" si="11"/>
        <v>26.833333333333332</v>
      </c>
      <c r="Q41" s="10"/>
    </row>
    <row r="42" spans="1:17" ht="21" customHeight="1" x14ac:dyDescent="0.3">
      <c r="A42" s="16" t="s">
        <v>18</v>
      </c>
      <c r="B42" s="6">
        <v>46</v>
      </c>
      <c r="C42" s="7">
        <v>42</v>
      </c>
      <c r="D42" s="7">
        <v>60</v>
      </c>
      <c r="E42" s="7">
        <v>52</v>
      </c>
      <c r="F42" s="7">
        <v>44</v>
      </c>
      <c r="G42" s="7">
        <v>48</v>
      </c>
      <c r="H42" s="7">
        <v>30</v>
      </c>
      <c r="I42" s="7">
        <v>52</v>
      </c>
      <c r="J42" s="7">
        <v>40</v>
      </c>
      <c r="K42" s="7">
        <v>66</v>
      </c>
      <c r="L42" s="7">
        <v>73</v>
      </c>
      <c r="M42" s="15">
        <v>58</v>
      </c>
      <c r="N42" s="17">
        <f t="shared" si="12"/>
        <v>611</v>
      </c>
      <c r="O42" s="18">
        <f t="shared" si="13"/>
        <v>0.89751552795031064</v>
      </c>
      <c r="P42" s="19">
        <f t="shared" si="11"/>
        <v>50.916666666666664</v>
      </c>
      <c r="Q42" s="10"/>
    </row>
    <row r="43" spans="1:17" ht="21" customHeight="1" x14ac:dyDescent="0.25">
      <c r="A43" s="16" t="s">
        <v>19</v>
      </c>
      <c r="B43" s="6">
        <v>94</v>
      </c>
      <c r="C43" s="7">
        <v>51</v>
      </c>
      <c r="D43" s="7">
        <v>97</v>
      </c>
      <c r="E43" s="7">
        <v>71</v>
      </c>
      <c r="F43" s="7">
        <v>89</v>
      </c>
      <c r="G43" s="7">
        <v>89</v>
      </c>
      <c r="H43" s="7">
        <v>97</v>
      </c>
      <c r="I43" s="7">
        <v>83</v>
      </c>
      <c r="J43" s="7">
        <v>80</v>
      </c>
      <c r="K43" s="7">
        <v>105</v>
      </c>
      <c r="L43" s="7">
        <v>101</v>
      </c>
      <c r="M43" s="15">
        <v>78</v>
      </c>
      <c r="N43" s="17">
        <f t="shared" si="12"/>
        <v>1035</v>
      </c>
      <c r="O43" s="18">
        <f t="shared" si="13"/>
        <v>0.69394435351882167</v>
      </c>
      <c r="P43" s="19">
        <f t="shared" si="11"/>
        <v>86.25</v>
      </c>
    </row>
    <row r="44" spans="1:17" ht="21" customHeight="1" x14ac:dyDescent="0.25">
      <c r="A44" s="16" t="s">
        <v>20</v>
      </c>
      <c r="B44" s="6">
        <v>175</v>
      </c>
      <c r="C44" s="7">
        <v>133</v>
      </c>
      <c r="D44" s="7">
        <v>181</v>
      </c>
      <c r="E44" s="7">
        <v>194</v>
      </c>
      <c r="F44" s="7">
        <v>231</v>
      </c>
      <c r="G44" s="7">
        <v>152</v>
      </c>
      <c r="H44" s="7">
        <v>235</v>
      </c>
      <c r="I44" s="7">
        <v>388</v>
      </c>
      <c r="J44" s="7">
        <v>402</v>
      </c>
      <c r="K44" s="7">
        <v>441</v>
      </c>
      <c r="L44" s="7">
        <v>424</v>
      </c>
      <c r="M44" s="15">
        <v>351</v>
      </c>
      <c r="N44" s="17">
        <f t="shared" si="12"/>
        <v>3307</v>
      </c>
      <c r="O44" s="18">
        <f t="shared" si="13"/>
        <v>2.195169082125604</v>
      </c>
      <c r="P44" s="19">
        <f t="shared" si="11"/>
        <v>275.58333333333331</v>
      </c>
    </row>
    <row r="45" spans="1:17" ht="21" customHeight="1" x14ac:dyDescent="0.25">
      <c r="A45" s="16" t="s">
        <v>21</v>
      </c>
      <c r="B45" s="6">
        <v>639</v>
      </c>
      <c r="C45" s="7">
        <v>589</v>
      </c>
      <c r="D45" s="7">
        <v>471</v>
      </c>
      <c r="E45" s="7">
        <v>686</v>
      </c>
      <c r="F45" s="7">
        <v>721</v>
      </c>
      <c r="G45" s="7">
        <v>649</v>
      </c>
      <c r="H45" s="7">
        <v>801</v>
      </c>
      <c r="I45" s="7">
        <v>803</v>
      </c>
      <c r="J45" s="7">
        <v>1155</v>
      </c>
      <c r="K45" s="7">
        <v>1392</v>
      </c>
      <c r="L45" s="7">
        <v>1384</v>
      </c>
      <c r="M45" s="15">
        <v>1108</v>
      </c>
      <c r="N45" s="17">
        <f t="shared" si="12"/>
        <v>10398</v>
      </c>
      <c r="O45" s="18">
        <f t="shared" si="13"/>
        <v>2.1442394919866947</v>
      </c>
      <c r="P45" s="19">
        <f t="shared" si="11"/>
        <v>866.5</v>
      </c>
    </row>
    <row r="46" spans="1:17" ht="21" customHeight="1" x14ac:dyDescent="0.25">
      <c r="A46" s="16" t="s">
        <v>22</v>
      </c>
      <c r="B46" s="6">
        <v>1123</v>
      </c>
      <c r="C46" s="7">
        <v>747</v>
      </c>
      <c r="D46" s="7">
        <v>1172</v>
      </c>
      <c r="E46" s="7">
        <v>910</v>
      </c>
      <c r="F46" s="7">
        <v>1225</v>
      </c>
      <c r="G46" s="7">
        <v>1446</v>
      </c>
      <c r="H46" s="7">
        <v>1483</v>
      </c>
      <c r="I46" s="7">
        <v>1605</v>
      </c>
      <c r="J46" s="7">
        <v>2159</v>
      </c>
      <c r="K46" s="7">
        <v>1821</v>
      </c>
      <c r="L46" s="7">
        <v>1913</v>
      </c>
      <c r="M46" s="15">
        <v>1655</v>
      </c>
      <c r="N46" s="17">
        <f t="shared" si="12"/>
        <v>17259</v>
      </c>
      <c r="O46" s="18">
        <f t="shared" si="13"/>
        <v>0.65983843046739765</v>
      </c>
      <c r="P46" s="19">
        <f t="shared" si="11"/>
        <v>1438.25</v>
      </c>
    </row>
    <row r="47" spans="1:17" ht="21" customHeight="1" x14ac:dyDescent="0.25">
      <c r="A47" s="16" t="s">
        <v>23</v>
      </c>
      <c r="B47" s="6">
        <v>1903</v>
      </c>
      <c r="C47" s="7">
        <v>1793</v>
      </c>
      <c r="D47" s="7">
        <v>1768</v>
      </c>
      <c r="E47" s="7">
        <v>2142</v>
      </c>
      <c r="F47" s="7">
        <v>2732</v>
      </c>
      <c r="G47" s="7">
        <v>2748</v>
      </c>
      <c r="H47" s="7">
        <v>2522</v>
      </c>
      <c r="I47" s="7">
        <v>2961</v>
      </c>
      <c r="J47" s="7">
        <v>3564</v>
      </c>
      <c r="K47" s="7">
        <v>3476</v>
      </c>
      <c r="L47" s="7">
        <v>3342</v>
      </c>
      <c r="M47" s="15">
        <v>2681</v>
      </c>
      <c r="N47" s="17">
        <f t="shared" si="12"/>
        <v>31632</v>
      </c>
      <c r="O47" s="18">
        <f t="shared" si="13"/>
        <v>0.83278289588041021</v>
      </c>
      <c r="P47" s="19">
        <f t="shared" si="11"/>
        <v>2636</v>
      </c>
    </row>
    <row r="48" spans="1:17" ht="21" customHeight="1" x14ac:dyDescent="0.25">
      <c r="A48" s="16" t="s">
        <v>24</v>
      </c>
      <c r="B48" s="6">
        <v>3337</v>
      </c>
      <c r="C48" s="7">
        <v>3702</v>
      </c>
      <c r="D48" s="7">
        <v>4130</v>
      </c>
      <c r="E48" s="7">
        <v>3250</v>
      </c>
      <c r="F48" s="7">
        <v>4245</v>
      </c>
      <c r="G48" s="7">
        <v>3731</v>
      </c>
      <c r="H48" s="7">
        <v>3406</v>
      </c>
      <c r="I48" s="7">
        <v>4216</v>
      </c>
      <c r="J48" s="7">
        <v>4066</v>
      </c>
      <c r="K48" s="7">
        <v>3775</v>
      </c>
      <c r="L48" s="7">
        <v>3615</v>
      </c>
      <c r="M48" s="15">
        <v>2707</v>
      </c>
      <c r="N48" s="17">
        <f t="shared" si="12"/>
        <v>44180</v>
      </c>
      <c r="O48" s="18">
        <f t="shared" si="13"/>
        <v>0.39668689934243795</v>
      </c>
      <c r="P48" s="19">
        <f t="shared" si="11"/>
        <v>3681.6666666666665</v>
      </c>
    </row>
    <row r="49" spans="1:16" ht="21" customHeight="1" x14ac:dyDescent="0.25">
      <c r="A49" s="16" t="s">
        <v>25</v>
      </c>
      <c r="B49" s="6">
        <v>3083</v>
      </c>
      <c r="C49" s="7">
        <v>3261</v>
      </c>
      <c r="D49" s="7">
        <v>3413</v>
      </c>
      <c r="E49" s="7">
        <v>3068</v>
      </c>
      <c r="F49" s="7">
        <v>3509</v>
      </c>
      <c r="G49" s="7">
        <v>3131</v>
      </c>
      <c r="H49" s="7">
        <v>3512</v>
      </c>
      <c r="I49" s="7">
        <v>3450</v>
      </c>
      <c r="J49" s="7">
        <v>3122</v>
      </c>
      <c r="K49" s="7">
        <v>3500</v>
      </c>
      <c r="L49" s="7">
        <v>3108</v>
      </c>
      <c r="M49" s="15">
        <v>2210</v>
      </c>
      <c r="N49" s="17">
        <f t="shared" si="12"/>
        <v>38367</v>
      </c>
      <c r="O49" s="18">
        <f t="shared" si="13"/>
        <v>-0.13157537347215931</v>
      </c>
      <c r="P49" s="19">
        <f t="shared" si="11"/>
        <v>3197.25</v>
      </c>
    </row>
    <row r="50" spans="1:16" ht="21" customHeight="1" x14ac:dyDescent="0.25">
      <c r="A50" s="16" t="s">
        <v>26</v>
      </c>
      <c r="B50" s="6">
        <v>3572</v>
      </c>
      <c r="C50" s="7">
        <v>3267</v>
      </c>
      <c r="D50" s="7">
        <v>3685</v>
      </c>
      <c r="E50" s="7">
        <v>3482</v>
      </c>
      <c r="F50" s="7">
        <v>4154</v>
      </c>
      <c r="G50" s="7">
        <v>3810</v>
      </c>
      <c r="H50" s="7">
        <v>4079</v>
      </c>
      <c r="I50" s="7">
        <v>4057</v>
      </c>
      <c r="J50" s="7">
        <v>4574</v>
      </c>
      <c r="K50" s="7">
        <v>4368</v>
      </c>
      <c r="L50" s="7">
        <v>4562</v>
      </c>
      <c r="M50" s="15">
        <v>5062</v>
      </c>
      <c r="N50" s="17">
        <f t="shared" si="12"/>
        <v>48672</v>
      </c>
      <c r="O50" s="18">
        <f t="shared" si="13"/>
        <v>0.26859019469856915</v>
      </c>
      <c r="P50" s="19">
        <f t="shared" si="11"/>
        <v>4056</v>
      </c>
    </row>
    <row r="51" spans="1:16" ht="21" customHeight="1" x14ac:dyDescent="0.25">
      <c r="A51" s="16" t="s">
        <v>40</v>
      </c>
      <c r="B51" s="6">
        <v>5687</v>
      </c>
      <c r="C51" s="7">
        <v>5393</v>
      </c>
      <c r="D51" s="7">
        <v>4710</v>
      </c>
      <c r="E51" s="7">
        <v>0</v>
      </c>
      <c r="F51" s="7">
        <v>0</v>
      </c>
      <c r="G51" s="7">
        <v>0</v>
      </c>
      <c r="H51" s="7">
        <v>0</v>
      </c>
      <c r="I51" s="7">
        <v>2824</v>
      </c>
      <c r="J51" s="7">
        <v>4481</v>
      </c>
      <c r="K51" s="7">
        <v>5600</v>
      </c>
      <c r="L51" s="7">
        <v>5527</v>
      </c>
      <c r="M51" s="15">
        <v>5491</v>
      </c>
      <c r="N51" s="17">
        <f t="shared" ref="N51:N56" si="14">SUM(B51:M51)</f>
        <v>39713</v>
      </c>
      <c r="O51" s="18">
        <f>+N51/N50-1</f>
        <v>-0.18406886916502296</v>
      </c>
      <c r="P51" s="19">
        <f>N51/12</f>
        <v>3309.4166666666665</v>
      </c>
    </row>
    <row r="52" spans="1:16" ht="21" customHeight="1" x14ac:dyDescent="0.25">
      <c r="A52" s="16" t="s">
        <v>36</v>
      </c>
      <c r="B52" s="6">
        <v>5715</v>
      </c>
      <c r="C52" s="7">
        <v>6290</v>
      </c>
      <c r="D52" s="7">
        <v>7027</v>
      </c>
      <c r="E52" s="7">
        <v>6334</v>
      </c>
      <c r="F52" s="7">
        <v>6293</v>
      </c>
      <c r="G52" s="7">
        <v>6241</v>
      </c>
      <c r="H52" s="7">
        <v>5121</v>
      </c>
      <c r="I52" s="7">
        <v>7547</v>
      </c>
      <c r="J52" s="7">
        <v>6940</v>
      </c>
      <c r="K52" s="7">
        <v>6729</v>
      </c>
      <c r="L52" s="7">
        <v>7249</v>
      </c>
      <c r="M52" s="15">
        <v>6503</v>
      </c>
      <c r="N52" s="17">
        <f t="shared" si="14"/>
        <v>77989</v>
      </c>
      <c r="O52" s="18">
        <f>+N52/N51-1</f>
        <v>0.96381537531790595</v>
      </c>
      <c r="P52" s="19">
        <f t="shared" ref="P52:P57" si="15">AVERAGE(B52:M52)</f>
        <v>6499.083333333333</v>
      </c>
    </row>
    <row r="53" spans="1:16" ht="15.5" x14ac:dyDescent="0.25">
      <c r="A53" s="16" t="s">
        <v>37</v>
      </c>
      <c r="B53" s="6">
        <v>6208</v>
      </c>
      <c r="C53" s="7">
        <v>6921</v>
      </c>
      <c r="D53" s="7">
        <v>7238</v>
      </c>
      <c r="E53" s="7">
        <v>7333</v>
      </c>
      <c r="F53" s="7">
        <v>8413</v>
      </c>
      <c r="G53" s="7">
        <v>8429</v>
      </c>
      <c r="H53" s="7">
        <v>7648</v>
      </c>
      <c r="I53" s="7">
        <v>8432</v>
      </c>
      <c r="J53" s="7">
        <v>9452</v>
      </c>
      <c r="K53" s="7">
        <v>8966</v>
      </c>
      <c r="L53" s="7">
        <v>9261</v>
      </c>
      <c r="M53" s="7">
        <v>7280</v>
      </c>
      <c r="N53" s="17">
        <f t="shared" si="14"/>
        <v>95581</v>
      </c>
      <c r="O53" s="18">
        <f>+N53/N52-1</f>
        <v>0.22557027273076979</v>
      </c>
      <c r="P53" s="19">
        <f t="shared" si="15"/>
        <v>7965.083333333333</v>
      </c>
    </row>
    <row r="54" spans="1:16" ht="21" customHeight="1" x14ac:dyDescent="0.25">
      <c r="A54" s="16" t="s">
        <v>41</v>
      </c>
      <c r="B54" s="6">
        <v>9861</v>
      </c>
      <c r="C54" s="6">
        <v>8577</v>
      </c>
      <c r="D54" s="6">
        <v>9553</v>
      </c>
      <c r="E54" s="6">
        <v>7745</v>
      </c>
      <c r="F54" s="6">
        <v>10271</v>
      </c>
      <c r="G54" s="6">
        <v>9612</v>
      </c>
      <c r="H54" s="6">
        <v>7907</v>
      </c>
      <c r="I54" s="6">
        <v>9076</v>
      </c>
      <c r="J54" s="6">
        <v>8728</v>
      </c>
      <c r="K54" s="6">
        <v>7418</v>
      </c>
      <c r="L54" s="6">
        <v>9063</v>
      </c>
      <c r="M54" s="6">
        <v>7861</v>
      </c>
      <c r="N54" s="17">
        <f t="shared" si="14"/>
        <v>105672</v>
      </c>
      <c r="O54" s="18">
        <f t="shared" ref="O54:O56" si="16">+N54/N53-1</f>
        <v>0.10557537585921883</v>
      </c>
      <c r="P54" s="19">
        <f t="shared" si="15"/>
        <v>8806</v>
      </c>
    </row>
    <row r="55" spans="1:16" ht="21" customHeight="1" x14ac:dyDescent="0.25">
      <c r="A55" s="16" t="s">
        <v>42</v>
      </c>
      <c r="B55" s="6">
        <v>8508</v>
      </c>
      <c r="C55" s="6">
        <v>8304</v>
      </c>
      <c r="D55" s="6">
        <v>7457</v>
      </c>
      <c r="E55" s="6">
        <v>8168</v>
      </c>
      <c r="F55" s="6">
        <v>9709</v>
      </c>
      <c r="G55" s="6">
        <v>8300</v>
      </c>
      <c r="H55" s="6">
        <v>8788</v>
      </c>
      <c r="I55" s="6">
        <v>8543</v>
      </c>
      <c r="J55" s="6">
        <v>9070</v>
      </c>
      <c r="K55" s="6">
        <v>9713</v>
      </c>
      <c r="L55" s="6">
        <v>8958</v>
      </c>
      <c r="M55" s="6">
        <v>7485</v>
      </c>
      <c r="N55" s="17">
        <f t="shared" si="14"/>
        <v>103003</v>
      </c>
      <c r="O55" s="18">
        <f t="shared" si="16"/>
        <v>-2.5257400257400309E-2</v>
      </c>
      <c r="P55" s="19">
        <f t="shared" si="15"/>
        <v>8583.5833333333339</v>
      </c>
    </row>
    <row r="56" spans="1:16" ht="21" customHeight="1" x14ac:dyDescent="0.25">
      <c r="A56" s="16" t="s">
        <v>46</v>
      </c>
      <c r="B56" s="6">
        <v>12359</v>
      </c>
      <c r="C56" s="6">
        <v>9748</v>
      </c>
      <c r="D56" s="6">
        <v>11070</v>
      </c>
      <c r="E56" s="6">
        <v>10812</v>
      </c>
      <c r="F56" s="6">
        <v>11723</v>
      </c>
      <c r="G56" s="6">
        <v>11634</v>
      </c>
      <c r="H56" s="6">
        <v>9688</v>
      </c>
      <c r="I56" s="6">
        <v>10174</v>
      </c>
      <c r="J56" s="6">
        <v>11464</v>
      </c>
      <c r="K56" s="6">
        <v>11263</v>
      </c>
      <c r="L56" s="6">
        <v>10747</v>
      </c>
      <c r="M56" s="6">
        <v>10180</v>
      </c>
      <c r="N56" s="17">
        <f t="shared" si="14"/>
        <v>130862</v>
      </c>
      <c r="O56" s="18">
        <f t="shared" si="16"/>
        <v>0.27046785045095767</v>
      </c>
      <c r="P56" s="19">
        <f t="shared" si="15"/>
        <v>10905.166666666666</v>
      </c>
    </row>
    <row r="57" spans="1:16" ht="21" customHeight="1" thickBot="1" x14ac:dyDescent="0.3">
      <c r="A57" s="16" t="s">
        <v>47</v>
      </c>
      <c r="B57" s="6">
        <v>11984</v>
      </c>
      <c r="C57" s="6">
        <v>12001</v>
      </c>
      <c r="D57" s="6">
        <v>13546</v>
      </c>
      <c r="E57" s="6">
        <v>11972</v>
      </c>
      <c r="F57" s="6"/>
      <c r="G57" s="6"/>
      <c r="H57" s="6"/>
      <c r="I57" s="6"/>
      <c r="J57" s="6"/>
      <c r="K57" s="6"/>
      <c r="L57" s="6"/>
      <c r="M57" s="6"/>
      <c r="N57" s="17">
        <f t="shared" ref="N57" si="17">SUM(B57:M57)</f>
        <v>49503</v>
      </c>
      <c r="O57" s="18">
        <f t="shared" ref="O57" si="18">+N57/N56-1</f>
        <v>-0.62171600617444334</v>
      </c>
      <c r="P57" s="19">
        <f t="shared" si="15"/>
        <v>12375.75</v>
      </c>
    </row>
    <row r="58" spans="1:16" ht="20.25" customHeight="1" thickBot="1" x14ac:dyDescent="0.3">
      <c r="A58" s="31" t="s">
        <v>43</v>
      </c>
      <c r="B58" s="31"/>
      <c r="C58" s="31"/>
      <c r="D58" s="31"/>
      <c r="E58" s="31"/>
      <c r="F58" s="31"/>
      <c r="G58" s="31"/>
      <c r="H58" s="22"/>
      <c r="I58" s="22"/>
      <c r="J58" s="22"/>
      <c r="K58" s="22"/>
      <c r="L58" s="22"/>
      <c r="M58" s="22"/>
      <c r="N58" s="8">
        <f>SUM(N38:N57)</f>
        <v>802049</v>
      </c>
      <c r="O58" s="22"/>
      <c r="P58" s="22"/>
    </row>
    <row r="59" spans="1:16" ht="13.5" customHeight="1" x14ac:dyDescent="0.25">
      <c r="A59" s="24" t="s">
        <v>39</v>
      </c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</row>
    <row r="60" spans="1:16" ht="43.5" customHeight="1" x14ac:dyDescent="0.25">
      <c r="A60" s="24" t="s">
        <v>50</v>
      </c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</row>
    <row r="61" spans="1:16" ht="16.5" customHeight="1" x14ac:dyDescent="0.25">
      <c r="A61" s="11"/>
    </row>
    <row r="62" spans="1:16" x14ac:dyDescent="0.25">
      <c r="A62" s="12"/>
    </row>
    <row r="63" spans="1:16" hidden="1" x14ac:dyDescent="0.25">
      <c r="A63" s="11"/>
    </row>
    <row r="64" spans="1:16" hidden="1" x14ac:dyDescent="0.25">
      <c r="A64" s="11"/>
    </row>
  </sheetData>
  <mergeCells count="12">
    <mergeCell ref="A59:P59"/>
    <mergeCell ref="A60:P60"/>
    <mergeCell ref="A1:P1"/>
    <mergeCell ref="A3:P3"/>
    <mergeCell ref="A4:P4"/>
    <mergeCell ref="A5:P5"/>
    <mergeCell ref="A28:G28"/>
    <mergeCell ref="A32:P32"/>
    <mergeCell ref="A35:I35"/>
    <mergeCell ref="A58:G58"/>
    <mergeCell ref="A29:P29"/>
    <mergeCell ref="A34:P34"/>
  </mergeCells>
  <printOptions horizontalCentered="1" verticalCentered="1"/>
  <pageMargins left="0.39370078740157483" right="0.35433070866141736" top="0.59055118110236227" bottom="0.59055118110236227" header="0" footer="0"/>
  <pageSetup paperSize="9" scale="60" orientation="portrait" r:id="rId1"/>
  <headerFooter alignWithMargins="0">
    <oddFooter>&amp;L&amp;8Fuente: Registro de Casos Atendidos en el Centro de Atención Institucional frente a la Violencia  Familiar
Elaboración: SISEGC - UPPM - AURORA</oddFooter>
  </headerFooter>
  <rowBreaks count="6" manualBreakCount="6">
    <brk id="62" max="15" man="1"/>
    <brk id="64" max="9" man="1"/>
    <brk id="120" max="9" man="1"/>
    <brk id="172" max="9" man="1"/>
    <brk id="221" max="9" man="1"/>
    <brk id="268" max="1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4.4.1 - 4.4.2</vt:lpstr>
      <vt:lpstr>'4.4.1 - 4.4.2'!Área_de_impresión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mllanos</dc:creator>
  <cp:lastModifiedBy>Jean Eckan</cp:lastModifiedBy>
  <cp:lastPrinted>2020-06-09T01:37:18Z</cp:lastPrinted>
  <dcterms:created xsi:type="dcterms:W3CDTF">2011-12-21T14:02:55Z</dcterms:created>
  <dcterms:modified xsi:type="dcterms:W3CDTF">2026-05-20T16:34:42Z</dcterms:modified>
</cp:coreProperties>
</file>