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IC\Downloads\a) Casos de VMIGF, según grupo de edad\"/>
    </mc:Choice>
  </mc:AlternateContent>
  <xr:revisionPtr revIDLastSave="0" documentId="13_ncr:1_{0357FAF4-34D7-4A90-B053-534CB230D69A}" xr6:coauthVersionLast="47" xr6:coauthVersionMax="47" xr10:uidLastSave="{00000000-0000-0000-0000-000000000000}"/>
  <bookViews>
    <workbookView xWindow="-108" yWindow="-108" windowWidth="23256" windowHeight="12456" tabRatio="450" firstSheet="1" activeTab="1" xr2:uid="{00000000-000D-0000-FFFF-FFFF00000000}"/>
  </bookViews>
  <sheets>
    <sheet name="2009" sheetId="1" state="hidden" r:id="rId1"/>
    <sheet name="PA" sheetId="2" r:id="rId2"/>
  </sheets>
  <definedNames>
    <definedName name="_xlnm.Print_Area" localSheetId="0">'2009'!$A$1:$O$50</definedName>
    <definedName name="_xlnm.Print_Area" localSheetId="1">PA!$A$1:$O$104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2" l="1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K30" i="2"/>
  <c r="L30" i="2"/>
  <c r="M30" i="2"/>
  <c r="N30" i="2"/>
  <c r="H52" i="2"/>
  <c r="J19" i="2"/>
  <c r="J20" i="2"/>
  <c r="J21" i="2"/>
  <c r="J22" i="2"/>
  <c r="J23" i="2"/>
  <c r="J24" i="2"/>
  <c r="J25" i="2"/>
  <c r="J26" i="2"/>
  <c r="J27" i="2"/>
  <c r="J28" i="2"/>
  <c r="J29" i="2"/>
  <c r="J18" i="2"/>
  <c r="F95" i="2"/>
  <c r="E95" i="2"/>
  <c r="D94" i="2"/>
  <c r="D93" i="2"/>
  <c r="D92" i="2"/>
  <c r="D91" i="2"/>
  <c r="D90" i="2"/>
  <c r="D89" i="2"/>
  <c r="D88" i="2"/>
  <c r="D87" i="2"/>
  <c r="D86" i="2"/>
  <c r="D85" i="2"/>
  <c r="B72" i="2" l="1"/>
  <c r="B61" i="2"/>
  <c r="B75" i="2"/>
  <c r="B74" i="2"/>
  <c r="B73" i="2"/>
  <c r="B59" i="2"/>
  <c r="B58" i="2"/>
  <c r="B69" i="2"/>
  <c r="B57" i="2"/>
  <c r="B63" i="2"/>
  <c r="B70" i="2"/>
  <c r="B68" i="2"/>
  <c r="B56" i="2"/>
  <c r="B60" i="2"/>
  <c r="B71" i="2"/>
  <c r="B67" i="2"/>
  <c r="B66" i="2"/>
  <c r="B54" i="2"/>
  <c r="B62" i="2"/>
  <c r="B65" i="2"/>
  <c r="B53" i="2"/>
  <c r="B55" i="2"/>
  <c r="B76" i="2"/>
  <c r="B64" i="2"/>
  <c r="D95" i="2"/>
  <c r="F96" i="2" s="1"/>
  <c r="J30" i="2"/>
  <c r="N31" i="2" s="1"/>
  <c r="D96" i="2" l="1"/>
  <c r="E96" i="2"/>
  <c r="L31" i="2"/>
  <c r="M31" i="2"/>
  <c r="K31" i="2"/>
  <c r="L77" i="2"/>
  <c r="G77" i="2"/>
  <c r="C52" i="2"/>
  <c r="K77" i="2"/>
  <c r="J77" i="2"/>
  <c r="I77" i="2"/>
  <c r="F77" i="2"/>
  <c r="E77" i="2"/>
  <c r="D77" i="2"/>
  <c r="J31" i="2" l="1"/>
  <c r="C77" i="2"/>
  <c r="H77" i="2"/>
  <c r="B52" i="2"/>
  <c r="B77" i="2" l="1"/>
  <c r="C30" i="2"/>
  <c r="D30" i="2"/>
  <c r="B19" i="2"/>
  <c r="B20" i="2"/>
  <c r="B21" i="2"/>
  <c r="B22" i="2"/>
  <c r="B23" i="2"/>
  <c r="B24" i="2"/>
  <c r="B25" i="2"/>
  <c r="B26" i="2"/>
  <c r="B27" i="2"/>
  <c r="B28" i="2"/>
  <c r="B29" i="2"/>
  <c r="F43" i="2" l="1"/>
  <c r="B18" i="2" l="1"/>
  <c r="B30" i="2" s="1"/>
  <c r="B41" i="2" l="1"/>
  <c r="B42" i="2"/>
  <c r="B39" i="2"/>
  <c r="C43" i="2" l="1"/>
  <c r="D43" i="2"/>
  <c r="E43" i="2"/>
  <c r="B40" i="2" l="1"/>
  <c r="F40" i="1"/>
  <c r="E40" i="1"/>
  <c r="D40" i="1"/>
  <c r="C40" i="1"/>
  <c r="B39" i="1"/>
  <c r="B38" i="1"/>
  <c r="B37" i="1"/>
  <c r="B26" i="1"/>
  <c r="B25" i="1"/>
  <c r="B24" i="1"/>
  <c r="D27" i="1"/>
  <c r="C27" i="1"/>
  <c r="B23" i="1"/>
  <c r="B22" i="1"/>
  <c r="B21" i="1"/>
  <c r="B20" i="1"/>
  <c r="B19" i="1"/>
  <c r="B18" i="1"/>
  <c r="B17" i="1"/>
  <c r="B16" i="1"/>
  <c r="B15" i="1"/>
  <c r="B40" i="1" l="1"/>
  <c r="C41" i="1" s="1"/>
  <c r="B27" i="1"/>
  <c r="B28" i="1" s="1"/>
  <c r="B43" i="2"/>
  <c r="F44" i="2" l="1"/>
  <c r="D44" i="2"/>
  <c r="E44" i="2"/>
  <c r="D41" i="1"/>
  <c r="F41" i="1"/>
  <c r="B41" i="1"/>
  <c r="E41" i="1"/>
  <c r="C28" i="1"/>
  <c r="D28" i="1"/>
  <c r="C44" i="2"/>
  <c r="B44" i="2"/>
  <c r="C31" i="2" l="1"/>
  <c r="D31" i="2"/>
  <c r="B31" i="2" l="1"/>
</calcChain>
</file>

<file path=xl/sharedStrings.xml><?xml version="1.0" encoding="utf-8"?>
<sst xmlns="http://schemas.openxmlformats.org/spreadsheetml/2006/main" count="177" uniqueCount="105">
  <si>
    <t>PROGRAMA NACIONAL CONTRA LA VIOLENCIA FAMILIAR Y SEXUAL</t>
  </si>
  <si>
    <t xml:space="preserve">Mes </t>
  </si>
  <si>
    <t>Total</t>
  </si>
  <si>
    <t>Femenino</t>
  </si>
  <si>
    <t>Masculino</t>
  </si>
  <si>
    <t>18-25 años</t>
  </si>
  <si>
    <t>26-35 años</t>
  </si>
  <si>
    <t>36-45 años</t>
  </si>
  <si>
    <t>46-59 años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</si>
  <si>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</si>
  <si>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</si>
  <si>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</si>
  <si>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</si>
  <si>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</si>
  <si>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</si>
  <si>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</si>
  <si>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</si>
  <si>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</si>
  <si>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Nov</t>
  </si>
  <si>
    <t>Dic</t>
  </si>
  <si>
    <t>%</t>
  </si>
  <si>
    <t>Tipo de Violencia</t>
  </si>
  <si>
    <t>Psicológica</t>
  </si>
  <si>
    <t>Física</t>
  </si>
  <si>
    <t>Sexual</t>
  </si>
  <si>
    <t>Fuente : PNCVFS</t>
  </si>
  <si>
    <t>Elaboración : UGDS - PNCVFS</t>
  </si>
  <si>
    <t>Período : Enero - Diciembre 2009</t>
  </si>
  <si>
    <r>
      <t>CASOS NUEVOS ATENDIDOS POR VIOLENCIA FAMILIAR Y SEXUAL EN LOS CEM (</t>
    </r>
    <r>
      <rPr>
        <b/>
        <sz val="15"/>
        <rFont val="Arial"/>
        <family val="2"/>
      </rPr>
      <t>ADULTOS DE 18 A 59 AÑOS</t>
    </r>
    <r>
      <rPr>
        <b/>
        <sz val="14"/>
        <rFont val="Arial"/>
        <family val="2"/>
      </rPr>
      <t>)</t>
    </r>
  </si>
  <si>
    <t>Oct</t>
  </si>
  <si>
    <t>Número de Casos Nuevos por Meses y Sexo</t>
  </si>
  <si>
    <t>Número de Casos Nuevos por Grupo de Edad y Tipo de Violencia</t>
  </si>
  <si>
    <t xml:space="preserve">Principal Agresor </t>
  </si>
  <si>
    <t>Principal Agresor del Adulto  y Tipo de Violencia</t>
  </si>
  <si>
    <t>Esposo/Conviviente/
Ex-esposo/Ex-conviviente</t>
  </si>
  <si>
    <t>Otro Familiar y Otro*</t>
  </si>
  <si>
    <t>* Persona fuera del entorno familiar (viven en la misma casa)</t>
  </si>
  <si>
    <t>Otro **</t>
  </si>
  <si>
    <t>** Persona fuera del entorno familiar (vecino, profesor, amigo, conocido</t>
  </si>
  <si>
    <t>desconocido, entre otros)</t>
  </si>
  <si>
    <t>Esposo/Conviviente/Ex-esposo/
Ex-conviviente y Otros Familiares</t>
  </si>
  <si>
    <t>(18 A 59 AÑOS)</t>
  </si>
  <si>
    <t>tipo de violencia</t>
  </si>
  <si>
    <t>Mujer</t>
  </si>
  <si>
    <t>Hombre</t>
  </si>
  <si>
    <t>CASOS ATENDIDOS A PERSONAS AFECTADAS POR HECHOS DE VIOLENCIA CONTRA LAS MUJERES, LOS INTEGRANTES</t>
  </si>
  <si>
    <t>Casos atendidos a personas adultas</t>
  </si>
  <si>
    <t xml:space="preserve"> según sexo y mes</t>
  </si>
  <si>
    <t>/1 Todos los cuadros están referidos a casos nuevos, reingresos, reincidentes, derivados y continuadores.</t>
  </si>
  <si>
    <t>Casos atendidos a personas adultas según grupo de edad y</t>
  </si>
  <si>
    <t>Económica</t>
  </si>
  <si>
    <r>
      <t>PERSONAS ADULTAS</t>
    </r>
    <r>
      <rPr>
        <b/>
        <u/>
        <vertAlign val="superscript"/>
        <sz val="13"/>
        <color indexed="9"/>
        <rFont val="Arial Narrow"/>
        <family val="2"/>
      </rPr>
      <t>/1</t>
    </r>
  </si>
  <si>
    <t>Sep</t>
  </si>
  <si>
    <t>Departamento</t>
  </si>
  <si>
    <t>Total de Casos</t>
  </si>
  <si>
    <t>Amazonas</t>
  </si>
  <si>
    <t>Tumbes</t>
  </si>
  <si>
    <t>Ancash</t>
  </si>
  <si>
    <t>Pasco</t>
  </si>
  <si>
    <t>Apurimac</t>
  </si>
  <si>
    <t>Madre De Dios</t>
  </si>
  <si>
    <t>Arequipa</t>
  </si>
  <si>
    <t>Moquegua</t>
  </si>
  <si>
    <t>Ayacucho</t>
  </si>
  <si>
    <t>Callao</t>
  </si>
  <si>
    <t>Cajamarca</t>
  </si>
  <si>
    <t>Tacna</t>
  </si>
  <si>
    <t>Huancavelica</t>
  </si>
  <si>
    <t>Cusco</t>
  </si>
  <si>
    <t>Huanuco</t>
  </si>
  <si>
    <t>Puno</t>
  </si>
  <si>
    <t>Ica</t>
  </si>
  <si>
    <t>Loreto</t>
  </si>
  <si>
    <t>Junin</t>
  </si>
  <si>
    <t>La Libertad</t>
  </si>
  <si>
    <t>Lambayeque</t>
  </si>
  <si>
    <t>Piura</t>
  </si>
  <si>
    <t>Lima</t>
  </si>
  <si>
    <t>Ucayali</t>
  </si>
  <si>
    <t>San Martin</t>
  </si>
  <si>
    <t>18 a 25
años</t>
  </si>
  <si>
    <t>26 a 35 
años</t>
  </si>
  <si>
    <t>36 a 45
años</t>
  </si>
  <si>
    <t>46 a 59
años</t>
  </si>
  <si>
    <r>
      <t>Casos de violación sexual</t>
    </r>
    <r>
      <rPr>
        <b/>
        <u/>
        <vertAlign val="superscript"/>
        <sz val="11"/>
        <rFont val="Arial Narrow"/>
        <family val="2"/>
      </rPr>
      <t xml:space="preserve">/2 </t>
    </r>
    <r>
      <rPr>
        <b/>
        <u/>
        <sz val="11"/>
        <rFont val="Arial Narrow"/>
        <family val="2"/>
      </rPr>
      <t xml:space="preserve">en personas adultas por grupo de edad y sexo según región </t>
    </r>
  </si>
  <si>
    <t>/2 No se considera los casos de violación sexual mediante engaños.</t>
  </si>
  <si>
    <t>Vínculo de la presunta persona agresora con la persona adulta</t>
  </si>
  <si>
    <t>Sexo de la persona adulta</t>
  </si>
  <si>
    <t xml:space="preserve"> según tipo de violencia y mes</t>
  </si>
  <si>
    <t>Los/as 10 principales presuntas personas agresoras en las personas adultas</t>
  </si>
  <si>
    <t>Cónyuge</t>
  </si>
  <si>
    <t>Conviviente</t>
  </si>
  <si>
    <t>Ex conviviente</t>
  </si>
  <si>
    <t>Ex enamorado/a</t>
  </si>
  <si>
    <t>Padre/Madre</t>
  </si>
  <si>
    <t>Hermano/a</t>
  </si>
  <si>
    <t>Cuñado/a</t>
  </si>
  <si>
    <t>Desconocido/a</t>
  </si>
  <si>
    <t>Otro</t>
  </si>
  <si>
    <t>Otros*</t>
  </si>
  <si>
    <t>* Hijo/a, Progenitor/a de su hijo/a, Tío/a, Ex cónyuge, Enamorado/a, Vecino/a, Primo/a, Sobrino/a, Suegro/a, Padrastro/Madrastra, Compañero/a de trabajo, Yerno/Nuera, Empleador/a de trabajo, Hermanastro/a, Otro familiar, Hijastro/a, Tío/a - abuelo/a, Habita en el mismo hogar, Ex novio/a, Docente, Abuelo/a, Compañero/a de estudios, Concuñado/a, Novio/a, Sobrino/a - nieto/a, Empleado/a de trabajo, Otro tipo de relación sexo-afectiva, Nieto/a, Bisabuelo/a, Bisnieto/a.</t>
  </si>
  <si>
    <t>Elaboración : SGIC - UPPM - Warmi Ñan</t>
  </si>
  <si>
    <t>DEL GRUPO FAMILIAR Y PERSONAS AFECTADAS POR VIOLENCIA SEXUAL EN LOS CENTRO EMERGENCIA MUJER Y FAMILIA A NIVEL NACIONAL</t>
  </si>
  <si>
    <t>Fuente : Registro de casos del Centro Emergencia Mujer y Familia</t>
  </si>
  <si>
    <t>Período: Enero - Abril, 2026 (Preliminar)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</si>
</sst>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(* #,##0.00_);_(* \(#,##0.00\);_(* &quot;-&quot;??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&quot;$&quot;* #,##0_);_(&quot;$&quot;* \(#,##0\);_(&quot;$&quot;* &quot;-&quot;_);_(@_)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Calibri"/>
      <family val="2"/>
    </font>
    <font>
      <b/>
      <sz val="12"/>
      <color rgb="FFFF8080"/>
      <name val="Arial Narrow"/>
      <family val="2"/>
    </font>
    <font>
      <sz val="10"/>
      <name val="Arial Narrow"/>
      <family val="2"/>
    </font>
    <font>
      <sz val="10"/>
      <color rgb="FFFF8080"/>
      <name val="Arial Narrow"/>
      <family val="2"/>
    </font>
    <font>
      <b/>
      <sz val="10"/>
      <name val="Arial Narrow"/>
      <family val="2"/>
    </font>
    <font>
      <sz val="10"/>
      <color theme="0"/>
      <name val="Arial Narrow"/>
      <family val="2"/>
    </font>
    <font>
      <b/>
      <sz val="13"/>
      <color theme="0"/>
      <name val="Arial Narrow"/>
      <family val="2"/>
    </font>
    <font>
      <b/>
      <sz val="10"/>
      <color theme="0"/>
      <name val="Arial Narrow"/>
      <family val="2"/>
    </font>
    <font>
      <b/>
      <u/>
      <sz val="13"/>
      <color theme="0"/>
      <name val="Arial Narrow"/>
      <family val="2"/>
    </font>
    <font>
      <b/>
      <u/>
      <vertAlign val="superscript"/>
      <sz val="13"/>
      <color indexed="9"/>
      <name val="Arial Narrow"/>
      <family val="2"/>
    </font>
    <font>
      <b/>
      <sz val="14"/>
      <color theme="0"/>
      <name val="Arial Narrow"/>
      <family val="2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b/>
      <u/>
      <sz val="11"/>
      <name val="Arial Narrow"/>
      <family val="2"/>
    </font>
    <font>
      <b/>
      <sz val="10"/>
      <color indexed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name val="Arial Narrow"/>
      <family val="2"/>
    </font>
    <font>
      <sz val="11"/>
      <color theme="1"/>
      <name val="Calibri"/>
      <family val="2"/>
      <scheme val="minor"/>
    </font>
    <font>
      <b/>
      <u/>
      <vertAlign val="superscript"/>
      <sz val="11"/>
      <name val="Arial Narrow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b/>
      <sz val="11"/>
      <color rgb="FFFF0000"/>
      <name val="Calibri"/>
      <family val="2"/>
      <scheme val="minor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434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969696"/>
      </left>
      <right/>
      <top style="medium">
        <color rgb="FF969696"/>
      </top>
      <bottom/>
      <diagonal/>
    </border>
    <border>
      <left/>
      <right/>
      <top style="medium">
        <color rgb="FF969696"/>
      </top>
      <bottom/>
      <diagonal/>
    </border>
    <border>
      <left style="medium">
        <color rgb="FF969696"/>
      </left>
      <right/>
      <top/>
      <bottom/>
      <diagonal/>
    </border>
    <border>
      <left style="medium">
        <color rgb="FF969696"/>
      </left>
      <right/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/>
      <top/>
      <bottom style="medium">
        <color rgb="FF305496"/>
      </bottom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 style="hair">
        <color theme="4" tint="-0.2499465926084170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/>
      <diagonal/>
    </border>
  </borders>
  <cellStyleXfs count="20">
    <xf numFmtId="0" fontId="0" fillId="0" borderId="0"/>
    <xf numFmtId="0" fontId="1" fillId="0" borderId="0" applyNumberFormat="0" applyFill="0" applyBorder="0" applyProtection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4" fillId="0" borderId="0" applyBorder="0"/>
  </cellStyleXfs>
  <cellXfs count="160">
    <xf numFmtId="0" fontId="0" fillId="0" borderId="0" xfId="0"/>
    <xf numFmtId="0" fontId="2" fillId="0" borderId="0" xfId="10" applyFont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0" xfId="0" applyFont="1" applyFill="1"/>
    <xf numFmtId="0" fontId="3" fillId="2" borderId="0" xfId="0" applyFont="1" applyFill="1"/>
    <xf numFmtId="0" fontId="4" fillId="2" borderId="1" xfId="0" applyFont="1" applyFill="1" applyBorder="1"/>
    <xf numFmtId="0" fontId="4" fillId="2" borderId="0" xfId="0" applyFont="1" applyFill="1"/>
    <xf numFmtId="0" fontId="2" fillId="2" borderId="0" xfId="0" applyFont="1" applyFill="1"/>
    <xf numFmtId="0" fontId="1" fillId="2" borderId="2" xfId="0" applyFont="1" applyFill="1" applyBorder="1"/>
    <xf numFmtId="3" fontId="1" fillId="2" borderId="2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left"/>
    </xf>
    <xf numFmtId="0" fontId="2" fillId="3" borderId="2" xfId="0" applyFont="1" applyFill="1" applyBorder="1"/>
    <xf numFmtId="3" fontId="2" fillId="3" borderId="2" xfId="0" applyNumberFormat="1" applyFont="1" applyFill="1" applyBorder="1" applyAlignment="1">
      <alignment horizontal="center"/>
    </xf>
    <xf numFmtId="0" fontId="1" fillId="4" borderId="0" xfId="0" applyFont="1" applyFill="1"/>
    <xf numFmtId="0" fontId="2" fillId="4" borderId="2" xfId="0" applyFont="1" applyFill="1" applyBorder="1"/>
    <xf numFmtId="9" fontId="2" fillId="4" borderId="2" xfId="16" applyFont="1" applyFill="1" applyBorder="1" applyAlignment="1">
      <alignment horizontal="center"/>
    </xf>
    <xf numFmtId="3" fontId="1" fillId="2" borderId="0" xfId="0" applyNumberFormat="1" applyFont="1" applyFill="1"/>
    <xf numFmtId="0" fontId="2" fillId="2" borderId="0" xfId="0" applyFont="1" applyFill="1" applyAlignment="1">
      <alignment horizontal="left"/>
    </xf>
    <xf numFmtId="1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6" fillId="4" borderId="0" xfId="0" applyFont="1" applyFill="1"/>
    <xf numFmtId="0" fontId="2" fillId="4" borderId="0" xfId="0" applyFont="1" applyFill="1" applyAlignment="1">
      <alignment horizontal="center" vertical="center" wrapText="1"/>
    </xf>
    <xf numFmtId="3" fontId="1" fillId="4" borderId="0" xfId="0" applyNumberFormat="1" applyFont="1" applyFill="1" applyAlignment="1">
      <alignment horizontal="center"/>
    </xf>
    <xf numFmtId="0" fontId="2" fillId="2" borderId="2" xfId="0" applyFont="1" applyFill="1" applyBorder="1"/>
    <xf numFmtId="9" fontId="2" fillId="2" borderId="2" xfId="16" applyFont="1" applyFill="1" applyBorder="1" applyAlignment="1">
      <alignment horizontal="center"/>
    </xf>
    <xf numFmtId="3" fontId="1" fillId="0" borderId="0" xfId="0" applyNumberFormat="1" applyFont="1"/>
    <xf numFmtId="0" fontId="1" fillId="0" borderId="0" xfId="10" applyAlignment="1">
      <alignment vertical="center"/>
    </xf>
    <xf numFmtId="0" fontId="2" fillId="4" borderId="0" xfId="0" applyFont="1" applyFill="1"/>
    <xf numFmtId="3" fontId="2" fillId="4" borderId="0" xfId="0" applyNumberFormat="1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1" fillId="3" borderId="3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2" fillId="3" borderId="6" xfId="0" applyFont="1" applyFill="1" applyBorder="1" applyAlignment="1">
      <alignment horizontal="centerContinuous" vertical="center"/>
    </xf>
    <xf numFmtId="0" fontId="2" fillId="3" borderId="7" xfId="0" applyFont="1" applyFill="1" applyBorder="1" applyAlignment="1">
      <alignment horizontal="centerContinuous" vertical="center"/>
    </xf>
    <xf numFmtId="0" fontId="1" fillId="3" borderId="7" xfId="0" applyFont="1" applyFill="1" applyBorder="1" applyAlignment="1">
      <alignment horizontal="centerContinuous" vertical="center"/>
    </xf>
    <xf numFmtId="0" fontId="2" fillId="3" borderId="8" xfId="0" applyFont="1" applyFill="1" applyBorder="1" applyAlignment="1">
      <alignment horizontal="centerContinuous" vertical="center"/>
    </xf>
    <xf numFmtId="0" fontId="8" fillId="3" borderId="9" xfId="0" applyFont="1" applyFill="1" applyBorder="1" applyAlignment="1">
      <alignment horizontal="centerContinuous" vertical="center" wrapText="1"/>
    </xf>
    <xf numFmtId="0" fontId="9" fillId="3" borderId="9" xfId="0" applyFont="1" applyFill="1" applyBorder="1" applyAlignment="1">
      <alignment horizontal="centerContinuous" vertical="center" wrapText="1"/>
    </xf>
    <xf numFmtId="0" fontId="9" fillId="3" borderId="10" xfId="0" applyFont="1" applyFill="1" applyBorder="1" applyAlignment="1">
      <alignment horizontal="centerContinuous" vertical="center" wrapText="1"/>
    </xf>
    <xf numFmtId="0" fontId="12" fillId="5" borderId="2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9" fontId="2" fillId="4" borderId="0" xfId="16" applyFont="1" applyFill="1" applyBorder="1" applyAlignment="1">
      <alignment horizontal="center"/>
    </xf>
    <xf numFmtId="3" fontId="1" fillId="4" borderId="0" xfId="0" applyNumberFormat="1" applyFont="1" applyFill="1"/>
    <xf numFmtId="0" fontId="15" fillId="2" borderId="0" xfId="1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7" fillId="2" borderId="0" xfId="0" applyFont="1" applyFill="1" applyAlignment="1">
      <alignment horizontal="centerContinuous" vertical="center"/>
    </xf>
    <xf numFmtId="0" fontId="16" fillId="2" borderId="0" xfId="0" applyFont="1" applyFill="1"/>
    <xf numFmtId="0" fontId="18" fillId="2" borderId="0" xfId="10" applyFont="1" applyFill="1" applyAlignment="1">
      <alignment horizontal="centerContinuous" vertical="center"/>
    </xf>
    <xf numFmtId="0" fontId="19" fillId="7" borderId="17" xfId="0" applyFont="1" applyFill="1" applyBorder="1"/>
    <xf numFmtId="0" fontId="19" fillId="7" borderId="18" xfId="0" applyFont="1" applyFill="1" applyBorder="1"/>
    <xf numFmtId="0" fontId="19" fillId="7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22" fillId="7" borderId="19" xfId="0" applyFont="1" applyFill="1" applyBorder="1" applyAlignment="1">
      <alignment horizontal="centerContinuous" vertical="center" wrapText="1"/>
    </xf>
    <xf numFmtId="0" fontId="24" fillId="7" borderId="19" xfId="0" applyFont="1" applyFill="1" applyBorder="1" applyAlignment="1">
      <alignment horizontal="centerContinuous" vertical="center" wrapText="1"/>
    </xf>
    <xf numFmtId="0" fontId="25" fillId="7" borderId="20" xfId="0" applyFont="1" applyFill="1" applyBorder="1" applyAlignment="1">
      <alignment horizontal="centerContinuous" vertical="center" wrapText="1"/>
    </xf>
    <xf numFmtId="0" fontId="21" fillId="7" borderId="21" xfId="0" applyFont="1" applyFill="1" applyBorder="1" applyAlignment="1">
      <alignment horizontal="centerContinuous" vertical="center"/>
    </xf>
    <xf numFmtId="0" fontId="19" fillId="7" borderId="21" xfId="0" applyFont="1" applyFill="1" applyBorder="1" applyAlignment="1">
      <alignment horizontal="centerContinuous" vertical="center"/>
    </xf>
    <xf numFmtId="0" fontId="26" fillId="6" borderId="0" xfId="0" applyFont="1" applyFill="1" applyAlignment="1">
      <alignment horizontal="centerContinuous" vertical="center" wrapText="1"/>
    </xf>
    <xf numFmtId="0" fontId="18" fillId="6" borderId="0" xfId="0" applyFont="1" applyFill="1" applyAlignment="1">
      <alignment horizontal="centerContinuous" vertical="center"/>
    </xf>
    <xf numFmtId="0" fontId="16" fillId="6" borderId="0" xfId="0" applyFont="1" applyFill="1" applyAlignment="1">
      <alignment horizontal="centerContinuous" vertical="center"/>
    </xf>
    <xf numFmtId="0" fontId="16" fillId="6" borderId="0" xfId="0" applyFont="1" applyFill="1"/>
    <xf numFmtId="0" fontId="29" fillId="2" borderId="0" xfId="0" applyFont="1" applyFill="1"/>
    <xf numFmtId="0" fontId="18" fillId="9" borderId="23" xfId="0" applyFont="1" applyFill="1" applyBorder="1" applyAlignment="1">
      <alignment vertical="center"/>
    </xf>
    <xf numFmtId="3" fontId="18" fillId="9" borderId="23" xfId="0" applyNumberFormat="1" applyFont="1" applyFill="1" applyBorder="1" applyAlignment="1">
      <alignment horizontal="center" vertical="center"/>
    </xf>
    <xf numFmtId="3" fontId="16" fillId="9" borderId="23" xfId="0" applyNumberFormat="1" applyFont="1" applyFill="1" applyBorder="1" applyAlignment="1">
      <alignment horizontal="center" vertical="center"/>
    </xf>
    <xf numFmtId="0" fontId="18" fillId="9" borderId="24" xfId="0" applyFont="1" applyFill="1" applyBorder="1" applyAlignment="1">
      <alignment vertical="center"/>
    </xf>
    <xf numFmtId="3" fontId="16" fillId="9" borderId="24" xfId="0" applyNumberFormat="1" applyFont="1" applyFill="1" applyBorder="1" applyAlignment="1">
      <alignment horizontal="center" vertical="center"/>
    </xf>
    <xf numFmtId="3" fontId="16" fillId="2" borderId="0" xfId="0" applyNumberFormat="1" applyFont="1" applyFill="1" applyAlignment="1">
      <alignment horizontal="left"/>
    </xf>
    <xf numFmtId="0" fontId="21" fillId="8" borderId="0" xfId="0" applyFont="1" applyFill="1" applyAlignment="1">
      <alignment vertical="center"/>
    </xf>
    <xf numFmtId="3" fontId="21" fillId="8" borderId="0" xfId="0" applyNumberFormat="1" applyFont="1" applyFill="1" applyAlignment="1">
      <alignment horizontal="center" vertical="center"/>
    </xf>
    <xf numFmtId="0" fontId="18" fillId="9" borderId="22" xfId="0" applyFont="1" applyFill="1" applyBorder="1" applyAlignment="1">
      <alignment vertical="center"/>
    </xf>
    <xf numFmtId="1" fontId="16" fillId="2" borderId="0" xfId="0" applyNumberFormat="1" applyFont="1" applyFill="1"/>
    <xf numFmtId="0" fontId="28" fillId="8" borderId="0" xfId="0" applyFont="1" applyFill="1" applyAlignment="1">
      <alignment vertical="center" wrapText="1"/>
    </xf>
    <xf numFmtId="0" fontId="28" fillId="8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18" fillId="9" borderId="25" xfId="0" applyFont="1" applyFill="1" applyBorder="1" applyAlignment="1">
      <alignment vertical="center"/>
    </xf>
    <xf numFmtId="3" fontId="16" fillId="9" borderId="25" xfId="0" applyNumberFormat="1" applyFont="1" applyFill="1" applyBorder="1" applyAlignment="1">
      <alignment horizontal="center" vertical="center"/>
    </xf>
    <xf numFmtId="0" fontId="16" fillId="2" borderId="14" xfId="0" applyFont="1" applyFill="1" applyBorder="1"/>
    <xf numFmtId="0" fontId="18" fillId="2" borderId="22" xfId="0" applyFont="1" applyFill="1" applyBorder="1" applyAlignment="1">
      <alignment vertical="center"/>
    </xf>
    <xf numFmtId="0" fontId="30" fillId="2" borderId="15" xfId="0" applyFont="1" applyFill="1" applyBorder="1" applyAlignment="1">
      <alignment vertical="center" wrapText="1"/>
    </xf>
    <xf numFmtId="3" fontId="16" fillId="0" borderId="0" xfId="0" applyNumberFormat="1" applyFont="1"/>
    <xf numFmtId="0" fontId="31" fillId="2" borderId="0" xfId="10" applyFont="1" applyFill="1" applyAlignment="1">
      <alignment vertical="center"/>
    </xf>
    <xf numFmtId="3" fontId="16" fillId="4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left" vertical="center"/>
    </xf>
    <xf numFmtId="0" fontId="31" fillId="2" borderId="0" xfId="3" applyFont="1" applyFill="1" applyAlignment="1">
      <alignment horizontal="left" vertical="center" wrapText="1"/>
    </xf>
    <xf numFmtId="3" fontId="18" fillId="9" borderId="25" xfId="0" applyNumberFormat="1" applyFont="1" applyFill="1" applyBorder="1" applyAlignment="1">
      <alignment horizontal="center" vertical="center"/>
    </xf>
    <xf numFmtId="164" fontId="18" fillId="9" borderId="22" xfId="16" applyNumberFormat="1" applyFont="1" applyFill="1" applyBorder="1" applyAlignment="1">
      <alignment horizontal="center" vertical="center"/>
    </xf>
    <xf numFmtId="164" fontId="18" fillId="2" borderId="22" xfId="16" applyNumberFormat="1" applyFont="1" applyFill="1" applyBorder="1" applyAlignment="1">
      <alignment horizontal="center" vertical="center"/>
    </xf>
    <xf numFmtId="0" fontId="18" fillId="9" borderId="26" xfId="0" applyFont="1" applyFill="1" applyBorder="1" applyAlignment="1">
      <alignment vertical="center"/>
    </xf>
    <xf numFmtId="3" fontId="18" fillId="9" borderId="26" xfId="0" applyNumberFormat="1" applyFont="1" applyFill="1" applyBorder="1" applyAlignment="1">
      <alignment horizontal="center" vertical="center"/>
    </xf>
    <xf numFmtId="3" fontId="16" fillId="9" borderId="26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/>
    </xf>
    <xf numFmtId="9" fontId="18" fillId="2" borderId="0" xfId="18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21" fillId="8" borderId="15" xfId="3" applyFont="1" applyFill="1" applyBorder="1" applyAlignment="1">
      <alignment horizontal="center" vertical="center" wrapText="1"/>
    </xf>
    <xf numFmtId="0" fontId="21" fillId="8" borderId="16" xfId="3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5" fillId="0" borderId="0" xfId="19" applyFont="1"/>
    <xf numFmtId="3" fontId="18" fillId="9" borderId="24" xfId="3" applyNumberFormat="1" applyFont="1" applyFill="1" applyBorder="1" applyAlignment="1">
      <alignment horizontal="left" vertical="center"/>
    </xf>
    <xf numFmtId="3" fontId="18" fillId="9" borderId="24" xfId="3" applyNumberFormat="1" applyFont="1" applyFill="1" applyBorder="1" applyAlignment="1">
      <alignment horizontal="center" vertical="center"/>
    </xf>
    <xf numFmtId="3" fontId="16" fillId="9" borderId="24" xfId="3" applyNumberFormat="1" applyFont="1" applyFill="1" applyBorder="1" applyAlignment="1">
      <alignment horizontal="center" vertical="center"/>
    </xf>
    <xf numFmtId="3" fontId="18" fillId="9" borderId="25" xfId="3" applyNumberFormat="1" applyFont="1" applyFill="1" applyBorder="1" applyAlignment="1">
      <alignment horizontal="left" vertical="center"/>
    </xf>
    <xf numFmtId="3" fontId="18" fillId="9" borderId="25" xfId="3" applyNumberFormat="1" applyFont="1" applyFill="1" applyBorder="1" applyAlignment="1">
      <alignment horizontal="center" vertical="center"/>
    </xf>
    <xf numFmtId="3" fontId="16" fillId="9" borderId="25" xfId="3" applyNumberFormat="1" applyFont="1" applyFill="1" applyBorder="1" applyAlignment="1">
      <alignment horizontal="center" vertical="center"/>
    </xf>
    <xf numFmtId="0" fontId="21" fillId="8" borderId="0" xfId="3" applyFont="1" applyFill="1" applyAlignment="1">
      <alignment horizontal="center" vertical="center"/>
    </xf>
    <xf numFmtId="3" fontId="21" fillId="8" borderId="0" xfId="3" applyNumberFormat="1" applyFont="1" applyFill="1" applyAlignment="1">
      <alignment horizontal="center" vertical="center"/>
    </xf>
    <xf numFmtId="0" fontId="16" fillId="8" borderId="28" xfId="0" applyFont="1" applyFill="1" applyBorder="1"/>
    <xf numFmtId="0" fontId="0" fillId="8" borderId="28" xfId="0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16" fillId="0" borderId="0" xfId="0" applyFont="1"/>
    <xf numFmtId="0" fontId="27" fillId="0" borderId="0" xfId="0" applyFont="1"/>
    <xf numFmtId="0" fontId="18" fillId="9" borderId="0" xfId="0" applyFont="1" applyFill="1" applyAlignment="1">
      <alignment vertical="center"/>
    </xf>
    <xf numFmtId="3" fontId="18" fillId="9" borderId="0" xfId="0" applyNumberFormat="1" applyFont="1" applyFill="1" applyAlignment="1">
      <alignment horizontal="center" vertical="center"/>
    </xf>
    <xf numFmtId="3" fontId="16" fillId="9" borderId="0" xfId="0" applyNumberFormat="1" applyFont="1" applyFill="1" applyAlignment="1">
      <alignment horizontal="center" vertical="center"/>
    </xf>
    <xf numFmtId="0" fontId="28" fillId="8" borderId="0" xfId="0" applyFont="1" applyFill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27" fillId="0" borderId="0" xfId="0" applyFont="1" applyAlignment="1">
      <alignment horizontal="left"/>
    </xf>
    <xf numFmtId="0" fontId="21" fillId="8" borderId="16" xfId="3" applyFont="1" applyFill="1" applyBorder="1" applyAlignment="1">
      <alignment horizontal="center" vertical="center"/>
    </xf>
    <xf numFmtId="0" fontId="18" fillId="9" borderId="23" xfId="3" applyFont="1" applyFill="1" applyBorder="1" applyAlignment="1">
      <alignment vertical="center"/>
    </xf>
    <xf numFmtId="3" fontId="18" fillId="9" borderId="23" xfId="3" applyNumberFormat="1" applyFont="1" applyFill="1" applyBorder="1" applyAlignment="1">
      <alignment horizontal="center" vertical="center"/>
    </xf>
    <xf numFmtId="3" fontId="16" fillId="9" borderId="23" xfId="3" applyNumberFormat="1" applyFont="1" applyFill="1" applyBorder="1" applyAlignment="1">
      <alignment horizontal="center" vertical="center"/>
    </xf>
    <xf numFmtId="0" fontId="18" fillId="9" borderId="24" xfId="3" applyFont="1" applyFill="1" applyBorder="1" applyAlignment="1">
      <alignment vertical="center"/>
    </xf>
    <xf numFmtId="0" fontId="18" fillId="9" borderId="25" xfId="3" applyFont="1" applyFill="1" applyBorder="1" applyAlignment="1">
      <alignment vertical="center"/>
    </xf>
    <xf numFmtId="164" fontId="18" fillId="0" borderId="29" xfId="17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37" fillId="0" borderId="0" xfId="0" applyFont="1" applyAlignment="1">
      <alignment vertical="center"/>
    </xf>
    <xf numFmtId="3" fontId="1" fillId="4" borderId="2" xfId="0" applyNumberFormat="1" applyFont="1" applyFill="1" applyBorder="1" applyAlignment="1">
      <alignment horizontal="center" vertical="center" wrapText="1"/>
    </xf>
    <xf numFmtId="9" fontId="1" fillId="4" borderId="11" xfId="16" applyFont="1" applyFill="1" applyBorder="1" applyAlignment="1">
      <alignment horizontal="center" vertical="center"/>
    </xf>
    <xf numFmtId="9" fontId="1" fillId="4" borderId="12" xfId="16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9" fontId="1" fillId="4" borderId="2" xfId="16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0" fontId="21" fillId="8" borderId="15" xfId="3" applyFont="1" applyFill="1" applyBorder="1" applyAlignment="1">
      <alignment horizontal="center" vertical="center" wrapText="1"/>
    </xf>
    <xf numFmtId="0" fontId="21" fillId="8" borderId="16" xfId="3" applyFont="1" applyFill="1" applyBorder="1" applyAlignment="1">
      <alignment horizontal="center" vertical="center" wrapText="1"/>
    </xf>
    <xf numFmtId="0" fontId="21" fillId="8" borderId="27" xfId="3" applyFont="1" applyFill="1" applyBorder="1" applyAlignment="1">
      <alignment horizontal="center" vertical="center" wrapText="1"/>
    </xf>
    <xf numFmtId="0" fontId="21" fillId="8" borderId="28" xfId="3" applyFont="1" applyFill="1" applyBorder="1" applyAlignment="1">
      <alignment horizontal="center" vertical="center" wrapText="1"/>
    </xf>
    <xf numFmtId="0" fontId="25" fillId="7" borderId="19" xfId="0" applyFont="1" applyFill="1" applyBorder="1" applyAlignment="1">
      <alignment horizontal="center"/>
    </xf>
    <xf numFmtId="0" fontId="25" fillId="7" borderId="0" xfId="0" applyFont="1" applyFill="1" applyAlignment="1">
      <alignment horizontal="center"/>
    </xf>
    <xf numFmtId="0" fontId="36" fillId="10" borderId="30" xfId="0" applyFont="1" applyFill="1" applyBorder="1" applyAlignment="1">
      <alignment horizontal="left" vertical="center" wrapText="1"/>
    </xf>
    <xf numFmtId="0" fontId="36" fillId="10" borderId="0" xfId="0" applyFont="1" applyFill="1" applyAlignment="1">
      <alignment horizontal="left" vertical="center" wrapText="1"/>
    </xf>
    <xf numFmtId="0" fontId="21" fillId="8" borderId="0" xfId="3" applyFont="1" applyFill="1" applyAlignment="1">
      <alignment horizontal="center" vertical="center" wrapText="1"/>
    </xf>
    <xf numFmtId="0" fontId="21" fillId="8" borderId="16" xfId="3" applyFont="1" applyFill="1" applyBorder="1" applyAlignment="1">
      <alignment horizontal="center" vertical="center"/>
    </xf>
    <xf numFmtId="0" fontId="21" fillId="8" borderId="28" xfId="3" applyFont="1" applyFill="1" applyBorder="1" applyAlignment="1">
      <alignment horizontal="center" vertical="center"/>
    </xf>
    <xf numFmtId="3" fontId="21" fillId="8" borderId="0" xfId="3" applyNumberFormat="1" applyFont="1" applyFill="1" applyAlignment="1">
      <alignment horizontal="center" vertical="center"/>
    </xf>
    <xf numFmtId="164" fontId="18" fillId="0" borderId="29" xfId="17" applyNumberFormat="1" applyFont="1" applyFill="1" applyBorder="1" applyAlignment="1">
      <alignment horizontal="center" vertical="center"/>
    </xf>
  </cellXfs>
  <cellStyles count="20">
    <cellStyle name="Categoría del Piloto de Datos" xfId="1" xr:uid="{00000000-0005-0000-0000-000000000000}"/>
    <cellStyle name="Normal" xfId="0" builtinId="0"/>
    <cellStyle name="Normal 2" xfId="19" xr:uid="{76B1AC29-8E22-4DF9-8420-CF625E6E6034}"/>
    <cellStyle name="Normal 2 2" xfId="2" xr:uid="{00000000-0005-0000-0000-000002000000}"/>
    <cellStyle name="Normal 2 3" xfId="3" xr:uid="{00000000-0005-0000-0000-000003000000}"/>
    <cellStyle name="Normal 2 4" xfId="4" xr:uid="{00000000-0005-0000-0000-000004000000}"/>
    <cellStyle name="Normal 2 5" xfId="5" xr:uid="{00000000-0005-0000-0000-000005000000}"/>
    <cellStyle name="Normal 2 6" xfId="6" xr:uid="{00000000-0005-0000-0000-000006000000}"/>
    <cellStyle name="Normal 2 7" xfId="7" xr:uid="{00000000-0005-0000-0000-000007000000}"/>
    <cellStyle name="Normal 2 8" xfId="8" xr:uid="{00000000-0005-0000-0000-000008000000}"/>
    <cellStyle name="Normal 2 9" xfId="9" xr:uid="{00000000-0005-0000-0000-000009000000}"/>
    <cellStyle name="Normal_Directorio CEMs - agos - 2009 - UGTAI" xfId="10" xr:uid="{00000000-0005-0000-0000-00000A000000}"/>
    <cellStyle name="Piloto de Datos Ángulo" xfId="11" xr:uid="{00000000-0005-0000-0000-00000B000000}"/>
    <cellStyle name="Piloto de Datos Campo" xfId="12" xr:uid="{00000000-0005-0000-0000-00000C000000}"/>
    <cellStyle name="Piloto de Datos Resultado" xfId="13" xr:uid="{00000000-0005-0000-0000-00000D000000}"/>
    <cellStyle name="Piloto de Datos Título" xfId="14" xr:uid="{00000000-0005-0000-0000-00000E000000}"/>
    <cellStyle name="Piloto de Datos Valor" xfId="15" xr:uid="{00000000-0005-0000-0000-00000F000000}"/>
    <cellStyle name="Porcentaje" xfId="16" builtinId="5"/>
    <cellStyle name="Porcentaje 2" xfId="17" xr:uid="{00000000-0005-0000-0000-000011000000}"/>
    <cellStyle name="Porcentaje 3" xfId="18" xr:uid="{00000000-0005-0000-0000-000012000000}"/>
  </cellStyles>
  <dxfs count="0"/>
  <tableStyles count="0" defaultTableStyle="TableStyleMedium9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Nº de Casos por sexo</a:t>
            </a:r>
          </a:p>
        </c:rich>
      </c:tx>
      <c:layout>
        <c:manualLayout>
          <c:xMode val="edge"/>
          <c:yMode val="edge"/>
          <c:x val="0.28918954695880406"/>
          <c:y val="3.5256348583436715E-2"/>
        </c:manualLayout>
      </c:layout>
      <c:overlay val="0"/>
      <c:spPr>
        <a:noFill/>
        <a:ln w="25400">
          <a:noFill/>
        </a:ln>
      </c:spPr>
    </c:title>
    <c:autoTitleDeleted val="0"/>
    <c:view3D>
      <c:rotX val="6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5362418938006507"/>
          <c:y val="0.35691318327974275"/>
          <c:w val="0.28985589293447955"/>
          <c:h val="0.3022508038585208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90">
                <a:fgClr>
                  <a:srgbClr val="FF99CC"/>
                </a:fgClr>
                <a:bgClr>
                  <a:srgbClr val="FFFFFF"/>
                </a:bgClr>
              </a:pattFill>
              <a:ln w="12700">
                <a:solidFill>
                  <a:srgbClr val="FF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28-4A2D-8AEF-08FBF4AFD829}"/>
              </c:ext>
            </c:extLst>
          </c:dPt>
          <c:dPt>
            <c:idx val="1"/>
            <c:bubble3D val="0"/>
            <c:spPr>
              <a:pattFill prst="solidDmnd">
                <a:fgClr>
                  <a:srgbClr val="99CCFF"/>
                </a:fgClr>
                <a:bgClr>
                  <a:srgbClr val="FFFFFF"/>
                </a:bgClr>
              </a:pattFill>
              <a:ln w="127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28-4A2D-8AEF-08FBF4AFD829}"/>
              </c:ext>
            </c:extLst>
          </c:dPt>
          <c:dLbls>
            <c:dLbl>
              <c:idx val="0"/>
              <c:layout>
                <c:manualLayout>
                  <c:x val="-2.2097371222469138E-3"/>
                  <c:y val="4.900774195678386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28-4A2D-8AEF-08FBF4AFD829}"/>
                </c:ext>
              </c:extLst>
            </c:dLbl>
            <c:dLbl>
              <c:idx val="1"/>
              <c:layout>
                <c:manualLayout>
                  <c:x val="-2.4838617947434211E-2"/>
                  <c:y val="3.079053797520597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28-4A2D-8AEF-08FBF4AFD82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'2009'!$C$14:$D$14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'2009'!$C$27:$D$27</c:f>
              <c:numCache>
                <c:formatCode>#,##0</c:formatCode>
                <c:ptCount val="2"/>
                <c:pt idx="0">
                  <c:v>27219</c:v>
                </c:pt>
                <c:pt idx="1">
                  <c:v>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28-4A2D-8AEF-08FBF4AFD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244" r="0.75000000000000244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51919061487232"/>
          <c:y val="0.15011078897983529"/>
          <c:w val="0.77604520543007982"/>
          <c:h val="0.7990525531683392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'2009'!$A$37</c:f>
              <c:strCache>
                <c:ptCount val="1"/>
                <c:pt idx="0">
                  <c:v>Psicológica</c:v>
                </c:pt>
              </c:strCache>
            </c:strRef>
          </c:tx>
          <c:spPr>
            <a:solidFill>
              <a:srgbClr val="FDFD9D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'2009'!$C$36:$F$36</c:f>
              <c:strCache>
                <c:ptCount val="4"/>
                <c:pt idx="0">
                  <c:v>18-25 años</c:v>
                </c:pt>
                <c:pt idx="1">
                  <c:v>26-35 años</c:v>
                </c:pt>
                <c:pt idx="2">
                  <c:v>36-45 años</c:v>
                </c:pt>
                <c:pt idx="3">
                  <c:v>46-59 años</c:v>
                </c:pt>
              </c:strCache>
            </c:strRef>
          </c:cat>
          <c:val>
            <c:numRef>
              <c:f>'2009'!$C$37:$F$37</c:f>
              <c:numCache>
                <c:formatCode>#,##0</c:formatCode>
                <c:ptCount val="4"/>
                <c:pt idx="0">
                  <c:v>2714</c:v>
                </c:pt>
                <c:pt idx="1">
                  <c:v>5598</c:v>
                </c:pt>
                <c:pt idx="2">
                  <c:v>4819</c:v>
                </c:pt>
                <c:pt idx="3">
                  <c:v>2713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4-4299-BBE4-0B53118BAD8F}"/>
            </c:ext>
          </c:extLst>
        </c:ser>
        <c:ser>
          <c:idx val="1"/>
          <c:order val="1"/>
          <c:tx>
            <c:strRef>
              <c:f>'2009'!$A$38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'2009'!$C$36:$F$36</c:f>
              <c:strCache>
                <c:ptCount val="4"/>
                <c:pt idx="0">
                  <c:v>18-25 años</c:v>
                </c:pt>
                <c:pt idx="1">
                  <c:v>26-35 años</c:v>
                </c:pt>
                <c:pt idx="2">
                  <c:v>36-45 años</c:v>
                </c:pt>
                <c:pt idx="3">
                  <c:v>46-59 años</c:v>
                </c:pt>
              </c:strCache>
            </c:strRef>
          </c:cat>
          <c:val>
            <c:numRef>
              <c:f>'2009'!$C$38:$F$38</c:f>
              <c:numCache>
                <c:formatCode>#,##0</c:formatCode>
                <c:ptCount val="4"/>
                <c:pt idx="0">
                  <c:v>2842</c:v>
                </c:pt>
                <c:pt idx="1">
                  <c:v>4567</c:v>
                </c:pt>
                <c:pt idx="2">
                  <c:v>2842</c:v>
                </c:pt>
                <c:pt idx="3">
                  <c:v>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54-4299-BBE4-0B53118BAD8F}"/>
            </c:ext>
          </c:extLst>
        </c:ser>
        <c:ser>
          <c:idx val="2"/>
          <c:order val="2"/>
          <c:tx>
            <c:strRef>
              <c:f>'2009'!$A$39</c:f>
              <c:strCache>
                <c:ptCount val="1"/>
                <c:pt idx="0">
                  <c:v>Sexual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'2009'!$C$36:$F$36</c:f>
              <c:strCache>
                <c:ptCount val="4"/>
                <c:pt idx="0">
                  <c:v>18-25 años</c:v>
                </c:pt>
                <c:pt idx="1">
                  <c:v>26-35 años</c:v>
                </c:pt>
                <c:pt idx="2">
                  <c:v>36-45 años</c:v>
                </c:pt>
                <c:pt idx="3">
                  <c:v>46-59 años</c:v>
                </c:pt>
              </c:strCache>
            </c:strRef>
          </c:cat>
          <c:val>
            <c:numRef>
              <c:f>'2009'!$C$39:$F$39</c:f>
              <c:numCache>
                <c:formatCode>#,##0</c:formatCode>
                <c:ptCount val="4"/>
                <c:pt idx="0">
                  <c:v>534</c:v>
                </c:pt>
                <c:pt idx="1">
                  <c:v>290</c:v>
                </c:pt>
                <c:pt idx="2">
                  <c:v>170</c:v>
                </c:pt>
                <c:pt idx="3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54-4299-BBE4-0B53118BA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333927904"/>
        <c:axId val="333928296"/>
      </c:barChart>
      <c:catAx>
        <c:axId val="3339279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333928296"/>
        <c:crosses val="autoZero"/>
        <c:auto val="1"/>
        <c:lblAlgn val="ctr"/>
        <c:lblOffset val="100"/>
        <c:noMultiLvlLbl val="0"/>
      </c:catAx>
      <c:valAx>
        <c:axId val="333928296"/>
        <c:scaling>
          <c:orientation val="minMax"/>
        </c:scaling>
        <c:delete val="0"/>
        <c:axPos val="t"/>
        <c:majorGridlines>
          <c:spPr>
            <a:ln>
              <a:solidFill>
                <a:srgbClr val="FDFD9D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rgbClr val="FDFD9D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333927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142954973612723"/>
          <c:y val="0.71557147754592443"/>
          <c:w val="0.18857165876144172"/>
          <c:h val="0.26646803975559535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 sz="1050" b="1" i="0" u="none" strike="noStrike" baseline="0">
                <a:solidFill>
                  <a:srgbClr val="000000"/>
                </a:solidFill>
                <a:latin typeface="Arial Narrow"/>
              </a:rPr>
              <a:t>Casos atendidos a personas adultas según sexo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 sz="1050" b="1" i="0" u="none" strike="noStrike" baseline="0">
                <a:solidFill>
                  <a:srgbClr val="000000"/>
                </a:solidFill>
                <a:latin typeface="Arial Narrow"/>
              </a:rPr>
              <a:t>(Porcentaje)</a:t>
            </a:r>
          </a:p>
        </c:rich>
      </c:tx>
      <c:layout>
        <c:manualLayout>
          <c:xMode val="edge"/>
          <c:yMode val="edge"/>
          <c:x val="0.18091530436867981"/>
          <c:y val="2.89397458411223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288188976377958"/>
          <c:y val="0.2259051484379149"/>
          <c:w val="0.44590288713910758"/>
          <c:h val="0.56984394522569659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explosion val="7"/>
            <c:spPr>
              <a:solidFill>
                <a:srgbClr val="305496"/>
              </a:solidFill>
              <a:ln w="19050">
                <a:solidFill>
                  <a:srgbClr val="30549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35-460A-814E-16739081F614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35-460A-814E-16739081F614}"/>
              </c:ext>
            </c:extLst>
          </c:dPt>
          <c:dLbls>
            <c:dLbl>
              <c:idx val="0"/>
              <c:layout>
                <c:manualLayout>
                  <c:x val="3.7041994750656171E-2"/>
                  <c:y val="6.375884324363607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35-460A-814E-16739081F614}"/>
                </c:ext>
              </c:extLst>
            </c:dLbl>
            <c:dLbl>
              <c:idx val="1"/>
              <c:layout>
                <c:manualLayout>
                  <c:x val="-0.24170297022193121"/>
                  <c:y val="9.508737457620655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16233563116168"/>
                      <c:h val="0.151328021635357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735-460A-814E-16739081F61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PA!$C$17:$D$17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PA!$C$30:$D$30</c:f>
              <c:numCache>
                <c:formatCode>#,##0</c:formatCode>
                <c:ptCount val="2"/>
                <c:pt idx="0">
                  <c:v>31471</c:v>
                </c:pt>
                <c:pt idx="1">
                  <c:v>1583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35-460A-814E-16739081F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12</xdr:row>
      <xdr:rowOff>121920</xdr:rowOff>
    </xdr:from>
    <xdr:to>
      <xdr:col>8</xdr:col>
      <xdr:colOff>556260</xdr:colOff>
      <xdr:row>30</xdr:row>
      <xdr:rowOff>106680</xdr:rowOff>
    </xdr:to>
    <xdr:graphicFrame macro="">
      <xdr:nvGraphicFramePr>
        <xdr:cNvPr id="1445" name="Chart 2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60960</xdr:colOff>
      <xdr:row>0</xdr:row>
      <xdr:rowOff>45720</xdr:rowOff>
    </xdr:from>
    <xdr:to>
      <xdr:col>7</xdr:col>
      <xdr:colOff>175260</xdr:colOff>
      <xdr:row>2</xdr:row>
      <xdr:rowOff>38100</xdr:rowOff>
    </xdr:to>
    <xdr:pic>
      <xdr:nvPicPr>
        <xdr:cNvPr id="1446" name="Picture 2" descr="Gráfico2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45720"/>
          <a:ext cx="56083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198120</xdr:colOff>
      <xdr:row>31</xdr:row>
      <xdr:rowOff>91440</xdr:rowOff>
    </xdr:from>
    <xdr:to>
      <xdr:col>14</xdr:col>
      <xdr:colOff>38100</xdr:colOff>
      <xdr:row>45</xdr:row>
      <xdr:rowOff>167640</xdr:rowOff>
    </xdr:to>
    <xdr:graphicFrame macro="">
      <xdr:nvGraphicFramePr>
        <xdr:cNvPr id="1447" name="4 Gráfico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0.16765</cdr:x>
      <cdr:y>0.39517</cdr:y>
    </cdr:from>
    <cdr:to>
      <cdr:x>0.16765</cdr:x>
      <cdr:y>0.39517</cdr:y>
    </cdr:to>
    <cdr:pic>
      <cdr:nvPicPr>
        <cdr:cNvPr id="7169" name="Picture 1" descr="MASCULINO1">
          <a:extLst xmlns:a="http://schemas.openxmlformats.org/drawingml/2006/main">
            <a:ext uri="{FF2B5EF4-FFF2-40B4-BE49-F238E27FC236}">
              <a16:creationId xmlns:a16="http://schemas.microsoft.com/office/drawing/2014/main" id="{70DE3312-23B2-4E74-8976-A01B6089DAC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76600" y="8401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0.60872</cdr:x>
      <cdr:y>0.52765</cdr:y>
    </cdr:from>
    <cdr:to>
      <cdr:x>0.60872</cdr:x>
      <cdr:y>0.52765</cdr:y>
    </cdr:to>
    <cdr:pic>
      <cdr:nvPicPr>
        <cdr:cNvPr id="7170" name="Picture 2" descr="FEMENINO">
          <a:extLst xmlns:a="http://schemas.openxmlformats.org/drawingml/2006/main">
            <a:ext uri="{FF2B5EF4-FFF2-40B4-BE49-F238E27FC236}">
              <a16:creationId xmlns:a16="http://schemas.microsoft.com/office/drawing/2014/main" id="{15E32D6F-7B5D-42A6-96DC-14CD3AD0690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596168" y="163020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0.10776</cdr:x>
      <cdr:y>0.14676</cdr:y>
    </cdr:from>
    <cdr:to>
      <cdr:x>0.30799</cdr:x>
      <cdr:y>0.40455</cdr:y>
    </cdr:to>
    <cdr:pic>
      <cdr:nvPicPr>
        <cdr:cNvPr id="7171" name="Picture 3" descr="MASCULINO1">
          <a:extLst xmlns:a="http://schemas.openxmlformats.org/drawingml/2006/main">
            <a:ext uri="{FF2B5EF4-FFF2-40B4-BE49-F238E27FC236}">
              <a16:creationId xmlns:a16="http://schemas.microsoft.com/office/drawing/2014/main" id="{AF45A004-8081-4941-87B6-1B82AF68ED1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1602" y="282819"/>
          <a:ext cx="470934" cy="59826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0.70557</cdr:x>
      <cdr:y>0.6492</cdr:y>
    </cdr:from>
    <cdr:to>
      <cdr:x>0.91066</cdr:x>
      <cdr:y>0.95894</cdr:y>
    </cdr:to>
    <cdr:pic>
      <cdr:nvPicPr>
        <cdr:cNvPr id="7172" name="Picture 4" descr="FEMENINO">
          <a:extLst xmlns:a="http://schemas.openxmlformats.org/drawingml/2006/main">
            <a:ext uri="{FF2B5EF4-FFF2-40B4-BE49-F238E27FC236}">
              <a16:creationId xmlns:a16="http://schemas.microsoft.com/office/drawing/2014/main" id="{FE9765BE-19E9-426B-81B8-1C20B02A7737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701580" y="2365377"/>
          <a:ext cx="462113" cy="63524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349227</xdr:colOff>
      <xdr:row>32</xdr:row>
      <xdr:rowOff>56028</xdr:rowOff>
    </xdr:from>
    <xdr:to>
      <xdr:col>13</xdr:col>
      <xdr:colOff>149412</xdr:colOff>
      <xdr:row>43</xdr:row>
      <xdr:rowOff>84044</xdr:rowOff>
    </xdr:to>
    <xdr:graphicFrame macro="">
      <xdr:nvGraphicFramePr>
        <xdr:cNvPr id="2472" name="Gráfico 4">
          <a:extLst>
            <a:ext uri="{FF2B5EF4-FFF2-40B4-BE49-F238E27FC236}">
              <a16:creationId xmlns:a16="http://schemas.microsoft.com/office/drawing/2014/main" id="{00000000-0008-0000-0100-0000A8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65367</xdr:colOff>
      <xdr:row>0</xdr:row>
      <xdr:rowOff>46691</xdr:rowOff>
    </xdr:from>
    <xdr:to>
      <xdr:col>5</xdr:col>
      <xdr:colOff>691029</xdr:colOff>
      <xdr:row>2</xdr:row>
      <xdr:rowOff>157798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43FF8E-FEED-46D8-A383-F8894CEDF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67" y="46691"/>
          <a:ext cx="4547721" cy="512651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0.07772</cdr:x>
      <cdr:y>0.39856</cdr:y>
    </cdr:from>
    <cdr:to>
      <cdr:x>0.25185</cdr:x>
      <cdr:y>0.62988</cdr:y>
    </cdr:to>
    <cdr:pic>
      <cdr:nvPicPr>
        <cdr:cNvPr id="2" name="Picture 3" descr="MASCULINO1">
          <a:extLst xmlns:a="http://schemas.openxmlformats.org/drawingml/2006/main">
            <a:ext uri="{FF2B5EF4-FFF2-40B4-BE49-F238E27FC236}">
              <a16:creationId xmlns:a16="http://schemas.microsoft.com/office/drawing/2014/main" id="{D6BF0D97-EA4F-4DA8-BD27-7E09DD98BE4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1743" y="1230864"/>
          <a:ext cx="676019" cy="71438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0.72857</cdr:x>
      <cdr:y>0.61199</cdr:y>
    </cdr:from>
    <cdr:to>
      <cdr:x>0.87503</cdr:x>
      <cdr:y>0.8555</cdr:y>
    </cdr:to>
    <cdr:pic>
      <cdr:nvPicPr>
        <cdr:cNvPr id="3" name="Picture 4" descr="FEMENINO">
          <a:extLst xmlns:a="http://schemas.openxmlformats.org/drawingml/2006/main">
            <a:ext uri="{FF2B5EF4-FFF2-40B4-BE49-F238E27FC236}">
              <a16:creationId xmlns:a16="http://schemas.microsoft.com/office/drawing/2014/main" id="{3113F177-8C45-4EFC-9A06-41482B9B0FC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828514" y="1889999"/>
          <a:ext cx="568596" cy="752027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50"/>
  <sheetViews>
    <sheetView view="pageBreakPreview" topLeftCell="B1" zoomScale="87" zoomScaleNormal="100" zoomScaleSheetLayoutView="87" workbookViewId="0">
      <selection activeCell="P10" sqref="P10"/>
    </sheetView>
  </sheetViews>
  <sheetFormatPr baseColWidth="10" defaultColWidth="11.44140625" defaultRowHeight="13.2" x14ac:dyDescent="0.25"/>
  <cols>
    <col min="1" max="16384" width="11.44140625" style="3"/>
  </cols>
  <sheetData>
    <row r="4" spans="1:15" x14ac:dyDescent="0.25">
      <c r="A4" s="1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7.5" customHeight="1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9" customHeight="1" x14ac:dyDescent="0.25">
      <c r="A6" s="30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2"/>
    </row>
    <row r="7" spans="1:15" ht="20.25" customHeight="1" x14ac:dyDescent="0.25">
      <c r="A7" s="39" t="s">
        <v>28</v>
      </c>
      <c r="B7" s="33"/>
      <c r="C7" s="33"/>
      <c r="D7" s="33"/>
      <c r="E7" s="34"/>
      <c r="F7" s="34"/>
      <c r="G7" s="34"/>
      <c r="H7" s="34"/>
      <c r="I7" s="34"/>
      <c r="J7" s="34"/>
      <c r="K7" s="34"/>
      <c r="L7" s="34"/>
      <c r="M7" s="34"/>
      <c r="N7" s="34"/>
      <c r="O7" s="35"/>
    </row>
    <row r="8" spans="1:15" ht="15.6" x14ac:dyDescent="0.25">
      <c r="A8" s="40" t="s">
        <v>27</v>
      </c>
      <c r="B8" s="34"/>
      <c r="C8" s="33"/>
      <c r="D8" s="34"/>
      <c r="E8" s="34"/>
      <c r="F8" s="34"/>
      <c r="G8" s="34"/>
      <c r="H8" s="34"/>
      <c r="I8" s="33"/>
      <c r="J8" s="33"/>
      <c r="K8" s="34"/>
      <c r="L8" s="34"/>
      <c r="M8" s="34"/>
      <c r="N8" s="34"/>
      <c r="O8" s="35"/>
    </row>
    <row r="9" spans="1:15" ht="13.5" customHeight="1" x14ac:dyDescent="0.25">
      <c r="A9" s="41"/>
      <c r="B9" s="36"/>
      <c r="C9" s="37"/>
      <c r="D9" s="36"/>
      <c r="E9" s="36"/>
      <c r="F9" s="36"/>
      <c r="G9" s="36"/>
      <c r="H9" s="36"/>
      <c r="I9" s="37"/>
      <c r="J9" s="37"/>
      <c r="K9" s="36"/>
      <c r="L9" s="36"/>
      <c r="M9" s="36"/>
      <c r="N9" s="36"/>
      <c r="O9" s="38"/>
    </row>
    <row r="10" spans="1:15" ht="22.5" customHeight="1" x14ac:dyDescent="0.25">
      <c r="N10" s="4"/>
    </row>
    <row r="11" spans="1:15" ht="13.8" x14ac:dyDescent="0.25">
      <c r="A11" s="5" t="s">
        <v>30</v>
      </c>
      <c r="B11" s="5"/>
      <c r="C11" s="5"/>
      <c r="D11" s="5"/>
      <c r="E11" s="6"/>
      <c r="F11" s="6"/>
      <c r="G11" s="6"/>
      <c r="H11" s="6"/>
      <c r="I11" s="6"/>
      <c r="J11" s="5" t="s">
        <v>33</v>
      </c>
      <c r="K11" s="5"/>
      <c r="L11" s="5"/>
      <c r="M11" s="5"/>
      <c r="N11" s="5"/>
    </row>
    <row r="12" spans="1:15" ht="8.25" customHeight="1" x14ac:dyDescent="0.25">
      <c r="A12" s="7"/>
    </row>
    <row r="13" spans="1:15" ht="8.25" customHeight="1" x14ac:dyDescent="0.25"/>
    <row r="14" spans="1:15" ht="20.25" customHeight="1" x14ac:dyDescent="0.25">
      <c r="A14" s="42" t="s">
        <v>1</v>
      </c>
      <c r="B14" s="43" t="s">
        <v>2</v>
      </c>
      <c r="C14" s="43" t="s">
        <v>3</v>
      </c>
      <c r="D14" s="43" t="s">
        <v>4</v>
      </c>
      <c r="J14" s="143" t="s">
        <v>21</v>
      </c>
      <c r="K14" s="141" t="s">
        <v>32</v>
      </c>
      <c r="L14" s="141"/>
      <c r="M14" s="141"/>
      <c r="N14" s="141" t="s">
        <v>20</v>
      </c>
      <c r="O14" s="46"/>
    </row>
    <row r="15" spans="1:15" x14ac:dyDescent="0.25">
      <c r="A15" s="8" t="s">
        <v>9</v>
      </c>
      <c r="B15" s="9">
        <f t="shared" ref="B15:B26" si="0">SUM(C15:D15)</f>
        <v>2674</v>
      </c>
      <c r="C15" s="9">
        <v>2570</v>
      </c>
      <c r="D15" s="9">
        <v>104</v>
      </c>
      <c r="E15" s="10"/>
      <c r="J15" s="143"/>
      <c r="K15" s="141"/>
      <c r="L15" s="141"/>
      <c r="M15" s="141"/>
      <c r="N15" s="141"/>
      <c r="O15" s="22"/>
    </row>
    <row r="16" spans="1:15" ht="12.75" customHeight="1" x14ac:dyDescent="0.25">
      <c r="A16" s="8" t="s">
        <v>10</v>
      </c>
      <c r="B16" s="9">
        <f t="shared" si="0"/>
        <v>2451</v>
      </c>
      <c r="C16" s="9">
        <v>2348</v>
      </c>
      <c r="D16" s="9">
        <v>103</v>
      </c>
      <c r="E16" s="10"/>
      <c r="J16" s="136" t="s">
        <v>22</v>
      </c>
      <c r="K16" s="133" t="s">
        <v>34</v>
      </c>
      <c r="L16" s="133"/>
      <c r="M16" s="133"/>
      <c r="N16" s="142">
        <v>0.84</v>
      </c>
      <c r="O16" s="22"/>
    </row>
    <row r="17" spans="1:15" x14ac:dyDescent="0.25">
      <c r="A17" s="8" t="s">
        <v>11</v>
      </c>
      <c r="B17" s="9">
        <f t="shared" si="0"/>
        <v>2898</v>
      </c>
      <c r="C17" s="9">
        <v>2795</v>
      </c>
      <c r="D17" s="9">
        <v>103</v>
      </c>
      <c r="E17" s="10"/>
      <c r="J17" s="137"/>
      <c r="K17" s="133"/>
      <c r="L17" s="133"/>
      <c r="M17" s="133"/>
      <c r="N17" s="142"/>
      <c r="O17" s="22"/>
    </row>
    <row r="18" spans="1:15" x14ac:dyDescent="0.25">
      <c r="A18" s="8" t="s">
        <v>12</v>
      </c>
      <c r="B18" s="9">
        <f t="shared" si="0"/>
        <v>2371</v>
      </c>
      <c r="C18" s="9">
        <v>2278</v>
      </c>
      <c r="D18" s="9">
        <v>93</v>
      </c>
      <c r="E18" s="10"/>
      <c r="J18" s="137"/>
      <c r="K18" s="139" t="s">
        <v>35</v>
      </c>
      <c r="L18" s="139"/>
      <c r="M18" s="139"/>
      <c r="N18" s="142">
        <v>0.16</v>
      </c>
      <c r="O18" s="22"/>
    </row>
    <row r="19" spans="1:15" x14ac:dyDescent="0.25">
      <c r="A19" s="8" t="s">
        <v>13</v>
      </c>
      <c r="B19" s="9">
        <f t="shared" si="0"/>
        <v>2306</v>
      </c>
      <c r="C19" s="9">
        <v>2209</v>
      </c>
      <c r="D19" s="9">
        <v>97</v>
      </c>
      <c r="E19" s="10"/>
      <c r="J19" s="138"/>
      <c r="K19" s="139"/>
      <c r="L19" s="139"/>
      <c r="M19" s="139"/>
      <c r="N19" s="142"/>
      <c r="O19" s="22"/>
    </row>
    <row r="20" spans="1:15" x14ac:dyDescent="0.25">
      <c r="A20" s="8" t="s">
        <v>14</v>
      </c>
      <c r="B20" s="9">
        <f t="shared" si="0"/>
        <v>2268</v>
      </c>
      <c r="C20" s="9">
        <v>2199</v>
      </c>
      <c r="D20" s="9">
        <v>69</v>
      </c>
      <c r="E20" s="10"/>
      <c r="J20" s="136" t="s">
        <v>23</v>
      </c>
      <c r="K20" s="133" t="s">
        <v>34</v>
      </c>
      <c r="L20" s="133"/>
      <c r="M20" s="133"/>
      <c r="N20" s="134">
        <v>0.86</v>
      </c>
      <c r="O20" s="22"/>
    </row>
    <row r="21" spans="1:15" x14ac:dyDescent="0.25">
      <c r="A21" s="8" t="s">
        <v>15</v>
      </c>
      <c r="B21" s="9">
        <f t="shared" si="0"/>
        <v>2012</v>
      </c>
      <c r="C21" s="9">
        <v>1927</v>
      </c>
      <c r="D21" s="9">
        <v>85</v>
      </c>
      <c r="E21" s="10"/>
      <c r="J21" s="137"/>
      <c r="K21" s="133"/>
      <c r="L21" s="133"/>
      <c r="M21" s="133"/>
      <c r="N21" s="135"/>
      <c r="O21" s="22"/>
    </row>
    <row r="22" spans="1:15" x14ac:dyDescent="0.25">
      <c r="A22" s="8" t="s">
        <v>16</v>
      </c>
      <c r="B22" s="9">
        <f t="shared" si="0"/>
        <v>2325</v>
      </c>
      <c r="C22" s="9">
        <v>2221</v>
      </c>
      <c r="D22" s="9">
        <v>104</v>
      </c>
      <c r="E22" s="10"/>
      <c r="J22" s="137"/>
      <c r="K22" s="139" t="s">
        <v>35</v>
      </c>
      <c r="L22" s="139"/>
      <c r="M22" s="139"/>
      <c r="N22" s="134">
        <v>0.14000000000000001</v>
      </c>
      <c r="O22" s="22"/>
    </row>
    <row r="23" spans="1:15" x14ac:dyDescent="0.25">
      <c r="A23" s="8" t="s">
        <v>17</v>
      </c>
      <c r="B23" s="9">
        <f t="shared" si="0"/>
        <v>2651</v>
      </c>
      <c r="C23" s="9">
        <v>2552</v>
      </c>
      <c r="D23" s="9">
        <v>99</v>
      </c>
      <c r="E23" s="10"/>
      <c r="J23" s="138"/>
      <c r="K23" s="139"/>
      <c r="L23" s="139"/>
      <c r="M23" s="139"/>
      <c r="N23" s="135"/>
      <c r="O23" s="22"/>
    </row>
    <row r="24" spans="1:15" x14ac:dyDescent="0.25">
      <c r="A24" s="8" t="s">
        <v>29</v>
      </c>
      <c r="B24" s="9">
        <f t="shared" si="0"/>
        <v>2167</v>
      </c>
      <c r="C24" s="9">
        <v>2077</v>
      </c>
      <c r="D24" s="9">
        <v>90</v>
      </c>
      <c r="J24" s="136" t="s">
        <v>24</v>
      </c>
      <c r="K24" s="140" t="s">
        <v>37</v>
      </c>
      <c r="L24" s="140"/>
      <c r="M24" s="140"/>
      <c r="N24" s="134">
        <v>0.42099999999999999</v>
      </c>
      <c r="O24" s="22"/>
    </row>
    <row r="25" spans="1:15" x14ac:dyDescent="0.25">
      <c r="A25" s="8" t="s">
        <v>18</v>
      </c>
      <c r="B25" s="9">
        <f t="shared" si="0"/>
        <v>2314</v>
      </c>
      <c r="C25" s="9">
        <v>2222</v>
      </c>
      <c r="D25" s="9">
        <v>92</v>
      </c>
      <c r="J25" s="137"/>
      <c r="K25" s="140"/>
      <c r="L25" s="140"/>
      <c r="M25" s="140"/>
      <c r="N25" s="135"/>
      <c r="O25" s="22"/>
    </row>
    <row r="26" spans="1:15" x14ac:dyDescent="0.25">
      <c r="A26" s="8" t="s">
        <v>19</v>
      </c>
      <c r="B26" s="9">
        <f t="shared" si="0"/>
        <v>1908</v>
      </c>
      <c r="C26" s="9">
        <v>1821</v>
      </c>
      <c r="D26" s="9">
        <v>87</v>
      </c>
      <c r="J26" s="137"/>
      <c r="K26" s="133" t="s">
        <v>40</v>
      </c>
      <c r="L26" s="133"/>
      <c r="M26" s="133"/>
      <c r="N26" s="134">
        <v>0.57999999999999996</v>
      </c>
      <c r="O26" s="22"/>
    </row>
    <row r="27" spans="1:15" x14ac:dyDescent="0.25">
      <c r="A27" s="11" t="s">
        <v>2</v>
      </c>
      <c r="B27" s="12">
        <f>SUM(B15:B26)</f>
        <v>28345</v>
      </c>
      <c r="C27" s="12">
        <f>SUM(C15:C26)</f>
        <v>27219</v>
      </c>
      <c r="D27" s="12">
        <f>SUM(D15:D26)</f>
        <v>1126</v>
      </c>
      <c r="E27" s="13"/>
      <c r="J27" s="138"/>
      <c r="K27" s="133"/>
      <c r="L27" s="133"/>
      <c r="M27" s="133"/>
      <c r="N27" s="135"/>
      <c r="O27" s="28"/>
    </row>
    <row r="28" spans="1:15" x14ac:dyDescent="0.25">
      <c r="A28" s="14" t="s">
        <v>20</v>
      </c>
      <c r="B28" s="15">
        <f>+B27/$B$27</f>
        <v>1</v>
      </c>
      <c r="C28" s="15">
        <f>+C27/$B$27</f>
        <v>0.96027518080790264</v>
      </c>
      <c r="D28" s="15">
        <f>+D27/$B$27</f>
        <v>3.9724819192097374E-2</v>
      </c>
      <c r="J28" s="3" t="s">
        <v>36</v>
      </c>
      <c r="K28" s="47"/>
      <c r="L28" s="47"/>
      <c r="M28" s="47"/>
      <c r="N28" s="47"/>
      <c r="O28" s="47"/>
    </row>
    <row r="29" spans="1:15" x14ac:dyDescent="0.25">
      <c r="A29" s="29"/>
      <c r="J29" s="3" t="s">
        <v>38</v>
      </c>
      <c r="K29" s="13"/>
      <c r="L29" s="13"/>
      <c r="M29" s="13"/>
      <c r="N29" s="48"/>
      <c r="O29" s="13"/>
    </row>
    <row r="30" spans="1:15" ht="13.5" customHeight="1" x14ac:dyDescent="0.25">
      <c r="A30" s="29"/>
      <c r="B30" s="17"/>
      <c r="J30" s="3" t="s">
        <v>39</v>
      </c>
      <c r="K30" s="13"/>
      <c r="L30" s="13"/>
      <c r="M30" s="13"/>
      <c r="N30" s="13"/>
      <c r="O30" s="13"/>
    </row>
    <row r="31" spans="1:15" x14ac:dyDescent="0.25">
      <c r="B31" s="16"/>
      <c r="C31" s="18"/>
      <c r="D31" s="18"/>
      <c r="E31" s="18"/>
      <c r="F31" s="18"/>
      <c r="G31" s="18"/>
      <c r="H31" s="18"/>
      <c r="I31" s="18"/>
      <c r="J31" s="18"/>
    </row>
    <row r="32" spans="1:15" x14ac:dyDescent="0.25">
      <c r="B32" s="16"/>
      <c r="C32" s="18"/>
      <c r="D32" s="18"/>
      <c r="E32" s="18"/>
      <c r="F32" s="18"/>
      <c r="G32" s="18"/>
      <c r="H32" s="18"/>
      <c r="I32" s="18"/>
      <c r="J32" s="18"/>
    </row>
    <row r="33" spans="1:15" ht="15.75" customHeight="1" x14ac:dyDescent="0.25">
      <c r="A33" s="5" t="s">
        <v>31</v>
      </c>
      <c r="B33" s="5"/>
      <c r="C33" s="5"/>
      <c r="D33" s="5"/>
      <c r="E33" s="5"/>
      <c r="F33" s="5"/>
      <c r="G33" s="6"/>
      <c r="H33" s="6"/>
      <c r="I33" s="6"/>
      <c r="J33" s="6"/>
      <c r="K33" s="6"/>
      <c r="L33" s="6"/>
    </row>
    <row r="34" spans="1:15" ht="10.5" customHeigh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M34" s="20"/>
      <c r="N34" s="13"/>
      <c r="O34" s="13"/>
    </row>
    <row r="35" spans="1:15" ht="10.5" customHeight="1" x14ac:dyDescent="0.25">
      <c r="L35" s="21"/>
      <c r="M35" s="13"/>
      <c r="N35" s="13"/>
      <c r="O35" s="13"/>
    </row>
    <row r="36" spans="1:15" ht="26.4" x14ac:dyDescent="0.25">
      <c r="A36" s="44" t="s">
        <v>21</v>
      </c>
      <c r="B36" s="45" t="s">
        <v>2</v>
      </c>
      <c r="C36" s="43" t="s">
        <v>5</v>
      </c>
      <c r="D36" s="43" t="s">
        <v>6</v>
      </c>
      <c r="E36" s="43" t="s">
        <v>7</v>
      </c>
      <c r="F36" s="43" t="s">
        <v>8</v>
      </c>
      <c r="L36" s="13"/>
      <c r="M36" s="21"/>
      <c r="N36" s="21"/>
      <c r="O36" s="21"/>
    </row>
    <row r="37" spans="1:15" x14ac:dyDescent="0.25">
      <c r="A37" s="8" t="s">
        <v>22</v>
      </c>
      <c r="B37" s="9">
        <f>SUM(C37:F37)</f>
        <v>15844</v>
      </c>
      <c r="C37" s="9">
        <v>2714</v>
      </c>
      <c r="D37" s="9">
        <v>5598</v>
      </c>
      <c r="E37" s="9">
        <v>4819</v>
      </c>
      <c r="F37" s="9">
        <v>2713</v>
      </c>
      <c r="L37" s="13"/>
      <c r="M37" s="13"/>
      <c r="N37" s="22"/>
      <c r="O37" s="22"/>
    </row>
    <row r="38" spans="1:15" x14ac:dyDescent="0.25">
      <c r="A38" s="8" t="s">
        <v>23</v>
      </c>
      <c r="B38" s="9">
        <f>SUM(C38:F38)</f>
        <v>11450</v>
      </c>
      <c r="C38" s="9">
        <v>2842</v>
      </c>
      <c r="D38" s="9">
        <v>4567</v>
      </c>
      <c r="E38" s="9">
        <v>2842</v>
      </c>
      <c r="F38" s="9">
        <v>1199</v>
      </c>
      <c r="L38" s="13"/>
      <c r="M38" s="13"/>
      <c r="N38" s="22"/>
      <c r="O38" s="22"/>
    </row>
    <row r="39" spans="1:15" x14ac:dyDescent="0.25">
      <c r="A39" s="8" t="s">
        <v>24</v>
      </c>
      <c r="B39" s="9">
        <f>SUM(C39:F39)</f>
        <v>1051</v>
      </c>
      <c r="C39" s="9">
        <v>534</v>
      </c>
      <c r="D39" s="9">
        <v>290</v>
      </c>
      <c r="E39" s="9">
        <v>170</v>
      </c>
      <c r="F39" s="9">
        <v>57</v>
      </c>
      <c r="L39" s="13"/>
      <c r="M39" s="13"/>
      <c r="N39" s="22"/>
      <c r="O39" s="22"/>
    </row>
    <row r="40" spans="1:15" x14ac:dyDescent="0.25">
      <c r="A40" s="11" t="s">
        <v>2</v>
      </c>
      <c r="B40" s="12">
        <f>SUM(B37:B39)</f>
        <v>28345</v>
      </c>
      <c r="C40" s="12">
        <f>SUM(C37:C39)</f>
        <v>6090</v>
      </c>
      <c r="D40" s="12">
        <f>SUM(D37:D39)</f>
        <v>10455</v>
      </c>
      <c r="E40" s="12">
        <f>SUM(E37:E39)</f>
        <v>7831</v>
      </c>
      <c r="F40" s="12">
        <f>SUM(F37:F39)</f>
        <v>3969</v>
      </c>
      <c r="L40" s="13"/>
      <c r="M40" s="13"/>
      <c r="N40" s="22"/>
      <c r="O40" s="22"/>
    </row>
    <row r="41" spans="1:15" x14ac:dyDescent="0.25">
      <c r="A41" s="23" t="s">
        <v>20</v>
      </c>
      <c r="B41" s="24">
        <f>+B40/$B$40</f>
        <v>1</v>
      </c>
      <c r="C41" s="24">
        <f>+C40/$B$40</f>
        <v>0.21485270770859058</v>
      </c>
      <c r="D41" s="24">
        <f>+D40/$B$40</f>
        <v>0.36884812136179218</v>
      </c>
      <c r="E41" s="24">
        <f>+E40/$B$40</f>
        <v>0.2762744752160875</v>
      </c>
      <c r="F41" s="24">
        <f>+F40/$B$40</f>
        <v>0.14002469571352971</v>
      </c>
      <c r="L41" s="13"/>
      <c r="M41" s="13"/>
      <c r="N41" s="22"/>
      <c r="O41" s="22"/>
    </row>
    <row r="42" spans="1:15" x14ac:dyDescent="0.25">
      <c r="A42" s="29"/>
      <c r="C42" s="25"/>
      <c r="D42" s="25"/>
      <c r="E42" s="25"/>
      <c r="L42" s="13"/>
      <c r="M42" s="13"/>
      <c r="N42" s="22"/>
      <c r="O42" s="22"/>
    </row>
    <row r="43" spans="1:15" x14ac:dyDescent="0.25">
      <c r="A43" s="29"/>
      <c r="B43" s="22"/>
      <c r="C43" s="22"/>
      <c r="D43" s="22"/>
      <c r="E43" s="22"/>
      <c r="L43" s="13"/>
      <c r="M43" s="13"/>
      <c r="N43" s="22"/>
      <c r="O43" s="22"/>
    </row>
    <row r="44" spans="1:15" x14ac:dyDescent="0.25">
      <c r="A44" s="13"/>
      <c r="B44" s="22"/>
      <c r="C44" s="22"/>
      <c r="D44" s="22"/>
      <c r="E44" s="22"/>
      <c r="L44" s="13"/>
      <c r="M44" s="13"/>
      <c r="N44" s="22"/>
      <c r="O44" s="22"/>
    </row>
    <row r="45" spans="1:15" x14ac:dyDescent="0.25">
      <c r="A45" s="13"/>
      <c r="B45" s="22"/>
      <c r="C45" s="22"/>
      <c r="D45" s="22"/>
      <c r="E45" s="22"/>
      <c r="L45" s="13"/>
      <c r="M45" s="13"/>
      <c r="N45" s="22"/>
      <c r="O45" s="22"/>
    </row>
    <row r="46" spans="1:15" x14ac:dyDescent="0.25">
      <c r="A46" s="13"/>
      <c r="B46" s="22"/>
      <c r="C46" s="22"/>
      <c r="D46" s="22"/>
      <c r="E46" s="22"/>
      <c r="L46" s="13"/>
      <c r="M46" s="13"/>
      <c r="N46" s="22"/>
      <c r="O46" s="22"/>
    </row>
    <row r="47" spans="1:15" x14ac:dyDescent="0.25">
      <c r="A47" s="26" t="s">
        <v>25</v>
      </c>
      <c r="B47" s="22"/>
      <c r="C47" s="22"/>
      <c r="D47" s="22"/>
      <c r="E47" s="22"/>
      <c r="L47" s="13"/>
      <c r="M47" s="13"/>
      <c r="N47" s="22"/>
      <c r="O47" s="22"/>
    </row>
    <row r="48" spans="1:15" x14ac:dyDescent="0.25">
      <c r="A48" s="26" t="s">
        <v>26</v>
      </c>
      <c r="B48" s="22"/>
      <c r="C48" s="22"/>
      <c r="D48" s="22"/>
      <c r="E48" s="22"/>
      <c r="L48" s="27"/>
      <c r="M48" s="13"/>
      <c r="N48" s="22"/>
      <c r="O48" s="22"/>
    </row>
    <row r="49" spans="13:15" x14ac:dyDescent="0.25">
      <c r="M49" s="27"/>
      <c r="N49" s="28"/>
      <c r="O49" s="28"/>
    </row>
    <row r="50" spans="13:15" x14ac:dyDescent="0.25">
      <c r="M50" s="13"/>
      <c r="N50" s="13"/>
      <c r="O50" s="13"/>
    </row>
  </sheetData>
  <mergeCells count="18">
    <mergeCell ref="N14:N15"/>
    <mergeCell ref="J16:J19"/>
    <mergeCell ref="N16:N17"/>
    <mergeCell ref="N18:N19"/>
    <mergeCell ref="K14:M15"/>
    <mergeCell ref="J14:J15"/>
    <mergeCell ref="K16:M17"/>
    <mergeCell ref="K18:M19"/>
    <mergeCell ref="K26:M27"/>
    <mergeCell ref="N20:N21"/>
    <mergeCell ref="N22:N23"/>
    <mergeCell ref="J24:J27"/>
    <mergeCell ref="N24:N25"/>
    <mergeCell ref="N26:N27"/>
    <mergeCell ref="J20:J23"/>
    <mergeCell ref="K20:M21"/>
    <mergeCell ref="K22:M23"/>
    <mergeCell ref="K24:M25"/>
  </mergeCells>
  <phoneticPr fontId="14" type="noConversion"/>
  <pageMargins left="0.27559055118110237" right="0.19685039370078741" top="0.74803149606299213" bottom="0.74803149606299213" header="0.31496062992125984" footer="0.31496062992125984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2:R108"/>
  <sheetViews>
    <sheetView showGridLines="0" tabSelected="1" view="pageBreakPreview" zoomScale="102" zoomScaleNormal="102" zoomScaleSheetLayoutView="102" workbookViewId="0"/>
  </sheetViews>
  <sheetFormatPr baseColWidth="10" defaultColWidth="11.44140625" defaultRowHeight="13.8" x14ac:dyDescent="0.3"/>
  <cols>
    <col min="1" max="1" width="12.88671875" style="52" customWidth="1"/>
    <col min="2" max="8" width="11.44140625" style="52"/>
    <col min="9" max="9" width="11.44140625" style="52" customWidth="1"/>
    <col min="10" max="10" width="11.44140625" style="52"/>
    <col min="11" max="11" width="12.6640625" style="52" customWidth="1"/>
    <col min="12" max="16384" width="11.44140625" style="52"/>
  </cols>
  <sheetData>
    <row r="2" spans="1:15" ht="18.75" customHeight="1" x14ac:dyDescent="0.3"/>
    <row r="4" spans="1:15" ht="1.95" customHeight="1" x14ac:dyDescent="0.3">
      <c r="A4" s="49"/>
      <c r="B4" s="50"/>
      <c r="C4" s="50"/>
      <c r="D4" s="50"/>
      <c r="E4" s="50"/>
      <c r="F4" s="51"/>
      <c r="G4" s="50"/>
      <c r="H4" s="50"/>
      <c r="I4" s="50"/>
      <c r="J4" s="50"/>
      <c r="K4" s="50"/>
      <c r="L4" s="50"/>
      <c r="M4" s="50"/>
      <c r="N4" s="50"/>
      <c r="O4" s="50"/>
    </row>
    <row r="5" spans="1:15" ht="1.95" customHeight="1" thickBot="1" x14ac:dyDescent="0.35">
      <c r="A5" s="53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6.6" customHeight="1" x14ac:dyDescent="0.3">
      <c r="A6" s="54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6.8" x14ac:dyDescent="0.3">
      <c r="A7" s="144" t="s">
        <v>45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</row>
    <row r="8" spans="1:15" ht="25.5" customHeight="1" x14ac:dyDescent="0.3">
      <c r="A8" s="144" t="s">
        <v>102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</row>
    <row r="9" spans="1:15" ht="20.399999999999999" x14ac:dyDescent="0.3">
      <c r="A9" s="58" t="s">
        <v>51</v>
      </c>
      <c r="B9" s="56"/>
      <c r="C9" s="56"/>
      <c r="D9" s="56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15" ht="18" x14ac:dyDescent="0.3">
      <c r="A10" s="59" t="s">
        <v>41</v>
      </c>
      <c r="B10" s="56"/>
      <c r="C10" s="56"/>
      <c r="D10" s="56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15" ht="16.5" customHeight="1" x14ac:dyDescent="0.3">
      <c r="A11" s="151" t="s">
        <v>104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</row>
    <row r="12" spans="1:15" ht="6.75" customHeight="1" thickBot="1" x14ac:dyDescent="0.35">
      <c r="A12" s="60"/>
      <c r="B12" s="61"/>
      <c r="C12" s="62"/>
      <c r="D12" s="61"/>
      <c r="E12" s="61"/>
      <c r="F12" s="61"/>
      <c r="G12" s="61"/>
      <c r="H12" s="61"/>
      <c r="I12" s="61"/>
      <c r="J12" s="62"/>
      <c r="K12" s="62"/>
      <c r="L12" s="61"/>
      <c r="M12" s="61"/>
      <c r="N12" s="61"/>
      <c r="O12" s="61"/>
    </row>
    <row r="13" spans="1:15" s="66" customFormat="1" ht="4.5" customHeight="1" x14ac:dyDescent="0.3">
      <c r="A13" s="63"/>
      <c r="B13" s="64"/>
      <c r="C13" s="65"/>
      <c r="D13" s="64"/>
      <c r="E13" s="64"/>
      <c r="F13" s="64"/>
      <c r="G13" s="64"/>
      <c r="H13" s="64"/>
      <c r="I13" s="64"/>
      <c r="J13" s="65"/>
      <c r="K13" s="65"/>
      <c r="L13" s="64"/>
      <c r="M13" s="64"/>
      <c r="N13" s="64"/>
      <c r="O13" s="64"/>
    </row>
    <row r="14" spans="1:15" s="66" customFormat="1" ht="13.5" customHeight="1" x14ac:dyDescent="0.3">
      <c r="A14" s="146" t="s">
        <v>46</v>
      </c>
      <c r="B14" s="146"/>
      <c r="C14" s="146"/>
      <c r="D14" s="146"/>
      <c r="E14" s="64"/>
      <c r="F14" s="64"/>
      <c r="G14" s="64"/>
      <c r="H14" s="64"/>
      <c r="J14" s="146" t="s">
        <v>46</v>
      </c>
      <c r="K14" s="146"/>
      <c r="L14" s="146"/>
      <c r="M14" s="146"/>
      <c r="N14" s="116"/>
    </row>
    <row r="15" spans="1:15" s="66" customFormat="1" ht="15.75" customHeight="1" x14ac:dyDescent="0.3">
      <c r="A15" s="146" t="s">
        <v>47</v>
      </c>
      <c r="B15" s="146"/>
      <c r="C15" s="146"/>
      <c r="D15" s="146"/>
      <c r="E15" s="64"/>
      <c r="F15" s="64"/>
      <c r="G15" s="64"/>
      <c r="H15" s="64"/>
      <c r="J15" s="146" t="s">
        <v>88</v>
      </c>
      <c r="K15" s="146"/>
      <c r="L15" s="146"/>
      <c r="M15" s="146"/>
      <c r="N15" s="116"/>
    </row>
    <row r="16" spans="1:15" s="66" customFormat="1" ht="6" customHeight="1" x14ac:dyDescent="0.3">
      <c r="A16" s="63"/>
      <c r="B16" s="64"/>
      <c r="C16" s="65"/>
      <c r="D16" s="64"/>
      <c r="E16" s="64"/>
      <c r="F16" s="64"/>
      <c r="G16" s="64"/>
      <c r="H16" s="64"/>
      <c r="I16" s="63"/>
      <c r="J16" s="64"/>
      <c r="K16" s="65"/>
      <c r="L16" s="64"/>
      <c r="M16" s="115"/>
      <c r="N16" s="115"/>
    </row>
    <row r="17" spans="1:14" ht="26.25" customHeight="1" x14ac:dyDescent="0.3">
      <c r="A17" s="120" t="s">
        <v>1</v>
      </c>
      <c r="B17" s="120" t="s">
        <v>2</v>
      </c>
      <c r="C17" s="121" t="s">
        <v>43</v>
      </c>
      <c r="D17" s="121" t="s">
        <v>44</v>
      </c>
      <c r="I17" s="120" t="s">
        <v>1</v>
      </c>
      <c r="J17" s="120" t="s">
        <v>2</v>
      </c>
      <c r="K17" s="79" t="s">
        <v>50</v>
      </c>
      <c r="L17" s="79" t="s">
        <v>22</v>
      </c>
      <c r="M17" s="79" t="s">
        <v>23</v>
      </c>
      <c r="N17" s="79" t="s">
        <v>24</v>
      </c>
    </row>
    <row r="18" spans="1:14" ht="15" customHeight="1" x14ac:dyDescent="0.3">
      <c r="A18" s="117" t="s">
        <v>9</v>
      </c>
      <c r="B18" s="118">
        <f t="shared" ref="B18:B29" si="0">SUM(C18:D18)</f>
        <v>8155</v>
      </c>
      <c r="C18" s="119">
        <v>7775</v>
      </c>
      <c r="D18" s="119">
        <v>380</v>
      </c>
      <c r="I18" s="117" t="s">
        <v>9</v>
      </c>
      <c r="J18" s="118">
        <f>SUM(K18:N18)</f>
        <v>8155</v>
      </c>
      <c r="K18" s="119">
        <v>21</v>
      </c>
      <c r="L18" s="119">
        <v>3650</v>
      </c>
      <c r="M18" s="119">
        <v>3604</v>
      </c>
      <c r="N18" s="119">
        <v>880</v>
      </c>
    </row>
    <row r="19" spans="1:14" ht="15" customHeight="1" x14ac:dyDescent="0.3">
      <c r="A19" s="94" t="s">
        <v>10</v>
      </c>
      <c r="B19" s="95">
        <f t="shared" si="0"/>
        <v>7702</v>
      </c>
      <c r="C19" s="96">
        <v>7336</v>
      </c>
      <c r="D19" s="96">
        <v>366</v>
      </c>
      <c r="I19" s="94" t="s">
        <v>10</v>
      </c>
      <c r="J19" s="95">
        <f t="shared" ref="J19:J29" si="1">SUM(K19:N19)</f>
        <v>7702</v>
      </c>
      <c r="K19" s="96">
        <v>22</v>
      </c>
      <c r="L19" s="96">
        <v>3375</v>
      </c>
      <c r="M19" s="96">
        <v>3449</v>
      </c>
      <c r="N19" s="96">
        <v>856</v>
      </c>
    </row>
    <row r="20" spans="1:14" ht="15" customHeight="1" x14ac:dyDescent="0.3">
      <c r="A20" s="94" t="s">
        <v>11</v>
      </c>
      <c r="B20" s="95">
        <f t="shared" si="0"/>
        <v>8647</v>
      </c>
      <c r="C20" s="96">
        <v>8228</v>
      </c>
      <c r="D20" s="96">
        <v>419</v>
      </c>
      <c r="I20" s="94" t="s">
        <v>11</v>
      </c>
      <c r="J20" s="95">
        <f t="shared" si="1"/>
        <v>8647</v>
      </c>
      <c r="K20" s="96">
        <v>18</v>
      </c>
      <c r="L20" s="96">
        <v>3773</v>
      </c>
      <c r="M20" s="96">
        <v>3916</v>
      </c>
      <c r="N20" s="96">
        <v>940</v>
      </c>
    </row>
    <row r="21" spans="1:14" ht="15" customHeight="1" x14ac:dyDescent="0.3">
      <c r="A21" s="94" t="s">
        <v>12</v>
      </c>
      <c r="B21" s="95">
        <f t="shared" si="0"/>
        <v>8550</v>
      </c>
      <c r="C21" s="96">
        <v>8132</v>
      </c>
      <c r="D21" s="96">
        <v>418</v>
      </c>
      <c r="I21" s="94" t="s">
        <v>12</v>
      </c>
      <c r="J21" s="95">
        <f t="shared" si="1"/>
        <v>8550</v>
      </c>
      <c r="K21" s="96">
        <v>25</v>
      </c>
      <c r="L21" s="96">
        <v>3794</v>
      </c>
      <c r="M21" s="96">
        <v>3753</v>
      </c>
      <c r="N21" s="96">
        <v>978</v>
      </c>
    </row>
    <row r="22" spans="1:14" ht="15" hidden="1" customHeight="1" x14ac:dyDescent="0.3">
      <c r="A22" s="94" t="s">
        <v>13</v>
      </c>
      <c r="B22" s="95">
        <f t="shared" si="0"/>
        <v>0</v>
      </c>
      <c r="C22" s="96"/>
      <c r="D22" s="96"/>
      <c r="I22" s="94" t="s">
        <v>13</v>
      </c>
      <c r="J22" s="95">
        <f t="shared" si="1"/>
        <v>0</v>
      </c>
      <c r="K22" s="96"/>
      <c r="L22" s="96"/>
      <c r="M22" s="96"/>
      <c r="N22" s="96"/>
    </row>
    <row r="23" spans="1:14" ht="15" hidden="1" customHeight="1" x14ac:dyDescent="0.3">
      <c r="A23" s="94" t="s">
        <v>14</v>
      </c>
      <c r="B23" s="95">
        <f t="shared" si="0"/>
        <v>0</v>
      </c>
      <c r="C23" s="96"/>
      <c r="D23" s="96"/>
      <c r="I23" s="94" t="s">
        <v>14</v>
      </c>
      <c r="J23" s="95">
        <f t="shared" si="1"/>
        <v>0</v>
      </c>
      <c r="K23" s="96"/>
      <c r="L23" s="96"/>
      <c r="M23" s="96"/>
      <c r="N23" s="96"/>
    </row>
    <row r="24" spans="1:14" ht="15" hidden="1" customHeight="1" x14ac:dyDescent="0.3">
      <c r="A24" s="94" t="s">
        <v>15</v>
      </c>
      <c r="B24" s="95">
        <f t="shared" si="0"/>
        <v>0</v>
      </c>
      <c r="C24" s="96"/>
      <c r="D24" s="96"/>
      <c r="I24" s="94" t="s">
        <v>15</v>
      </c>
      <c r="J24" s="95">
        <f t="shared" si="1"/>
        <v>0</v>
      </c>
      <c r="K24" s="96"/>
      <c r="L24" s="96"/>
      <c r="M24" s="96"/>
      <c r="N24" s="96"/>
    </row>
    <row r="25" spans="1:14" ht="15" hidden="1" customHeight="1" x14ac:dyDescent="0.3">
      <c r="A25" s="94" t="s">
        <v>16</v>
      </c>
      <c r="B25" s="95">
        <f t="shared" si="0"/>
        <v>0</v>
      </c>
      <c r="C25" s="96"/>
      <c r="D25" s="96"/>
      <c r="I25" s="94" t="s">
        <v>16</v>
      </c>
      <c r="J25" s="95">
        <f t="shared" si="1"/>
        <v>0</v>
      </c>
      <c r="K25" s="96"/>
      <c r="L25" s="96"/>
      <c r="M25" s="96"/>
      <c r="N25" s="96"/>
    </row>
    <row r="26" spans="1:14" ht="15" hidden="1" customHeight="1" x14ac:dyDescent="0.3">
      <c r="A26" s="94" t="s">
        <v>52</v>
      </c>
      <c r="B26" s="95">
        <f t="shared" si="0"/>
        <v>0</v>
      </c>
      <c r="C26" s="96"/>
      <c r="D26" s="96"/>
      <c r="I26" s="94" t="s">
        <v>52</v>
      </c>
      <c r="J26" s="95">
        <f t="shared" si="1"/>
        <v>0</v>
      </c>
      <c r="K26" s="96"/>
      <c r="L26" s="96"/>
      <c r="M26" s="96"/>
      <c r="N26" s="96"/>
    </row>
    <row r="27" spans="1:14" ht="15" hidden="1" customHeight="1" x14ac:dyDescent="0.3">
      <c r="A27" s="94" t="s">
        <v>29</v>
      </c>
      <c r="B27" s="95">
        <f t="shared" si="0"/>
        <v>0</v>
      </c>
      <c r="C27" s="96"/>
      <c r="D27" s="96"/>
      <c r="I27" s="94" t="s">
        <v>29</v>
      </c>
      <c r="J27" s="95">
        <f t="shared" si="1"/>
        <v>0</v>
      </c>
      <c r="K27" s="96"/>
      <c r="L27" s="96"/>
      <c r="M27" s="96"/>
      <c r="N27" s="96"/>
    </row>
    <row r="28" spans="1:14" ht="15" hidden="1" customHeight="1" x14ac:dyDescent="0.3">
      <c r="A28" s="94" t="s">
        <v>18</v>
      </c>
      <c r="B28" s="95">
        <f t="shared" si="0"/>
        <v>0</v>
      </c>
      <c r="C28" s="96"/>
      <c r="D28" s="96"/>
      <c r="I28" s="94" t="s">
        <v>18</v>
      </c>
      <c r="J28" s="95">
        <f t="shared" si="1"/>
        <v>0</v>
      </c>
      <c r="K28" s="96"/>
      <c r="L28" s="96"/>
      <c r="M28" s="96"/>
      <c r="N28" s="96"/>
    </row>
    <row r="29" spans="1:14" ht="15" hidden="1" customHeight="1" x14ac:dyDescent="0.3">
      <c r="A29" s="94" t="s">
        <v>19</v>
      </c>
      <c r="B29" s="95">
        <f t="shared" si="0"/>
        <v>0</v>
      </c>
      <c r="C29" s="96"/>
      <c r="D29" s="96"/>
      <c r="I29" s="94" t="s">
        <v>19</v>
      </c>
      <c r="J29" s="95">
        <f t="shared" si="1"/>
        <v>0</v>
      </c>
      <c r="K29" s="96"/>
      <c r="L29" s="96"/>
      <c r="M29" s="96"/>
      <c r="N29" s="96"/>
    </row>
    <row r="30" spans="1:14" ht="14.25" customHeight="1" x14ac:dyDescent="0.3">
      <c r="A30" s="75" t="s">
        <v>2</v>
      </c>
      <c r="B30" s="75">
        <f>SUM(B18:B29)</f>
        <v>33054</v>
      </c>
      <c r="C30" s="75">
        <f t="shared" ref="C30:D30" si="2">SUM(C18:C29)</f>
        <v>31471</v>
      </c>
      <c r="D30" s="75">
        <f t="shared" si="2"/>
        <v>1583</v>
      </c>
      <c r="I30" s="75" t="s">
        <v>2</v>
      </c>
      <c r="J30" s="75">
        <f>SUM(J18:J29)</f>
        <v>33054</v>
      </c>
      <c r="K30" s="75">
        <f t="shared" ref="K30:N30" si="3">SUM(K18:K29)</f>
        <v>86</v>
      </c>
      <c r="L30" s="75">
        <f t="shared" si="3"/>
        <v>14592</v>
      </c>
      <c r="M30" s="75">
        <f t="shared" si="3"/>
        <v>14722</v>
      </c>
      <c r="N30" s="75">
        <f t="shared" si="3"/>
        <v>3654</v>
      </c>
    </row>
    <row r="31" spans="1:14" ht="17.399999999999999" customHeight="1" thickBot="1" x14ac:dyDescent="0.35">
      <c r="A31" s="76" t="s">
        <v>20</v>
      </c>
      <c r="B31" s="92">
        <f>+SUM(C31:D31)</f>
        <v>1</v>
      </c>
      <c r="C31" s="92">
        <f>+C30/$B$30</f>
        <v>0.95210867066013194</v>
      </c>
      <c r="D31" s="92">
        <f>+D30/$B$30</f>
        <v>4.7891329339868095E-2</v>
      </c>
      <c r="I31" s="76" t="s">
        <v>20</v>
      </c>
      <c r="J31" s="92">
        <f>+SUM(K31:N31)</f>
        <v>1</v>
      </c>
      <c r="K31" s="92">
        <f>+K30/$J$30</f>
        <v>2.6018031100623223E-3</v>
      </c>
      <c r="L31" s="92">
        <f>+L30/$J$30</f>
        <v>0.44145943002359778</v>
      </c>
      <c r="M31" s="92">
        <f>+M30/$J$30</f>
        <v>0.44539238821322685</v>
      </c>
      <c r="N31" s="92">
        <f>+N30/$J$30</f>
        <v>0.11054637865311309</v>
      </c>
    </row>
    <row r="32" spans="1:14" ht="17.399999999999999" customHeight="1" x14ac:dyDescent="0.3">
      <c r="E32" s="73"/>
    </row>
    <row r="33" spans="1:9" x14ac:dyDescent="0.3">
      <c r="E33" s="73"/>
    </row>
    <row r="34" spans="1:9" x14ac:dyDescent="0.3">
      <c r="E34" s="73"/>
    </row>
    <row r="35" spans="1:9" ht="14.4" x14ac:dyDescent="0.3">
      <c r="A35" s="146" t="s">
        <v>49</v>
      </c>
      <c r="B35" s="146"/>
      <c r="C35" s="146"/>
      <c r="D35" s="146"/>
      <c r="E35" s="146"/>
      <c r="F35" s="146"/>
      <c r="G35" s="77"/>
      <c r="H35" s="77"/>
      <c r="I35" s="77"/>
    </row>
    <row r="36" spans="1:9" ht="19.95" customHeight="1" x14ac:dyDescent="0.3">
      <c r="A36" s="146" t="s">
        <v>42</v>
      </c>
      <c r="B36" s="146"/>
      <c r="C36" s="146"/>
      <c r="D36" s="146"/>
      <c r="E36" s="146"/>
      <c r="F36" s="146"/>
      <c r="G36" s="77"/>
      <c r="H36" s="77"/>
      <c r="I36" s="77"/>
    </row>
    <row r="37" spans="1:9" ht="3.75" customHeight="1" x14ac:dyDescent="0.3">
      <c r="G37" s="67"/>
      <c r="H37" s="67"/>
      <c r="I37" s="67"/>
    </row>
    <row r="38" spans="1:9" ht="41.25" customHeight="1" x14ac:dyDescent="0.3">
      <c r="A38" s="78" t="s">
        <v>21</v>
      </c>
      <c r="B38" s="79" t="s">
        <v>2</v>
      </c>
      <c r="C38" s="79" t="s">
        <v>80</v>
      </c>
      <c r="D38" s="79" t="s">
        <v>81</v>
      </c>
      <c r="E38" s="79" t="s">
        <v>82</v>
      </c>
      <c r="F38" s="79" t="s">
        <v>83</v>
      </c>
      <c r="G38" s="80"/>
      <c r="H38" s="80"/>
      <c r="I38" s="80"/>
    </row>
    <row r="39" spans="1:9" ht="18" customHeight="1" x14ac:dyDescent="0.3">
      <c r="A39" s="68" t="s">
        <v>50</v>
      </c>
      <c r="B39" s="69">
        <f>SUM(C39:F39)</f>
        <v>86</v>
      </c>
      <c r="C39" s="70">
        <v>6</v>
      </c>
      <c r="D39" s="70">
        <v>31</v>
      </c>
      <c r="E39" s="70">
        <v>24</v>
      </c>
      <c r="F39" s="70">
        <v>25</v>
      </c>
      <c r="G39" s="80"/>
      <c r="H39" s="80"/>
      <c r="I39" s="80"/>
    </row>
    <row r="40" spans="1:9" ht="18" customHeight="1" x14ac:dyDescent="0.3">
      <c r="A40" s="68" t="s">
        <v>22</v>
      </c>
      <c r="B40" s="69">
        <f>SUM(C40:F40)</f>
        <v>14592</v>
      </c>
      <c r="C40" s="70">
        <v>2141</v>
      </c>
      <c r="D40" s="70">
        <v>4887</v>
      </c>
      <c r="E40" s="70">
        <v>4491</v>
      </c>
      <c r="F40" s="70">
        <v>3073</v>
      </c>
    </row>
    <row r="41" spans="1:9" ht="18" customHeight="1" x14ac:dyDescent="0.3">
      <c r="A41" s="71" t="s">
        <v>23</v>
      </c>
      <c r="B41" s="69">
        <f>SUM(C41:F41)</f>
        <v>14722</v>
      </c>
      <c r="C41" s="72">
        <v>3678</v>
      </c>
      <c r="D41" s="72">
        <v>5358</v>
      </c>
      <c r="E41" s="72">
        <v>3598</v>
      </c>
      <c r="F41" s="72">
        <v>2088</v>
      </c>
    </row>
    <row r="42" spans="1:9" ht="18" customHeight="1" x14ac:dyDescent="0.3">
      <c r="A42" s="81" t="s">
        <v>24</v>
      </c>
      <c r="B42" s="91">
        <f>SUM(C42:F42)</f>
        <v>3654</v>
      </c>
      <c r="C42" s="82">
        <v>1753</v>
      </c>
      <c r="D42" s="82">
        <v>1104</v>
      </c>
      <c r="E42" s="82">
        <v>531</v>
      </c>
      <c r="F42" s="82">
        <v>266</v>
      </c>
    </row>
    <row r="43" spans="1:9" x14ac:dyDescent="0.3">
      <c r="A43" s="74" t="s">
        <v>2</v>
      </c>
      <c r="B43" s="75">
        <f>SUM(B39:B42)</f>
        <v>33054</v>
      </c>
      <c r="C43" s="75">
        <f>SUM(C39:C42)</f>
        <v>7578</v>
      </c>
      <c r="D43" s="75">
        <f>SUM(D39:D42)</f>
        <v>11380</v>
      </c>
      <c r="E43" s="75">
        <f>SUM(E39:E42)</f>
        <v>8644</v>
      </c>
      <c r="F43" s="75">
        <f>SUM(F39:F42)</f>
        <v>5452</v>
      </c>
      <c r="I43" s="83"/>
    </row>
    <row r="44" spans="1:9" ht="12.75" customHeight="1" thickBot="1" x14ac:dyDescent="0.35">
      <c r="A44" s="84" t="s">
        <v>20</v>
      </c>
      <c r="B44" s="93">
        <f>+B43/$B$43</f>
        <v>1</v>
      </c>
      <c r="C44" s="93">
        <f>+C43/$B$43</f>
        <v>0.22926120893084045</v>
      </c>
      <c r="D44" s="93">
        <f t="shared" ref="D44:F44" si="4">+D43/$B$43</f>
        <v>0.34428510921522359</v>
      </c>
      <c r="E44" s="93">
        <f t="shared" si="4"/>
        <v>0.261511466085799</v>
      </c>
      <c r="F44" s="93">
        <f t="shared" si="4"/>
        <v>0.164942215768137</v>
      </c>
      <c r="I44" s="85"/>
    </row>
    <row r="45" spans="1:9" x14ac:dyDescent="0.3">
      <c r="C45" s="86"/>
      <c r="D45" s="86"/>
      <c r="E45" s="86"/>
      <c r="I45" s="85"/>
    </row>
    <row r="46" spans="1:9" x14ac:dyDescent="0.3">
      <c r="A46" s="90"/>
      <c r="B46" s="90"/>
      <c r="C46" s="90"/>
      <c r="D46" s="90"/>
      <c r="E46" s="90"/>
      <c r="F46" s="90"/>
      <c r="G46" s="90"/>
      <c r="H46" s="90"/>
      <c r="I46" s="90"/>
    </row>
    <row r="47" spans="1:9" x14ac:dyDescent="0.3">
      <c r="A47" s="90"/>
      <c r="B47" s="90"/>
      <c r="C47" s="90"/>
      <c r="D47" s="90"/>
      <c r="E47" s="90"/>
      <c r="F47" s="90"/>
      <c r="G47" s="90"/>
      <c r="H47" s="90"/>
      <c r="I47" s="90"/>
    </row>
    <row r="48" spans="1:9" ht="15" customHeight="1" x14ac:dyDescent="0.3">
      <c r="A48" s="97" t="s">
        <v>84</v>
      </c>
      <c r="B48" s="98"/>
      <c r="C48" s="98"/>
      <c r="D48" s="98"/>
      <c r="E48" s="98"/>
      <c r="F48" s="98"/>
      <c r="G48" s="98"/>
    </row>
    <row r="49" spans="1:18" ht="3.75" customHeight="1" x14ac:dyDescent="0.3">
      <c r="A49" s="99"/>
      <c r="B49" s="98"/>
      <c r="C49" s="98"/>
      <c r="D49" s="98"/>
      <c r="E49" s="98"/>
      <c r="F49" s="98"/>
      <c r="G49" s="98"/>
    </row>
    <row r="50" spans="1:18" ht="15" customHeight="1" x14ac:dyDescent="0.3">
      <c r="A50" s="147" t="s">
        <v>53</v>
      </c>
      <c r="B50" s="148" t="s">
        <v>54</v>
      </c>
      <c r="C50" s="149" t="s">
        <v>43</v>
      </c>
      <c r="D50" s="150"/>
      <c r="E50" s="150"/>
      <c r="F50" s="150"/>
      <c r="G50" s="112"/>
      <c r="H50" s="149" t="s">
        <v>44</v>
      </c>
      <c r="I50" s="150"/>
      <c r="J50" s="150"/>
      <c r="K50" s="150"/>
      <c r="L50" s="113"/>
      <c r="Q50" s="102"/>
      <c r="R50" s="103"/>
    </row>
    <row r="51" spans="1:18" ht="27" customHeight="1" x14ac:dyDescent="0.3">
      <c r="A51" s="147"/>
      <c r="B51" s="148"/>
      <c r="C51" s="100" t="s">
        <v>2</v>
      </c>
      <c r="D51" s="101" t="s">
        <v>80</v>
      </c>
      <c r="E51" s="100" t="s">
        <v>81</v>
      </c>
      <c r="F51" s="101" t="s">
        <v>82</v>
      </c>
      <c r="G51" s="101" t="s">
        <v>83</v>
      </c>
      <c r="H51" s="101" t="s">
        <v>2</v>
      </c>
      <c r="I51" s="101" t="s">
        <v>80</v>
      </c>
      <c r="J51" s="100" t="s">
        <v>81</v>
      </c>
      <c r="K51" s="101" t="s">
        <v>82</v>
      </c>
      <c r="L51" s="101" t="s">
        <v>83</v>
      </c>
      <c r="Q51" s="102"/>
      <c r="R51" s="102"/>
    </row>
    <row r="52" spans="1:18" ht="13.5" customHeight="1" x14ac:dyDescent="0.3">
      <c r="A52" s="104" t="s">
        <v>55</v>
      </c>
      <c r="B52" s="105">
        <f t="shared" ref="B52:B77" si="5">C52+H52</f>
        <v>12</v>
      </c>
      <c r="C52" s="106">
        <f>SUM(D52:G52)</f>
        <v>11</v>
      </c>
      <c r="D52" s="106">
        <v>3</v>
      </c>
      <c r="E52" s="106">
        <v>4</v>
      </c>
      <c r="F52" s="106">
        <v>2</v>
      </c>
      <c r="G52" s="106">
        <v>2</v>
      </c>
      <c r="H52" s="106">
        <f>SUM(I52:L52)</f>
        <v>1</v>
      </c>
      <c r="I52" s="106">
        <v>1</v>
      </c>
      <c r="J52" s="106">
        <v>0</v>
      </c>
      <c r="K52" s="106">
        <v>0</v>
      </c>
      <c r="L52" s="106">
        <v>0</v>
      </c>
      <c r="Q52" s="102"/>
      <c r="R52" s="102"/>
    </row>
    <row r="53" spans="1:18" ht="13.5" customHeight="1" x14ac:dyDescent="0.3">
      <c r="A53" s="104" t="s">
        <v>57</v>
      </c>
      <c r="B53" s="105">
        <f t="shared" si="5"/>
        <v>43</v>
      </c>
      <c r="C53" s="106">
        <f t="shared" ref="C53:C76" si="6">SUM(D53:G53)</f>
        <v>43</v>
      </c>
      <c r="D53" s="106">
        <v>14</v>
      </c>
      <c r="E53" s="106">
        <v>19</v>
      </c>
      <c r="F53" s="106">
        <v>8</v>
      </c>
      <c r="G53" s="106">
        <v>2</v>
      </c>
      <c r="H53" s="106">
        <f t="shared" ref="H53:H76" si="7">SUM(I53:L53)</f>
        <v>0</v>
      </c>
      <c r="I53" s="106">
        <v>0</v>
      </c>
      <c r="J53" s="106">
        <v>0</v>
      </c>
      <c r="K53" s="106">
        <v>0</v>
      </c>
      <c r="L53" s="106">
        <v>0</v>
      </c>
      <c r="Q53" s="102"/>
      <c r="R53" s="102"/>
    </row>
    <row r="54" spans="1:18" ht="13.5" customHeight="1" x14ac:dyDescent="0.3">
      <c r="A54" s="104" t="s">
        <v>59</v>
      </c>
      <c r="B54" s="105">
        <f t="shared" si="5"/>
        <v>34</v>
      </c>
      <c r="C54" s="106">
        <f t="shared" si="6"/>
        <v>34</v>
      </c>
      <c r="D54" s="106">
        <v>15</v>
      </c>
      <c r="E54" s="106">
        <v>10</v>
      </c>
      <c r="F54" s="106">
        <v>4</v>
      </c>
      <c r="G54" s="106">
        <v>5</v>
      </c>
      <c r="H54" s="106">
        <f t="shared" si="7"/>
        <v>0</v>
      </c>
      <c r="I54" s="106">
        <v>0</v>
      </c>
      <c r="J54" s="106">
        <v>0</v>
      </c>
      <c r="K54" s="106">
        <v>0</v>
      </c>
      <c r="L54" s="106">
        <v>0</v>
      </c>
      <c r="Q54" s="102"/>
      <c r="R54" s="102"/>
    </row>
    <row r="55" spans="1:18" ht="13.5" customHeight="1" x14ac:dyDescent="0.3">
      <c r="A55" s="104" t="s">
        <v>61</v>
      </c>
      <c r="B55" s="105">
        <f t="shared" si="5"/>
        <v>146</v>
      </c>
      <c r="C55" s="106">
        <f t="shared" si="6"/>
        <v>141</v>
      </c>
      <c r="D55" s="106">
        <v>70</v>
      </c>
      <c r="E55" s="106">
        <v>36</v>
      </c>
      <c r="F55" s="106">
        <v>25</v>
      </c>
      <c r="G55" s="106">
        <v>10</v>
      </c>
      <c r="H55" s="106">
        <f t="shared" si="7"/>
        <v>5</v>
      </c>
      <c r="I55" s="106">
        <v>5</v>
      </c>
      <c r="J55" s="106">
        <v>0</v>
      </c>
      <c r="K55" s="106">
        <v>0</v>
      </c>
      <c r="L55" s="106">
        <v>0</v>
      </c>
      <c r="Q55" s="102"/>
      <c r="R55" s="102"/>
    </row>
    <row r="56" spans="1:18" ht="13.5" customHeight="1" x14ac:dyDescent="0.3">
      <c r="A56" s="104" t="s">
        <v>63</v>
      </c>
      <c r="B56" s="105">
        <f t="shared" si="5"/>
        <v>49</v>
      </c>
      <c r="C56" s="106">
        <f t="shared" si="6"/>
        <v>48</v>
      </c>
      <c r="D56" s="106">
        <v>28</v>
      </c>
      <c r="E56" s="106">
        <v>10</v>
      </c>
      <c r="F56" s="106">
        <v>8</v>
      </c>
      <c r="G56" s="106">
        <v>2</v>
      </c>
      <c r="H56" s="106">
        <f t="shared" si="7"/>
        <v>1</v>
      </c>
      <c r="I56" s="106">
        <v>1</v>
      </c>
      <c r="J56" s="106">
        <v>0</v>
      </c>
      <c r="K56" s="106">
        <v>0</v>
      </c>
      <c r="L56" s="106">
        <v>0</v>
      </c>
      <c r="Q56" s="102"/>
      <c r="R56" s="102"/>
    </row>
    <row r="57" spans="1:18" ht="13.5" customHeight="1" x14ac:dyDescent="0.3">
      <c r="A57" s="104" t="s">
        <v>65</v>
      </c>
      <c r="B57" s="105">
        <f t="shared" si="5"/>
        <v>27</v>
      </c>
      <c r="C57" s="106">
        <f t="shared" si="6"/>
        <v>27</v>
      </c>
      <c r="D57" s="106">
        <v>13</v>
      </c>
      <c r="E57" s="106">
        <v>4</v>
      </c>
      <c r="F57" s="106">
        <v>8</v>
      </c>
      <c r="G57" s="106">
        <v>2</v>
      </c>
      <c r="H57" s="106">
        <f t="shared" si="7"/>
        <v>0</v>
      </c>
      <c r="I57" s="106">
        <v>0</v>
      </c>
      <c r="J57" s="106">
        <v>0</v>
      </c>
      <c r="K57" s="106">
        <v>0</v>
      </c>
      <c r="L57" s="106">
        <v>0</v>
      </c>
      <c r="Q57" s="102"/>
      <c r="R57" s="102"/>
    </row>
    <row r="58" spans="1:18" ht="13.5" customHeight="1" x14ac:dyDescent="0.3">
      <c r="A58" s="104" t="s">
        <v>64</v>
      </c>
      <c r="B58" s="105">
        <f t="shared" si="5"/>
        <v>32</v>
      </c>
      <c r="C58" s="106">
        <f t="shared" si="6"/>
        <v>32</v>
      </c>
      <c r="D58" s="106">
        <v>20</v>
      </c>
      <c r="E58" s="106">
        <v>9</v>
      </c>
      <c r="F58" s="106">
        <v>2</v>
      </c>
      <c r="G58" s="106">
        <v>1</v>
      </c>
      <c r="H58" s="106">
        <f t="shared" si="7"/>
        <v>0</v>
      </c>
      <c r="I58" s="106">
        <v>0</v>
      </c>
      <c r="J58" s="106">
        <v>0</v>
      </c>
      <c r="K58" s="106">
        <v>0</v>
      </c>
      <c r="L58" s="106">
        <v>0</v>
      </c>
      <c r="Q58" s="102"/>
      <c r="R58" s="102"/>
    </row>
    <row r="59" spans="1:18" ht="13.5" customHeight="1" x14ac:dyDescent="0.3">
      <c r="A59" s="104" t="s">
        <v>68</v>
      </c>
      <c r="B59" s="105">
        <f t="shared" si="5"/>
        <v>136</v>
      </c>
      <c r="C59" s="106">
        <f t="shared" si="6"/>
        <v>136</v>
      </c>
      <c r="D59" s="106">
        <v>63</v>
      </c>
      <c r="E59" s="106">
        <v>40</v>
      </c>
      <c r="F59" s="106">
        <v>23</v>
      </c>
      <c r="G59" s="106">
        <v>10</v>
      </c>
      <c r="H59" s="106">
        <f t="shared" si="7"/>
        <v>0</v>
      </c>
      <c r="I59" s="106">
        <v>0</v>
      </c>
      <c r="J59" s="106">
        <v>0</v>
      </c>
      <c r="K59" s="106">
        <v>0</v>
      </c>
      <c r="L59" s="106">
        <v>0</v>
      </c>
      <c r="Q59" s="102"/>
      <c r="R59" s="102"/>
    </row>
    <row r="60" spans="1:18" ht="13.5" customHeight="1" x14ac:dyDescent="0.3">
      <c r="A60" s="104" t="s">
        <v>67</v>
      </c>
      <c r="B60" s="105">
        <f t="shared" si="5"/>
        <v>26</v>
      </c>
      <c r="C60" s="106">
        <f t="shared" si="6"/>
        <v>26</v>
      </c>
      <c r="D60" s="106">
        <v>9</v>
      </c>
      <c r="E60" s="106">
        <v>12</v>
      </c>
      <c r="F60" s="106">
        <v>4</v>
      </c>
      <c r="G60" s="106">
        <v>1</v>
      </c>
      <c r="H60" s="106">
        <f t="shared" si="7"/>
        <v>0</v>
      </c>
      <c r="I60" s="106">
        <v>0</v>
      </c>
      <c r="J60" s="106">
        <v>0</v>
      </c>
      <c r="K60" s="106">
        <v>0</v>
      </c>
      <c r="L60" s="106">
        <v>0</v>
      </c>
      <c r="Q60" s="102"/>
      <c r="R60" s="102"/>
    </row>
    <row r="61" spans="1:18" ht="13.5" customHeight="1" x14ac:dyDescent="0.3">
      <c r="A61" s="104" t="s">
        <v>69</v>
      </c>
      <c r="B61" s="105">
        <f t="shared" si="5"/>
        <v>54</v>
      </c>
      <c r="C61" s="106">
        <f t="shared" si="6"/>
        <v>53</v>
      </c>
      <c r="D61" s="106">
        <v>25</v>
      </c>
      <c r="E61" s="106">
        <v>18</v>
      </c>
      <c r="F61" s="106">
        <v>6</v>
      </c>
      <c r="G61" s="106">
        <v>4</v>
      </c>
      <c r="H61" s="106">
        <f t="shared" si="7"/>
        <v>1</v>
      </c>
      <c r="I61" s="106">
        <v>0</v>
      </c>
      <c r="J61" s="106">
        <v>0</v>
      </c>
      <c r="K61" s="106">
        <v>1</v>
      </c>
      <c r="L61" s="106">
        <v>0</v>
      </c>
      <c r="Q61" s="102"/>
      <c r="R61" s="102"/>
    </row>
    <row r="62" spans="1:18" ht="13.5" customHeight="1" x14ac:dyDescent="0.3">
      <c r="A62" s="104" t="s">
        <v>71</v>
      </c>
      <c r="B62" s="105">
        <f t="shared" si="5"/>
        <v>37</v>
      </c>
      <c r="C62" s="106">
        <f t="shared" si="6"/>
        <v>34</v>
      </c>
      <c r="D62" s="106">
        <v>21</v>
      </c>
      <c r="E62" s="106">
        <v>5</v>
      </c>
      <c r="F62" s="106">
        <v>3</v>
      </c>
      <c r="G62" s="106">
        <v>5</v>
      </c>
      <c r="H62" s="106">
        <f t="shared" si="7"/>
        <v>3</v>
      </c>
      <c r="I62" s="106">
        <v>3</v>
      </c>
      <c r="J62" s="106">
        <v>0</v>
      </c>
      <c r="K62" s="106">
        <v>0</v>
      </c>
      <c r="L62" s="106">
        <v>0</v>
      </c>
      <c r="Q62" s="102"/>
      <c r="R62" s="102"/>
    </row>
    <row r="63" spans="1:18" ht="13.5" customHeight="1" x14ac:dyDescent="0.3">
      <c r="A63" s="104" t="s">
        <v>73</v>
      </c>
      <c r="B63" s="105">
        <f t="shared" si="5"/>
        <v>73</v>
      </c>
      <c r="C63" s="106">
        <f t="shared" si="6"/>
        <v>73</v>
      </c>
      <c r="D63" s="106">
        <v>43</v>
      </c>
      <c r="E63" s="106">
        <v>16</v>
      </c>
      <c r="F63" s="106">
        <v>8</v>
      </c>
      <c r="G63" s="106">
        <v>6</v>
      </c>
      <c r="H63" s="106">
        <f t="shared" si="7"/>
        <v>0</v>
      </c>
      <c r="I63" s="106">
        <v>0</v>
      </c>
      <c r="J63" s="106">
        <v>0</v>
      </c>
      <c r="K63" s="106">
        <v>0</v>
      </c>
      <c r="L63" s="106">
        <v>0</v>
      </c>
      <c r="Q63" s="102"/>
      <c r="R63" s="102"/>
    </row>
    <row r="64" spans="1:18" ht="13.5" customHeight="1" x14ac:dyDescent="0.3">
      <c r="A64" s="104" t="s">
        <v>74</v>
      </c>
      <c r="B64" s="105">
        <f t="shared" si="5"/>
        <v>44</v>
      </c>
      <c r="C64" s="106">
        <f t="shared" si="6"/>
        <v>44</v>
      </c>
      <c r="D64" s="106">
        <v>24</v>
      </c>
      <c r="E64" s="106">
        <v>12</v>
      </c>
      <c r="F64" s="106">
        <v>7</v>
      </c>
      <c r="G64" s="106">
        <v>1</v>
      </c>
      <c r="H64" s="106">
        <f t="shared" si="7"/>
        <v>0</v>
      </c>
      <c r="I64" s="106">
        <v>0</v>
      </c>
      <c r="J64" s="106">
        <v>0</v>
      </c>
      <c r="K64" s="106">
        <v>0</v>
      </c>
      <c r="L64" s="106">
        <v>0</v>
      </c>
      <c r="Q64" s="102"/>
      <c r="R64" s="102"/>
    </row>
    <row r="65" spans="1:18" ht="13.5" customHeight="1" x14ac:dyDescent="0.3">
      <c r="A65" s="104" t="s">
        <v>75</v>
      </c>
      <c r="B65" s="105">
        <f t="shared" si="5"/>
        <v>36</v>
      </c>
      <c r="C65" s="106">
        <f t="shared" si="6"/>
        <v>36</v>
      </c>
      <c r="D65" s="106">
        <v>18</v>
      </c>
      <c r="E65" s="106">
        <v>7</v>
      </c>
      <c r="F65" s="106">
        <v>6</v>
      </c>
      <c r="G65" s="106">
        <v>5</v>
      </c>
      <c r="H65" s="106">
        <f t="shared" si="7"/>
        <v>0</v>
      </c>
      <c r="I65" s="106">
        <v>0</v>
      </c>
      <c r="J65" s="106">
        <v>0</v>
      </c>
      <c r="K65" s="106">
        <v>0</v>
      </c>
      <c r="L65" s="106">
        <v>0</v>
      </c>
      <c r="Q65" s="102"/>
      <c r="R65" s="102"/>
    </row>
    <row r="66" spans="1:18" ht="13.5" customHeight="1" x14ac:dyDescent="0.3">
      <c r="A66" s="104" t="s">
        <v>77</v>
      </c>
      <c r="B66" s="105">
        <f t="shared" si="5"/>
        <v>528</v>
      </c>
      <c r="C66" s="106">
        <f t="shared" si="6"/>
        <v>513</v>
      </c>
      <c r="D66" s="106">
        <v>257</v>
      </c>
      <c r="E66" s="106">
        <v>155</v>
      </c>
      <c r="F66" s="106">
        <v>75</v>
      </c>
      <c r="G66" s="106">
        <v>26</v>
      </c>
      <c r="H66" s="106">
        <f t="shared" si="7"/>
        <v>15</v>
      </c>
      <c r="I66" s="106">
        <v>10</v>
      </c>
      <c r="J66" s="106">
        <v>4</v>
      </c>
      <c r="K66" s="106">
        <v>0</v>
      </c>
      <c r="L66" s="106">
        <v>1</v>
      </c>
      <c r="Q66" s="102"/>
      <c r="R66" s="102"/>
    </row>
    <row r="67" spans="1:18" ht="13.5" customHeight="1" x14ac:dyDescent="0.3">
      <c r="A67" s="104" t="s">
        <v>72</v>
      </c>
      <c r="B67" s="105">
        <f t="shared" si="5"/>
        <v>21</v>
      </c>
      <c r="C67" s="106">
        <f t="shared" si="6"/>
        <v>21</v>
      </c>
      <c r="D67" s="106">
        <v>11</v>
      </c>
      <c r="E67" s="106">
        <v>5</v>
      </c>
      <c r="F67" s="106">
        <v>3</v>
      </c>
      <c r="G67" s="106">
        <v>2</v>
      </c>
      <c r="H67" s="106">
        <f t="shared" si="7"/>
        <v>0</v>
      </c>
      <c r="I67" s="106">
        <v>0</v>
      </c>
      <c r="J67" s="106">
        <v>0</v>
      </c>
      <c r="K67" s="106">
        <v>0</v>
      </c>
      <c r="L67" s="106">
        <v>0</v>
      </c>
      <c r="Q67" s="102"/>
      <c r="R67" s="102"/>
    </row>
    <row r="68" spans="1:18" ht="13.5" customHeight="1" x14ac:dyDescent="0.3">
      <c r="A68" s="104" t="s">
        <v>60</v>
      </c>
      <c r="B68" s="105">
        <f t="shared" si="5"/>
        <v>11</v>
      </c>
      <c r="C68" s="106">
        <f t="shared" si="6"/>
        <v>11</v>
      </c>
      <c r="D68" s="106">
        <v>7</v>
      </c>
      <c r="E68" s="106">
        <v>3</v>
      </c>
      <c r="F68" s="106">
        <v>1</v>
      </c>
      <c r="G68" s="106">
        <v>0</v>
      </c>
      <c r="H68" s="106">
        <f t="shared" si="7"/>
        <v>0</v>
      </c>
      <c r="I68" s="106">
        <v>0</v>
      </c>
      <c r="J68" s="106">
        <v>0</v>
      </c>
      <c r="K68" s="106">
        <v>0</v>
      </c>
      <c r="L68" s="106">
        <v>0</v>
      </c>
      <c r="Q68" s="102"/>
      <c r="R68" s="102"/>
    </row>
    <row r="69" spans="1:18" ht="13.5" customHeight="1" x14ac:dyDescent="0.3">
      <c r="A69" s="104" t="s">
        <v>62</v>
      </c>
      <c r="B69" s="105">
        <f t="shared" si="5"/>
        <v>18</v>
      </c>
      <c r="C69" s="106">
        <f t="shared" si="6"/>
        <v>18</v>
      </c>
      <c r="D69" s="106">
        <v>7</v>
      </c>
      <c r="E69" s="106">
        <v>6</v>
      </c>
      <c r="F69" s="106">
        <v>2</v>
      </c>
      <c r="G69" s="106">
        <v>3</v>
      </c>
      <c r="H69" s="106">
        <f t="shared" si="7"/>
        <v>0</v>
      </c>
      <c r="I69" s="106">
        <v>0</v>
      </c>
      <c r="J69" s="106">
        <v>0</v>
      </c>
      <c r="K69" s="106">
        <v>0</v>
      </c>
      <c r="L69" s="106">
        <v>0</v>
      </c>
      <c r="Q69" s="102"/>
      <c r="R69" s="102"/>
    </row>
    <row r="70" spans="1:18" ht="13.5" customHeight="1" x14ac:dyDescent="0.3">
      <c r="A70" s="104" t="s">
        <v>58</v>
      </c>
      <c r="B70" s="105">
        <f t="shared" si="5"/>
        <v>11</v>
      </c>
      <c r="C70" s="106">
        <f t="shared" si="6"/>
        <v>11</v>
      </c>
      <c r="D70" s="106">
        <v>8</v>
      </c>
      <c r="E70" s="106">
        <v>3</v>
      </c>
      <c r="F70" s="106">
        <v>0</v>
      </c>
      <c r="G70" s="106">
        <v>0</v>
      </c>
      <c r="H70" s="106">
        <f t="shared" si="7"/>
        <v>0</v>
      </c>
      <c r="I70" s="106">
        <v>0</v>
      </c>
      <c r="J70" s="106">
        <v>0</v>
      </c>
      <c r="K70" s="106">
        <v>0</v>
      </c>
      <c r="L70" s="106">
        <v>0</v>
      </c>
      <c r="Q70" s="102"/>
      <c r="R70" s="102"/>
    </row>
    <row r="71" spans="1:18" ht="13.5" customHeight="1" x14ac:dyDescent="0.3">
      <c r="A71" s="104" t="s">
        <v>76</v>
      </c>
      <c r="B71" s="105">
        <f t="shared" si="5"/>
        <v>33</v>
      </c>
      <c r="C71" s="106">
        <f t="shared" si="6"/>
        <v>33</v>
      </c>
      <c r="D71" s="106">
        <v>21</v>
      </c>
      <c r="E71" s="106">
        <v>11</v>
      </c>
      <c r="F71" s="106">
        <v>1</v>
      </c>
      <c r="G71" s="106">
        <v>0</v>
      </c>
      <c r="H71" s="106">
        <f t="shared" si="7"/>
        <v>0</v>
      </c>
      <c r="I71" s="106">
        <v>0</v>
      </c>
      <c r="J71" s="106">
        <v>0</v>
      </c>
      <c r="K71" s="106">
        <v>0</v>
      </c>
      <c r="L71" s="106">
        <v>0</v>
      </c>
      <c r="Q71" s="102"/>
      <c r="R71" s="102"/>
    </row>
    <row r="72" spans="1:18" ht="13.5" customHeight="1" x14ac:dyDescent="0.3">
      <c r="A72" s="104" t="s">
        <v>70</v>
      </c>
      <c r="B72" s="105">
        <f t="shared" si="5"/>
        <v>33</v>
      </c>
      <c r="C72" s="106">
        <f t="shared" si="6"/>
        <v>32</v>
      </c>
      <c r="D72" s="106">
        <v>16</v>
      </c>
      <c r="E72" s="106">
        <v>10</v>
      </c>
      <c r="F72" s="106">
        <v>5</v>
      </c>
      <c r="G72" s="106">
        <v>1</v>
      </c>
      <c r="H72" s="106">
        <f t="shared" si="7"/>
        <v>1</v>
      </c>
      <c r="I72" s="106">
        <v>1</v>
      </c>
      <c r="J72" s="106">
        <v>0</v>
      </c>
      <c r="K72" s="106">
        <v>0</v>
      </c>
      <c r="L72" s="106">
        <v>0</v>
      </c>
      <c r="Q72" s="102"/>
      <c r="R72" s="102"/>
    </row>
    <row r="73" spans="1:18" ht="13.5" customHeight="1" x14ac:dyDescent="0.3">
      <c r="A73" s="104" t="s">
        <v>79</v>
      </c>
      <c r="B73" s="105">
        <f t="shared" si="5"/>
        <v>47</v>
      </c>
      <c r="C73" s="106">
        <f t="shared" si="6"/>
        <v>40</v>
      </c>
      <c r="D73" s="106">
        <v>27</v>
      </c>
      <c r="E73" s="106">
        <v>4</v>
      </c>
      <c r="F73" s="106">
        <v>5</v>
      </c>
      <c r="G73" s="106">
        <v>4</v>
      </c>
      <c r="H73" s="106">
        <f t="shared" si="7"/>
        <v>7</v>
      </c>
      <c r="I73" s="106">
        <v>5</v>
      </c>
      <c r="J73" s="106">
        <v>1</v>
      </c>
      <c r="K73" s="106">
        <v>1</v>
      </c>
      <c r="L73" s="106">
        <v>0</v>
      </c>
      <c r="Q73" s="102"/>
      <c r="R73" s="102"/>
    </row>
    <row r="74" spans="1:18" ht="13.5" customHeight="1" x14ac:dyDescent="0.3">
      <c r="A74" s="104" t="s">
        <v>66</v>
      </c>
      <c r="B74" s="105">
        <f t="shared" si="5"/>
        <v>28</v>
      </c>
      <c r="C74" s="106">
        <f t="shared" si="6"/>
        <v>28</v>
      </c>
      <c r="D74" s="106">
        <v>17</v>
      </c>
      <c r="E74" s="106">
        <v>9</v>
      </c>
      <c r="F74" s="106">
        <v>1</v>
      </c>
      <c r="G74" s="106">
        <v>1</v>
      </c>
      <c r="H74" s="106">
        <f t="shared" si="7"/>
        <v>0</v>
      </c>
      <c r="I74" s="106">
        <v>0</v>
      </c>
      <c r="J74" s="106">
        <v>0</v>
      </c>
      <c r="K74" s="106">
        <v>0</v>
      </c>
      <c r="L74" s="106">
        <v>0</v>
      </c>
      <c r="Q74" s="102"/>
      <c r="R74" s="102"/>
    </row>
    <row r="75" spans="1:18" ht="13.5" customHeight="1" x14ac:dyDescent="0.3">
      <c r="A75" s="104" t="s">
        <v>56</v>
      </c>
      <c r="B75" s="105">
        <f t="shared" si="5"/>
        <v>8</v>
      </c>
      <c r="C75" s="106">
        <f t="shared" si="6"/>
        <v>7</v>
      </c>
      <c r="D75" s="106">
        <v>3</v>
      </c>
      <c r="E75" s="106">
        <v>2</v>
      </c>
      <c r="F75" s="106">
        <v>2</v>
      </c>
      <c r="G75" s="106">
        <v>0</v>
      </c>
      <c r="H75" s="106">
        <f t="shared" si="7"/>
        <v>1</v>
      </c>
      <c r="I75" s="106">
        <v>1</v>
      </c>
      <c r="J75" s="106">
        <v>0</v>
      </c>
      <c r="K75" s="106">
        <v>0</v>
      </c>
      <c r="L75" s="106">
        <v>0</v>
      </c>
      <c r="Q75" s="102"/>
      <c r="R75" s="102"/>
    </row>
    <row r="76" spans="1:18" ht="13.5" customHeight="1" x14ac:dyDescent="0.3">
      <c r="A76" s="107" t="s">
        <v>78</v>
      </c>
      <c r="B76" s="108">
        <f t="shared" si="5"/>
        <v>21</v>
      </c>
      <c r="C76" s="109">
        <f t="shared" si="6"/>
        <v>20</v>
      </c>
      <c r="D76" s="109">
        <v>12</v>
      </c>
      <c r="E76" s="109">
        <v>5</v>
      </c>
      <c r="F76" s="109">
        <v>2</v>
      </c>
      <c r="G76" s="109">
        <v>1</v>
      </c>
      <c r="H76" s="109">
        <f t="shared" si="7"/>
        <v>1</v>
      </c>
      <c r="I76" s="109">
        <v>1</v>
      </c>
      <c r="J76" s="109">
        <v>0</v>
      </c>
      <c r="K76" s="109">
        <v>0</v>
      </c>
      <c r="L76" s="109">
        <v>0</v>
      </c>
      <c r="Q76" s="102"/>
      <c r="R76" s="102"/>
    </row>
    <row r="77" spans="1:18" ht="14.4" x14ac:dyDescent="0.3">
      <c r="A77" s="110" t="s">
        <v>2</v>
      </c>
      <c r="B77" s="111">
        <f t="shared" si="5"/>
        <v>1508</v>
      </c>
      <c r="C77" s="111">
        <f t="shared" ref="C77:G77" si="8">SUM(C52:C76)</f>
        <v>1472</v>
      </c>
      <c r="D77" s="111">
        <f t="shared" si="8"/>
        <v>752</v>
      </c>
      <c r="E77" s="111">
        <f t="shared" si="8"/>
        <v>415</v>
      </c>
      <c r="F77" s="111">
        <f t="shared" si="8"/>
        <v>211</v>
      </c>
      <c r="G77" s="111">
        <f t="shared" si="8"/>
        <v>94</v>
      </c>
      <c r="H77" s="111">
        <f>SUM(H52:H76)</f>
        <v>36</v>
      </c>
      <c r="I77" s="111">
        <f t="shared" ref="I77:L77" si="9">SUM(I52:I76)</f>
        <v>28</v>
      </c>
      <c r="J77" s="111">
        <f t="shared" si="9"/>
        <v>5</v>
      </c>
      <c r="K77" s="111">
        <f t="shared" si="9"/>
        <v>2</v>
      </c>
      <c r="L77" s="111">
        <f t="shared" si="9"/>
        <v>1</v>
      </c>
      <c r="Q77" s="102"/>
      <c r="R77" s="102"/>
    </row>
    <row r="79" spans="1:18" x14ac:dyDescent="0.3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</row>
    <row r="80" spans="1:18" x14ac:dyDescent="0.3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</row>
    <row r="81" spans="1:14" ht="14.4" x14ac:dyDescent="0.3">
      <c r="A81" s="122" t="s">
        <v>89</v>
      </c>
      <c r="G81" s="90"/>
      <c r="H81" s="90"/>
      <c r="I81" s="90"/>
      <c r="J81" s="90"/>
      <c r="K81" s="90"/>
      <c r="L81" s="90"/>
      <c r="M81" s="90"/>
      <c r="N81" s="90"/>
    </row>
    <row r="82" spans="1:14" ht="3.75" customHeight="1" x14ac:dyDescent="0.3">
      <c r="G82" s="90"/>
      <c r="H82" s="90"/>
      <c r="I82" s="90"/>
      <c r="J82" s="90"/>
      <c r="K82" s="90"/>
      <c r="L82" s="90"/>
      <c r="M82" s="90"/>
      <c r="N82" s="90"/>
    </row>
    <row r="83" spans="1:14" x14ac:dyDescent="0.3">
      <c r="A83" s="155" t="s">
        <v>86</v>
      </c>
      <c r="B83" s="155"/>
      <c r="C83" s="147"/>
      <c r="D83" s="156" t="s">
        <v>2</v>
      </c>
      <c r="E83" s="157" t="s">
        <v>87</v>
      </c>
      <c r="F83" s="157"/>
      <c r="G83" s="90"/>
      <c r="H83" s="90"/>
      <c r="I83" s="90"/>
      <c r="J83" s="90"/>
      <c r="K83" s="90"/>
      <c r="L83" s="90"/>
      <c r="M83" s="90"/>
      <c r="N83" s="90"/>
    </row>
    <row r="84" spans="1:14" x14ac:dyDescent="0.3">
      <c r="A84" s="155"/>
      <c r="B84" s="155"/>
      <c r="C84" s="147"/>
      <c r="D84" s="156"/>
      <c r="E84" s="123" t="s">
        <v>43</v>
      </c>
      <c r="F84" s="123" t="s">
        <v>44</v>
      </c>
      <c r="G84" s="90"/>
      <c r="H84" s="90"/>
      <c r="I84" s="90"/>
      <c r="J84" s="90"/>
      <c r="K84" s="90"/>
      <c r="L84" s="90"/>
      <c r="M84" s="90"/>
      <c r="N84" s="90"/>
    </row>
    <row r="85" spans="1:14" x14ac:dyDescent="0.3">
      <c r="A85" s="124" t="s">
        <v>92</v>
      </c>
      <c r="B85" s="124"/>
      <c r="C85" s="124"/>
      <c r="D85" s="125">
        <f>SUM(E85:F85)</f>
        <v>10869</v>
      </c>
      <c r="E85" s="126">
        <v>10405</v>
      </c>
      <c r="F85" s="126">
        <v>464</v>
      </c>
      <c r="G85" s="90"/>
      <c r="H85" s="90"/>
      <c r="I85" s="90"/>
      <c r="J85" s="90"/>
      <c r="K85" s="90"/>
      <c r="L85" s="90"/>
      <c r="M85" s="90"/>
      <c r="N85" s="90"/>
    </row>
    <row r="86" spans="1:14" x14ac:dyDescent="0.3">
      <c r="A86" s="127" t="s">
        <v>91</v>
      </c>
      <c r="B86" s="127"/>
      <c r="C86" s="127"/>
      <c r="D86" s="105">
        <f t="shared" ref="D86:D93" si="10">SUM(E86:F86)</f>
        <v>7875</v>
      </c>
      <c r="E86" s="106">
        <v>7723</v>
      </c>
      <c r="F86" s="106">
        <v>152</v>
      </c>
      <c r="G86" s="90"/>
      <c r="H86" s="90"/>
      <c r="I86" s="90"/>
      <c r="J86" s="90"/>
      <c r="K86" s="90"/>
      <c r="L86" s="90"/>
      <c r="M86" s="90"/>
      <c r="N86" s="90"/>
    </row>
    <row r="87" spans="1:14" x14ac:dyDescent="0.3">
      <c r="A87" s="127" t="s">
        <v>90</v>
      </c>
      <c r="B87" s="127"/>
      <c r="C87" s="127"/>
      <c r="D87" s="105">
        <f t="shared" si="10"/>
        <v>3638</v>
      </c>
      <c r="E87" s="106">
        <v>3484</v>
      </c>
      <c r="F87" s="106">
        <v>154</v>
      </c>
      <c r="G87" s="90"/>
      <c r="H87" s="90"/>
      <c r="I87" s="90"/>
      <c r="J87" s="90"/>
      <c r="K87" s="90"/>
      <c r="L87" s="90"/>
      <c r="M87" s="90"/>
      <c r="N87" s="90"/>
    </row>
    <row r="88" spans="1:14" x14ac:dyDescent="0.3">
      <c r="A88" s="127" t="s">
        <v>93</v>
      </c>
      <c r="B88" s="127"/>
      <c r="C88" s="127"/>
      <c r="D88" s="105">
        <f t="shared" si="10"/>
        <v>1386</v>
      </c>
      <c r="E88" s="106">
        <v>1385</v>
      </c>
      <c r="F88" s="106">
        <v>1</v>
      </c>
      <c r="G88" s="90"/>
      <c r="H88" s="90"/>
      <c r="I88" s="90"/>
      <c r="J88" s="90"/>
      <c r="K88" s="90"/>
      <c r="L88" s="90"/>
      <c r="M88" s="90"/>
      <c r="N88" s="90"/>
    </row>
    <row r="89" spans="1:14" x14ac:dyDescent="0.3">
      <c r="A89" s="127" t="s">
        <v>95</v>
      </c>
      <c r="B89" s="127"/>
      <c r="C89" s="127"/>
      <c r="D89" s="105">
        <f t="shared" si="10"/>
        <v>1261</v>
      </c>
      <c r="E89" s="106">
        <v>1080</v>
      </c>
      <c r="F89" s="106">
        <v>181</v>
      </c>
      <c r="G89" s="90"/>
      <c r="H89" s="90"/>
      <c r="I89" s="90"/>
      <c r="J89" s="90"/>
      <c r="K89" s="90"/>
      <c r="L89" s="90"/>
      <c r="M89" s="90"/>
      <c r="N89" s="90"/>
    </row>
    <row r="90" spans="1:14" x14ac:dyDescent="0.3">
      <c r="A90" s="127" t="s">
        <v>97</v>
      </c>
      <c r="B90" s="127"/>
      <c r="C90" s="127"/>
      <c r="D90" s="105">
        <f t="shared" si="10"/>
        <v>966</v>
      </c>
      <c r="E90" s="106">
        <v>949</v>
      </c>
      <c r="F90" s="106">
        <v>17</v>
      </c>
      <c r="G90" s="90"/>
      <c r="H90" s="90"/>
      <c r="I90" s="90"/>
      <c r="J90" s="90"/>
      <c r="K90" s="90"/>
      <c r="L90" s="90"/>
      <c r="M90" s="90"/>
      <c r="N90" s="90"/>
    </row>
    <row r="91" spans="1:14" x14ac:dyDescent="0.3">
      <c r="A91" s="127" t="s">
        <v>94</v>
      </c>
      <c r="B91" s="127"/>
      <c r="C91" s="127"/>
      <c r="D91" s="105">
        <f t="shared" si="10"/>
        <v>800</v>
      </c>
      <c r="E91" s="106">
        <v>652</v>
      </c>
      <c r="F91" s="106">
        <v>148</v>
      </c>
      <c r="G91" s="90"/>
      <c r="H91" s="90"/>
      <c r="I91" s="90"/>
      <c r="J91" s="90"/>
      <c r="K91" s="90"/>
      <c r="L91" s="90"/>
      <c r="M91" s="90"/>
      <c r="N91" s="90"/>
    </row>
    <row r="92" spans="1:14" x14ac:dyDescent="0.3">
      <c r="A92" s="127" t="s">
        <v>98</v>
      </c>
      <c r="B92" s="127"/>
      <c r="C92" s="127"/>
      <c r="D92" s="105">
        <f t="shared" si="10"/>
        <v>791</v>
      </c>
      <c r="E92" s="106">
        <v>777</v>
      </c>
      <c r="F92" s="106">
        <v>14</v>
      </c>
      <c r="G92" s="90"/>
      <c r="H92" s="90"/>
      <c r="I92" s="90"/>
      <c r="J92" s="90"/>
      <c r="K92" s="90"/>
      <c r="L92" s="90"/>
      <c r="M92" s="90"/>
      <c r="N92" s="90"/>
    </row>
    <row r="93" spans="1:14" x14ac:dyDescent="0.3">
      <c r="A93" s="127" t="s">
        <v>96</v>
      </c>
      <c r="B93" s="127"/>
      <c r="C93" s="127"/>
      <c r="D93" s="105">
        <f t="shared" si="10"/>
        <v>647</v>
      </c>
      <c r="E93" s="106">
        <v>587</v>
      </c>
      <c r="F93" s="106">
        <v>60</v>
      </c>
      <c r="G93" s="90"/>
      <c r="H93" s="90"/>
      <c r="I93" s="90"/>
      <c r="J93" s="90"/>
      <c r="K93" s="90"/>
      <c r="L93" s="90"/>
      <c r="M93" s="90"/>
      <c r="N93" s="90"/>
    </row>
    <row r="94" spans="1:14" x14ac:dyDescent="0.3">
      <c r="A94" s="128" t="s">
        <v>99</v>
      </c>
      <c r="B94" s="128"/>
      <c r="C94" s="128"/>
      <c r="D94" s="108">
        <f>SUM(E94:F94)</f>
        <v>4821</v>
      </c>
      <c r="E94" s="109">
        <v>4429</v>
      </c>
      <c r="F94" s="109">
        <v>392</v>
      </c>
      <c r="G94" s="90"/>
      <c r="H94" s="90"/>
      <c r="I94" s="90"/>
      <c r="J94" s="90"/>
      <c r="K94" s="90"/>
      <c r="L94" s="90"/>
      <c r="M94" s="90"/>
      <c r="N94" s="90"/>
    </row>
    <row r="95" spans="1:14" x14ac:dyDescent="0.3">
      <c r="A95" s="158" t="s">
        <v>2</v>
      </c>
      <c r="B95" s="158"/>
      <c r="C95" s="158"/>
      <c r="D95" s="111">
        <f>SUM(D85:D94)</f>
        <v>33054</v>
      </c>
      <c r="E95" s="111">
        <f>SUM(E85:E94)</f>
        <v>31471</v>
      </c>
      <c r="F95" s="111">
        <f>SUM(F85:F94)</f>
        <v>1583</v>
      </c>
      <c r="G95" s="90"/>
      <c r="H95" s="90"/>
      <c r="I95" s="90"/>
      <c r="J95" s="90"/>
      <c r="K95" s="90"/>
      <c r="L95" s="90"/>
      <c r="M95" s="90"/>
      <c r="N95" s="90"/>
    </row>
    <row r="96" spans="1:14" ht="14.4" thickBot="1" x14ac:dyDescent="0.35">
      <c r="A96" s="159" t="s">
        <v>20</v>
      </c>
      <c r="B96" s="159"/>
      <c r="C96" s="159"/>
      <c r="D96" s="129">
        <f>D95/D95</f>
        <v>1</v>
      </c>
      <c r="E96" s="129">
        <f>E95/D95</f>
        <v>0.95210867066013194</v>
      </c>
      <c r="F96" s="129">
        <f>F95/D95</f>
        <v>4.7891329339868095E-2</v>
      </c>
      <c r="G96" s="90"/>
      <c r="H96" s="90"/>
      <c r="I96" s="90"/>
      <c r="J96" s="90"/>
      <c r="K96" s="90"/>
      <c r="L96" s="90"/>
      <c r="M96" s="90"/>
      <c r="N96" s="90"/>
    </row>
    <row r="97" spans="1:14" ht="49.5" customHeight="1" x14ac:dyDescent="0.3">
      <c r="A97" s="153" t="s">
        <v>100</v>
      </c>
      <c r="B97" s="153"/>
      <c r="C97" s="153"/>
      <c r="D97" s="153"/>
      <c r="E97" s="153"/>
      <c r="F97" s="153"/>
      <c r="G97" s="90"/>
      <c r="H97" s="90"/>
      <c r="I97" s="90"/>
      <c r="J97" s="90"/>
      <c r="K97" s="90"/>
      <c r="L97" s="90"/>
      <c r="M97" s="90"/>
      <c r="N97" s="90"/>
    </row>
    <row r="98" spans="1:14" ht="16.5" customHeight="1" x14ac:dyDescent="0.3">
      <c r="A98" s="154"/>
      <c r="B98" s="154"/>
      <c r="C98" s="154"/>
      <c r="D98" s="154"/>
      <c r="E98" s="154"/>
      <c r="F98" s="154"/>
      <c r="G98" s="90"/>
      <c r="H98" s="90"/>
      <c r="I98" s="90"/>
      <c r="J98" s="90"/>
      <c r="K98" s="90"/>
      <c r="L98" s="90"/>
      <c r="M98" s="90"/>
      <c r="N98" s="90"/>
    </row>
    <row r="99" spans="1:14" s="115" customFormat="1" ht="16.5" customHeight="1" x14ac:dyDescent="0.3">
      <c r="A99" s="130"/>
      <c r="B99" s="130"/>
      <c r="C99" s="130"/>
      <c r="D99" s="130"/>
      <c r="E99" s="130"/>
      <c r="F99" s="130"/>
      <c r="G99" s="131"/>
      <c r="H99" s="131"/>
      <c r="I99" s="131"/>
      <c r="J99" s="131"/>
      <c r="K99" s="131"/>
      <c r="L99" s="131"/>
      <c r="M99" s="131"/>
      <c r="N99" s="131"/>
    </row>
    <row r="100" spans="1:14" s="115" customFormat="1" ht="16.5" customHeight="1" x14ac:dyDescent="0.3">
      <c r="A100" s="132"/>
      <c r="B100" s="130"/>
      <c r="C100" s="130"/>
      <c r="D100" s="130"/>
      <c r="E100" s="130"/>
      <c r="F100" s="130"/>
      <c r="G100" s="131"/>
      <c r="H100" s="131"/>
      <c r="I100" s="131"/>
      <c r="J100" s="131"/>
      <c r="K100" s="131"/>
      <c r="L100" s="131"/>
      <c r="M100" s="131"/>
      <c r="N100" s="131"/>
    </row>
    <row r="101" spans="1:14" x14ac:dyDescent="0.3">
      <c r="A101" s="89" t="s">
        <v>48</v>
      </c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</row>
    <row r="102" spans="1:14" x14ac:dyDescent="0.3">
      <c r="A102" s="114" t="s">
        <v>85</v>
      </c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</row>
    <row r="103" spans="1:14" ht="13.5" customHeight="1" x14ac:dyDescent="0.3">
      <c r="A103" s="87" t="s">
        <v>103</v>
      </c>
      <c r="B103" s="88"/>
      <c r="C103" s="88"/>
      <c r="D103" s="88"/>
      <c r="E103" s="88"/>
    </row>
    <row r="104" spans="1:14" ht="13.5" customHeight="1" x14ac:dyDescent="0.3">
      <c r="A104" s="87" t="s">
        <v>101</v>
      </c>
      <c r="B104" s="88"/>
      <c r="C104" s="88"/>
      <c r="D104" s="88"/>
      <c r="E104" s="88"/>
    </row>
    <row r="108" spans="1:14" ht="13.5" customHeight="1" x14ac:dyDescent="0.3"/>
  </sheetData>
  <mergeCells count="19">
    <mergeCell ref="A97:F98"/>
    <mergeCell ref="A83:C84"/>
    <mergeCell ref="D83:D84"/>
    <mergeCell ref="E83:F83"/>
    <mergeCell ref="A95:C95"/>
    <mergeCell ref="A96:C96"/>
    <mergeCell ref="A7:O7"/>
    <mergeCell ref="A15:D15"/>
    <mergeCell ref="A14:D14"/>
    <mergeCell ref="A50:A51"/>
    <mergeCell ref="B50:B51"/>
    <mergeCell ref="C50:F50"/>
    <mergeCell ref="H50:K50"/>
    <mergeCell ref="J14:M14"/>
    <mergeCell ref="J15:M15"/>
    <mergeCell ref="A36:F36"/>
    <mergeCell ref="A35:F35"/>
    <mergeCell ref="A11:O11"/>
    <mergeCell ref="A8:O8"/>
  </mergeCells>
  <phoneticPr fontId="14" type="noConversion"/>
  <printOptions horizontalCentered="1"/>
  <pageMargins left="0.27559055118110237" right="0.19685039370078741" top="0.59055118110236227" bottom="0.27559055118110237" header="0.59055118110236227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2009</vt:lpstr>
      <vt:lpstr>PA</vt:lpstr>
      <vt:lpstr>'2009'!Área_de_impresión</vt:lpstr>
      <vt:lpstr>PA!Área_de_impresión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SGIC</cp:lastModifiedBy>
  <cp:lastPrinted>2020-02-14T22:00:55Z</cp:lastPrinted>
  <dcterms:created xsi:type="dcterms:W3CDTF">2009-11-09T20:17:22Z</dcterms:created>
  <dcterms:modified xsi:type="dcterms:W3CDTF">2026-05-18T17:17:30Z</dcterms:modified>
</cp:coreProperties>
</file>