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441564A2-9F35-4538-9FBA-2157CF9A7955}" xr6:coauthVersionLast="47" xr6:coauthVersionMax="47" xr10:uidLastSave="{00000000-0000-0000-0000-000000000000}"/>
  <bookViews>
    <workbookView xWindow="2460" yWindow="2460" windowWidth="21970" windowHeight="11180" xr2:uid="{33FC974B-9BDE-4348-A367-7414EB92C78A}"/>
  </bookViews>
  <sheets>
    <sheet name="AP" sheetId="1" r:id="rId1"/>
  </sheets>
  <externalReferences>
    <externalReference r:id="rId2"/>
  </externalReferences>
  <definedNames>
    <definedName name="_xlnm._FilterDatabase" localSheetId="0" hidden="1">AP!$M$109:$N$135</definedName>
    <definedName name="_xlnm.Print_Area" localSheetId="0">AP!$A$1:$S$338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37" i="1" l="1"/>
  <c r="K337" i="1"/>
  <c r="J337" i="1"/>
  <c r="I337" i="1"/>
  <c r="H337" i="1"/>
  <c r="G337" i="1"/>
  <c r="C337" i="1" s="1"/>
  <c r="F337" i="1"/>
  <c r="E337" i="1"/>
  <c r="D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L304" i="1"/>
  <c r="K304" i="1"/>
  <c r="J304" i="1"/>
  <c r="C304" i="1" s="1"/>
  <c r="I304" i="1"/>
  <c r="H304" i="1"/>
  <c r="G304" i="1"/>
  <c r="F304" i="1"/>
  <c r="E304" i="1"/>
  <c r="D304" i="1"/>
  <c r="C303" i="1"/>
  <c r="C302" i="1"/>
  <c r="C301" i="1"/>
  <c r="C300" i="1"/>
  <c r="I293" i="1"/>
  <c r="H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O278" i="1"/>
  <c r="P278" i="1" s="1"/>
  <c r="N278" i="1"/>
  <c r="F278" i="1"/>
  <c r="P277" i="1"/>
  <c r="F277" i="1"/>
  <c r="P276" i="1"/>
  <c r="F276" i="1"/>
  <c r="P275" i="1"/>
  <c r="F275" i="1"/>
  <c r="P274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Q255" i="1"/>
  <c r="P255" i="1"/>
  <c r="F255" i="1"/>
  <c r="N254" i="1"/>
  <c r="F254" i="1"/>
  <c r="N253" i="1"/>
  <c r="F253" i="1"/>
  <c r="F252" i="1"/>
  <c r="F251" i="1"/>
  <c r="F250" i="1"/>
  <c r="F249" i="1"/>
  <c r="F248" i="1"/>
  <c r="F247" i="1"/>
  <c r="F246" i="1"/>
  <c r="F245" i="1"/>
  <c r="F244" i="1"/>
  <c r="F243" i="1"/>
  <c r="R242" i="1"/>
  <c r="Q242" i="1"/>
  <c r="F242" i="1"/>
  <c r="O241" i="1"/>
  <c r="F241" i="1"/>
  <c r="O240" i="1"/>
  <c r="F240" i="1"/>
  <c r="O239" i="1"/>
  <c r="F239" i="1"/>
  <c r="O238" i="1"/>
  <c r="F238" i="1"/>
  <c r="F293" i="1" s="1"/>
  <c r="I230" i="1"/>
  <c r="H230" i="1"/>
  <c r="I198" i="1"/>
  <c r="H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R180" i="1"/>
  <c r="Q180" i="1"/>
  <c r="F180" i="1"/>
  <c r="F179" i="1"/>
  <c r="O178" i="1"/>
  <c r="F178" i="1"/>
  <c r="F177" i="1"/>
  <c r="O176" i="1"/>
  <c r="F176" i="1"/>
  <c r="F175" i="1"/>
  <c r="O174" i="1"/>
  <c r="F174" i="1"/>
  <c r="F173" i="1"/>
  <c r="O172" i="1"/>
  <c r="F172" i="1"/>
  <c r="F171" i="1"/>
  <c r="O170" i="1"/>
  <c r="F170" i="1"/>
  <c r="F169" i="1"/>
  <c r="O168" i="1"/>
  <c r="F168" i="1"/>
  <c r="F167" i="1"/>
  <c r="O166" i="1"/>
  <c r="F166" i="1"/>
  <c r="F165" i="1"/>
  <c r="O164" i="1"/>
  <c r="O180" i="1" s="1"/>
  <c r="F164" i="1"/>
  <c r="F163" i="1"/>
  <c r="R157" i="1"/>
  <c r="Q157" i="1"/>
  <c r="O156" i="1"/>
  <c r="O155" i="1"/>
  <c r="O154" i="1"/>
  <c r="E154" i="1"/>
  <c r="D154" i="1"/>
  <c r="O153" i="1"/>
  <c r="C153" i="1"/>
  <c r="O152" i="1"/>
  <c r="C152" i="1"/>
  <c r="O151" i="1"/>
  <c r="C151" i="1"/>
  <c r="C154" i="1" s="1"/>
  <c r="O150" i="1"/>
  <c r="C150" i="1"/>
  <c r="I137" i="1"/>
  <c r="H137" i="1"/>
  <c r="D137" i="1" s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H106" i="1"/>
  <c r="F106" i="1"/>
  <c r="D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N87" i="1"/>
  <c r="O87" i="1" s="1"/>
  <c r="M87" i="1"/>
  <c r="C87" i="1"/>
  <c r="O86" i="1"/>
  <c r="C86" i="1"/>
  <c r="O85" i="1"/>
  <c r="C85" i="1"/>
  <c r="O84" i="1"/>
  <c r="C84" i="1"/>
  <c r="O83" i="1"/>
  <c r="C83" i="1"/>
  <c r="C82" i="1"/>
  <c r="C81" i="1"/>
  <c r="C80" i="1"/>
  <c r="C106" i="1" s="1"/>
  <c r="Q75" i="1"/>
  <c r="R73" i="1" s="1"/>
  <c r="L75" i="1"/>
  <c r="M64" i="1" s="1"/>
  <c r="R74" i="1"/>
  <c r="M74" i="1"/>
  <c r="R71" i="1"/>
  <c r="R70" i="1"/>
  <c r="M70" i="1"/>
  <c r="R67" i="1"/>
  <c r="M67" i="1"/>
  <c r="R66" i="1"/>
  <c r="M66" i="1"/>
  <c r="R63" i="1"/>
  <c r="M63" i="1"/>
  <c r="G63" i="1"/>
  <c r="H60" i="1" s="1"/>
  <c r="R61" i="1"/>
  <c r="R60" i="1"/>
  <c r="M60" i="1"/>
  <c r="H55" i="1"/>
  <c r="N53" i="1"/>
  <c r="O52" i="1"/>
  <c r="O51" i="1"/>
  <c r="O50" i="1"/>
  <c r="O53" i="1" s="1"/>
  <c r="P42" i="1"/>
  <c r="N42" i="1"/>
  <c r="L42" i="1"/>
  <c r="K41" i="1"/>
  <c r="K40" i="1"/>
  <c r="K39" i="1"/>
  <c r="K38" i="1"/>
  <c r="K42" i="1" s="1"/>
  <c r="K24" i="1"/>
  <c r="G171" i="1" l="1"/>
  <c r="G181" i="1"/>
  <c r="G281" i="1"/>
  <c r="P166" i="1"/>
  <c r="G282" i="1"/>
  <c r="G245" i="1"/>
  <c r="G257" i="1"/>
  <c r="G274" i="1"/>
  <c r="G278" i="1"/>
  <c r="G284" i="1"/>
  <c r="G292" i="1"/>
  <c r="P170" i="1"/>
  <c r="P172" i="1"/>
  <c r="P164" i="1"/>
  <c r="P178" i="1"/>
  <c r="G249" i="1"/>
  <c r="G269" i="1"/>
  <c r="P154" i="1"/>
  <c r="G270" i="1"/>
  <c r="P176" i="1"/>
  <c r="G289" i="1"/>
  <c r="G172" i="1"/>
  <c r="G240" i="1"/>
  <c r="G256" i="1"/>
  <c r="I138" i="1"/>
  <c r="H138" i="1"/>
  <c r="G138" i="1"/>
  <c r="F138" i="1"/>
  <c r="E138" i="1"/>
  <c r="G246" i="1"/>
  <c r="G163" i="1"/>
  <c r="P168" i="1"/>
  <c r="G193" i="1"/>
  <c r="G285" i="1"/>
  <c r="P150" i="1"/>
  <c r="P238" i="1"/>
  <c r="C155" i="1"/>
  <c r="E155" i="1"/>
  <c r="G262" i="1"/>
  <c r="G276" i="1"/>
  <c r="G166" i="1"/>
  <c r="G197" i="1"/>
  <c r="G264" i="1"/>
  <c r="G290" i="1"/>
  <c r="P240" i="1"/>
  <c r="G253" i="1"/>
  <c r="D155" i="1"/>
  <c r="G169" i="1"/>
  <c r="P174" i="1"/>
  <c r="G180" i="1"/>
  <c r="G186" i="1"/>
  <c r="G260" i="1"/>
  <c r="G268" i="1"/>
  <c r="G275" i="1"/>
  <c r="H58" i="1"/>
  <c r="F198" i="1"/>
  <c r="O242" i="1"/>
  <c r="H59" i="1"/>
  <c r="M68" i="1"/>
  <c r="M72" i="1"/>
  <c r="M59" i="1"/>
  <c r="H62" i="1"/>
  <c r="R64" i="1"/>
  <c r="R68" i="1"/>
  <c r="R72" i="1"/>
  <c r="O157" i="1"/>
  <c r="P153" i="1" s="1"/>
  <c r="N255" i="1"/>
  <c r="O254" i="1" s="1"/>
  <c r="H57" i="1"/>
  <c r="R59" i="1"/>
  <c r="M62" i="1"/>
  <c r="M65" i="1"/>
  <c r="M69" i="1"/>
  <c r="M73" i="1"/>
  <c r="H56" i="1"/>
  <c r="H61" i="1"/>
  <c r="M71" i="1"/>
  <c r="M61" i="1"/>
  <c r="H54" i="1"/>
  <c r="R62" i="1"/>
  <c r="R65" i="1"/>
  <c r="R69" i="1"/>
  <c r="P152" i="1" l="1"/>
  <c r="G271" i="1"/>
  <c r="G263" i="1"/>
  <c r="G247" i="1"/>
  <c r="G196" i="1"/>
  <c r="G192" i="1"/>
  <c r="G184" i="1"/>
  <c r="G176" i="1"/>
  <c r="G258" i="1"/>
  <c r="G241" i="1"/>
  <c r="G239" i="1"/>
  <c r="G195" i="1"/>
  <c r="G191" i="1"/>
  <c r="G187" i="1"/>
  <c r="G183" i="1"/>
  <c r="G178" i="1"/>
  <c r="G175" i="1"/>
  <c r="G170" i="1"/>
  <c r="G167" i="1"/>
  <c r="G254" i="1"/>
  <c r="G188" i="1"/>
  <c r="G168" i="1"/>
  <c r="G198" i="1"/>
  <c r="G267" i="1"/>
  <c r="G259" i="1"/>
  <c r="G251" i="1"/>
  <c r="G243" i="1"/>
  <c r="G173" i="1"/>
  <c r="G165" i="1"/>
  <c r="G164" i="1"/>
  <c r="G185" i="1"/>
  <c r="G189" i="1"/>
  <c r="G272" i="1"/>
  <c r="G242" i="1"/>
  <c r="G190" i="1"/>
  <c r="G179" i="1"/>
  <c r="P180" i="1"/>
  <c r="O253" i="1"/>
  <c r="O255" i="1" s="1"/>
  <c r="G252" i="1"/>
  <c r="G250" i="1"/>
  <c r="P241" i="1"/>
  <c r="P239" i="1"/>
  <c r="P242" i="1" s="1"/>
  <c r="G280" i="1"/>
  <c r="G177" i="1"/>
  <c r="G174" i="1"/>
  <c r="P151" i="1"/>
  <c r="P157" i="1" s="1"/>
  <c r="G283" i="1"/>
  <c r="G182" i="1"/>
  <c r="G287" i="1"/>
  <c r="P155" i="1"/>
  <c r="G248" i="1"/>
  <c r="G244" i="1"/>
  <c r="G266" i="1"/>
  <c r="H63" i="1"/>
  <c r="G238" i="1"/>
  <c r="G293" i="1"/>
  <c r="G291" i="1"/>
  <c r="G279" i="1"/>
  <c r="R75" i="1"/>
  <c r="M75" i="1"/>
  <c r="G286" i="1"/>
  <c r="G194" i="1"/>
  <c r="G265" i="1"/>
  <c r="P156" i="1"/>
  <c r="G255" i="1"/>
  <c r="G277" i="1"/>
  <c r="G288" i="1"/>
  <c r="G273" i="1"/>
  <c r="G261" i="1"/>
</calcChain>
</file>

<file path=xl/sharedStrings.xml><?xml version="1.0" encoding="utf-8"?>
<sst xmlns="http://schemas.openxmlformats.org/spreadsheetml/2006/main" count="464" uniqueCount="214">
  <si>
    <t>REPORTE ESTADÍSTICO DE ACCIONES PREVENTIVAS REALIZADAS POR LOS CENTROS DE EMERGENCIA MUJER Y FAMILIA DEL PROGRAMA NACIONAL WARMI ÑAN</t>
  </si>
  <si>
    <t>Periodo: Enero - Abril, 2026 (Preliminar)</t>
  </si>
  <si>
    <t>Periodo: 2021</t>
  </si>
  <si>
    <r>
      <t xml:space="preserve">Figura N°1: </t>
    </r>
    <r>
      <rPr>
        <sz val="14"/>
        <color theme="1"/>
        <rFont val="Arial Narrow"/>
        <family val="2"/>
      </rPr>
      <t>Acciones preventivas según departamento</t>
    </r>
    <r>
      <rPr>
        <b/>
        <sz val="14"/>
        <color theme="1"/>
        <rFont val="Arial Narrow"/>
        <family val="2"/>
      </rPr>
      <t>, Enero - Abril, 2026 (preliminar)</t>
    </r>
  </si>
  <si>
    <t>Mes</t>
  </si>
  <si>
    <t>Total</t>
  </si>
  <si>
    <t>Enero</t>
  </si>
  <si>
    <t>Febrero</t>
  </si>
  <si>
    <t>Marzo</t>
  </si>
  <si>
    <t>Abril</t>
  </si>
  <si>
    <t>Estrategia comunitaria</t>
  </si>
  <si>
    <t>Estrategia comunicacional</t>
  </si>
  <si>
    <t>Acciones transversales</t>
  </si>
  <si>
    <t>Leyenda</t>
  </si>
  <si>
    <t>Intervalo</t>
  </si>
  <si>
    <t>64 a 453 acciones</t>
  </si>
  <si>
    <t>454 a 842 acciones</t>
  </si>
  <si>
    <t>843 a 1 232 acciones</t>
  </si>
  <si>
    <t>1 233 a 1 621 acciones</t>
  </si>
  <si>
    <t>1 622 a 2 010 acciones</t>
  </si>
  <si>
    <t>2 011 a 2 885 acciones</t>
  </si>
  <si>
    <t>Participación del Programa Nacional Warmi Ñan</t>
  </si>
  <si>
    <t>% Acción</t>
  </si>
  <si>
    <t>Organizador</t>
  </si>
  <si>
    <t>Coorganizador</t>
  </si>
  <si>
    <t>Invitado</t>
  </si>
  <si>
    <t>Intervención</t>
  </si>
  <si>
    <t>%</t>
  </si>
  <si>
    <t>Capacitación y sensibilización a la comunidad</t>
  </si>
  <si>
    <t>Orientación a varones para la construcción de una nueva forma de masculinidad que no permita la transmisión del ciclo de violencia</t>
  </si>
  <si>
    <t>Fortalecimiento de habilidades y decisión EMBS</t>
  </si>
  <si>
    <t>Sensibilización a través de cortometrajes antiviolencia</t>
  </si>
  <si>
    <t>Institución que coorganizó con el Programa Nacional Warmi Ñan</t>
  </si>
  <si>
    <t>Institución que invitó al Programa Nacional Warmi Ñan</t>
  </si>
  <si>
    <t>Acciones de información de la estrategia comunicacional</t>
  </si>
  <si>
    <t>Comunicación para el cambio de comportamiento</t>
  </si>
  <si>
    <t>Gobiernos regionales</t>
  </si>
  <si>
    <t>Incidencia con autoridades, espacios de concertación, organizaciones sociales y empresas</t>
  </si>
  <si>
    <t>Gobiernos locales (Prov./Dist.)</t>
  </si>
  <si>
    <t>Desarrollo de capacidades</t>
  </si>
  <si>
    <t>Instituciones educativas</t>
  </si>
  <si>
    <t>Acciones de movilización masiva, artísticas, culturales y edu-entretenimiento</t>
  </si>
  <si>
    <t>Universidades/Institutos</t>
  </si>
  <si>
    <t>Instituciones públicas</t>
  </si>
  <si>
    <t>Instituciones privadas</t>
  </si>
  <si>
    <t>Iglesias</t>
  </si>
  <si>
    <t>Organizaciones sociales</t>
  </si>
  <si>
    <t>Comité/Mesa/Red</t>
  </si>
  <si>
    <t>Comunidades</t>
  </si>
  <si>
    <t>Agencias de cooperación internacional</t>
  </si>
  <si>
    <t>Empresas</t>
  </si>
  <si>
    <t>Medios de comunicación</t>
  </si>
  <si>
    <t>ONG</t>
  </si>
  <si>
    <t>Otras instituciones</t>
  </si>
  <si>
    <t>Gobiernos locales (Distritales)</t>
  </si>
  <si>
    <t>Región</t>
  </si>
  <si>
    <t>Amazonas</t>
  </si>
  <si>
    <t>Ancash</t>
  </si>
  <si>
    <t>Apurimac</t>
  </si>
  <si>
    <t>Variación porcentual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</si>
  <si>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</si>
  <si>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</si>
  <si>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</si>
  <si>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</si>
  <si>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</si>
  <si>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</si>
  <si>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</si>
  <si>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</si>
  <si>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</si>
  <si>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</si>
  <si>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</si>
  <si>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 Metropolitana</t>
  </si>
  <si>
    <t>Lima Provincia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</si>
  <si>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</si>
  <si>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</si>
  <si>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</si>
  <si>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</si>
  <si>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</si>
  <si>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</si>
  <si>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</si>
  <si>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</si>
  <si>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</si>
  <si>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</si>
  <si>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</t>
  </si>
  <si>
    <t>Total de acciones preventivas</t>
  </si>
  <si>
    <t>2026 *</t>
  </si>
  <si>
    <t>* Información estadística preliminar a abril de 2026.</t>
  </si>
  <si>
    <t>SECCION II: CARACTERISTICAS DE LA POBLACIÓN INFORMADA EN LAS ACCIONES PREVENTIVAS</t>
  </si>
  <si>
    <t>Mujer</t>
  </si>
  <si>
    <t>Hombre</t>
  </si>
  <si>
    <t>Grupo
de edad</t>
  </si>
  <si>
    <t>&lt; 6 años</t>
  </si>
  <si>
    <t>6 a 11 años</t>
  </si>
  <si>
    <t>12 a 14 años</t>
  </si>
  <si>
    <t>15 a 17 años</t>
  </si>
  <si>
    <t>18 a 29 años</t>
  </si>
  <si>
    <t>30 a 59 años</t>
  </si>
  <si>
    <t>60 a más años</t>
  </si>
  <si>
    <t>Tipo de beneficiario/a</t>
  </si>
  <si>
    <t>Operadores/as de justicia</t>
  </si>
  <si>
    <t>Operadores/as policiales</t>
  </si>
  <si>
    <t>Operadores/as de salud</t>
  </si>
  <si>
    <t>Autoridades/funcionariado regional</t>
  </si>
  <si>
    <t>Autoridades/funcionariado local</t>
  </si>
  <si>
    <t>Autoridades comunales y políticas</t>
  </si>
  <si>
    <t>Docentes</t>
  </si>
  <si>
    <t>Escolares</t>
  </si>
  <si>
    <t>Sencibilización a través de cortometrajes antiviolencia</t>
  </si>
  <si>
    <t>Estudiantes de educación superior</t>
  </si>
  <si>
    <t>Padres/Madres de familia y/o cuidadores/as</t>
  </si>
  <si>
    <t>Líderes/lideresas comunales</t>
  </si>
  <si>
    <t>Facilitadoras/es en acción</t>
  </si>
  <si>
    <t>Defensoras de derechos humanos</t>
  </si>
  <si>
    <t>Serenazgo</t>
  </si>
  <si>
    <t>Funcionarios/as públicos</t>
  </si>
  <si>
    <t>Representantes de la sociedad civil</t>
  </si>
  <si>
    <t>Empresarios/as</t>
  </si>
  <si>
    <t>Gerentes/as de empresas</t>
  </si>
  <si>
    <t>Trabajadores/as de empresas</t>
  </si>
  <si>
    <t>Contrayentes de nupcias</t>
  </si>
  <si>
    <t>Periodistas</t>
  </si>
  <si>
    <t>Integrantes de organizaciones sociales</t>
  </si>
  <si>
    <t>Integrantes de redes comunales</t>
  </si>
  <si>
    <t>Representantes de ONG</t>
  </si>
  <si>
    <t>Integrantes de Instancia/Mesa/Comité/Red</t>
  </si>
  <si>
    <t>Agentes comunitarios</t>
  </si>
  <si>
    <t>integrantes de hogares</t>
  </si>
  <si>
    <t>Autoridades académicas</t>
  </si>
  <si>
    <t>Servidores/as públicos/as</t>
  </si>
  <si>
    <t>Trabajadores/as del hogar</t>
  </si>
  <si>
    <t>Integrantes de colectivo de varones</t>
  </si>
  <si>
    <t>Hombres de la comunidad</t>
  </si>
  <si>
    <t>Mujeres de la comunidad</t>
  </si>
  <si>
    <t>Población en general</t>
  </si>
  <si>
    <t>Otro</t>
  </si>
  <si>
    <r>
      <t xml:space="preserve">Figura N°2: </t>
    </r>
    <r>
      <rPr>
        <sz val="12"/>
        <color theme="1"/>
        <rFont val="Arial Narrow"/>
        <family val="2"/>
      </rPr>
      <t>Personas informadas por los Centros Emergencia Mujer y Familia según departamento</t>
    </r>
    <r>
      <rPr>
        <b/>
        <sz val="12"/>
        <color theme="1"/>
        <rFont val="Arial Narrow"/>
        <family val="2"/>
      </rPr>
      <t>, Año 2026*</t>
    </r>
  </si>
  <si>
    <t>2 180 a 13 150 personas</t>
  </si>
  <si>
    <t>13 151 a 24 120 personas</t>
  </si>
  <si>
    <t>24 121 a 35 090 personas</t>
  </si>
  <si>
    <t>35 091 a 46 060 personas</t>
  </si>
  <si>
    <t>46 061 a 57 030 personas</t>
  </si>
  <si>
    <t>57 031 a 77 585 personas</t>
  </si>
  <si>
    <t>Temática principal de la acción preventiva</t>
  </si>
  <si>
    <t>Tipo de acción preventiva</t>
  </si>
  <si>
    <t>Sexo</t>
  </si>
  <si>
    <t>Derechos humanos y ciudadanía</t>
  </si>
  <si>
    <t>Sostenida</t>
  </si>
  <si>
    <t>Derechos sexuales y reproductivos</t>
  </si>
  <si>
    <t>Breve</t>
  </si>
  <si>
    <t>Género</t>
  </si>
  <si>
    <t>Asistencia técnica</t>
  </si>
  <si>
    <t>Masculinidad</t>
  </si>
  <si>
    <t>A demanda</t>
  </si>
  <si>
    <t>Gestión, planificación y redes</t>
  </si>
  <si>
    <t>Liderazgo</t>
  </si>
  <si>
    <t>Violencia contra la mujer</t>
  </si>
  <si>
    <t>Violencia contra los integrantes del grupo familiar / Violencia familiar</t>
  </si>
  <si>
    <t>Violencia de género</t>
  </si>
  <si>
    <t>Feminicidio/Tentativa</t>
  </si>
  <si>
    <t>Violencia en relaciones de pareja</t>
  </si>
  <si>
    <t>Violencia física</t>
  </si>
  <si>
    <t>Violencia psicológica</t>
  </si>
  <si>
    <t>Violencia económica/Patrimonial</t>
  </si>
  <si>
    <t>Área donde se realizó la acción preventiva</t>
  </si>
  <si>
    <t>Violencia sexual</t>
  </si>
  <si>
    <t>Trata</t>
  </si>
  <si>
    <t>Urbana</t>
  </si>
  <si>
    <t>Acoso sexual en espacios públicos</t>
  </si>
  <si>
    <t>Rural</t>
  </si>
  <si>
    <t>Hostigamiento sexual</t>
  </si>
  <si>
    <t>Prostitución forzada</t>
  </si>
  <si>
    <t>Explotación sexual comercial</t>
  </si>
  <si>
    <t>Violencia contra mujeres migrantes</t>
  </si>
  <si>
    <t>Violencia contra mujeres privadas de libertad</t>
  </si>
  <si>
    <t>Violencia contra mujeres con discapacidad</t>
  </si>
  <si>
    <t>Violencia por orientación sexual</t>
  </si>
  <si>
    <t>Violencia contra mujeres indígenas u originarias</t>
  </si>
  <si>
    <t>Violencia contra mujeres afroperuanas</t>
  </si>
  <si>
    <t>Violencia contra mujeres adultas mayores</t>
  </si>
  <si>
    <t>Violencia en los servicios de salud sexual y reproductivo</t>
  </si>
  <si>
    <t>Esterilizaciones forzadas</t>
  </si>
  <si>
    <t>Violencia contra mujeres con VIH</t>
  </si>
  <si>
    <t>Violencia y TIC</t>
  </si>
  <si>
    <t>Violencia en conflictos sociales</t>
  </si>
  <si>
    <t>Violencia en conflicto armado</t>
  </si>
  <si>
    <t>Acoso político</t>
  </si>
  <si>
    <t>Secuestro / Tortura</t>
  </si>
  <si>
    <t>Violencia Institucional</t>
  </si>
  <si>
    <t>Maltrato infantil y adolescente</t>
  </si>
  <si>
    <t>Abuso sexual infantil</t>
  </si>
  <si>
    <t>Prevención de drogas asociados a la violencia</t>
  </si>
  <si>
    <t>Bullying / Violencia escolar</t>
  </si>
  <si>
    <t>Marco normativo internacional y nacional</t>
  </si>
  <si>
    <t>Seguridad ciudadana</t>
  </si>
  <si>
    <t>Planes nacionales</t>
  </si>
  <si>
    <t>Descentralización</t>
  </si>
  <si>
    <t>Organización comunal</t>
  </si>
  <si>
    <t>Estrategias de prevención de la violencia</t>
  </si>
  <si>
    <t>Buen trato</t>
  </si>
  <si>
    <t>Crecimiento y desarrollo personal / Familiar</t>
  </si>
  <si>
    <t>Pautas de crianza</t>
  </si>
  <si>
    <t>Familia</t>
  </si>
  <si>
    <t>Empoderamiento económico</t>
  </si>
  <si>
    <t>Calidad de atención frente a la violencia</t>
  </si>
  <si>
    <t>Tolerancia social</t>
  </si>
  <si>
    <t>Tratamiento de la noticia</t>
  </si>
  <si>
    <t xml:space="preserve"> </t>
  </si>
  <si>
    <t>PPoR</t>
  </si>
  <si>
    <t>Subtotal</t>
  </si>
  <si>
    <t>Apurímac</t>
  </si>
  <si>
    <t>Huánuco</t>
  </si>
  <si>
    <t>Junín</t>
  </si>
  <si>
    <t>San Martín</t>
  </si>
  <si>
    <t>Fuente: Registro de acciones preventivas / SGIC / UPPM / WARMI 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</si>
</sst>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B05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 Narrow"/>
      <family val="2"/>
    </font>
    <font>
      <b/>
      <sz val="18"/>
      <color theme="0"/>
      <name val="Arial"/>
      <family val="2"/>
    </font>
    <font>
      <b/>
      <sz val="16"/>
      <color theme="0"/>
      <name val="Arial Narrow"/>
      <family val="2"/>
    </font>
    <font>
      <b/>
      <sz val="9"/>
      <color theme="0"/>
      <name val="Arial Narrow"/>
      <family val="2"/>
    </font>
    <font>
      <b/>
      <sz val="22"/>
      <color theme="0"/>
      <name val="Arial Narrow"/>
      <family val="2"/>
    </font>
    <font>
      <b/>
      <sz val="18"/>
      <color theme="0"/>
      <name val="Arial Narrow"/>
      <family val="2"/>
    </font>
    <font>
      <b/>
      <sz val="17"/>
      <color theme="0"/>
      <name val="Arial Narrow"/>
      <family val="2"/>
    </font>
    <font>
      <sz val="9"/>
      <color theme="0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0"/>
      <name val="Univers"/>
      <family val="2"/>
    </font>
    <font>
      <sz val="11"/>
      <name val="Aptos Narrow"/>
      <family val="2"/>
      <scheme val="minor"/>
    </font>
    <font>
      <b/>
      <sz val="10"/>
      <color indexed="8"/>
      <name val="Arial Narrow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 Narrow"/>
      <family val="2"/>
    </font>
    <font>
      <b/>
      <sz val="10.5"/>
      <color indexed="8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sz val="14"/>
      <color rgb="FFFF8080"/>
      <name val="Arial Narrow"/>
      <family val="2"/>
    </font>
    <font>
      <b/>
      <sz val="1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rgb="FF75717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7F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0CECE"/>
        <bgColor indexed="9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theme="0"/>
      </right>
      <top style="hair">
        <color indexed="64"/>
      </top>
      <bottom style="medium">
        <color rgb="FFFF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4" fillId="0" borderId="0" applyBorder="0"/>
    <xf numFmtId="0" fontId="26" fillId="0" borderId="0"/>
    <xf numFmtId="9" fontId="7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0" borderId="0" xfId="0" applyFont="1"/>
    <xf numFmtId="0" fontId="8" fillId="3" borderId="0" xfId="2" applyFont="1" applyFill="1" applyAlignment="1">
      <alignment horizontal="centerContinuous" vertical="center"/>
    </xf>
    <xf numFmtId="0" fontId="9" fillId="4" borderId="0" xfId="0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6" fillId="4" borderId="0" xfId="0" applyFont="1" applyFill="1"/>
    <xf numFmtId="0" fontId="3" fillId="4" borderId="0" xfId="0" applyFont="1" applyFill="1"/>
    <xf numFmtId="0" fontId="10" fillId="3" borderId="0" xfId="2" applyFont="1" applyFill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8" fillId="0" borderId="0" xfId="0" applyFont="1" applyAlignment="1">
      <alignment horizontal="center" wrapText="1"/>
    </xf>
    <xf numFmtId="0" fontId="17" fillId="4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3" fontId="21" fillId="4" borderId="3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3" fontId="21" fillId="4" borderId="4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3" fontId="22" fillId="6" borderId="5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vertical="center" wrapText="1"/>
    </xf>
    <xf numFmtId="3" fontId="21" fillId="4" borderId="3" xfId="0" applyNumberFormat="1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center" vertical="center" wrapText="1"/>
    </xf>
    <xf numFmtId="3" fontId="23" fillId="4" borderId="4" xfId="0" applyNumberFormat="1" applyFont="1" applyFill="1" applyBorder="1" applyAlignment="1">
      <alignment horizontal="center" vertical="center" wrapText="1"/>
    </xf>
    <xf numFmtId="0" fontId="25" fillId="8" borderId="6" xfId="3" applyFont="1" applyFill="1" applyBorder="1" applyAlignment="1">
      <alignment horizontal="center" vertical="center"/>
    </xf>
    <xf numFmtId="0" fontId="25" fillId="8" borderId="7" xfId="3" applyFont="1" applyFill="1" applyBorder="1" applyAlignment="1">
      <alignment horizontal="center" vertical="center"/>
    </xf>
    <xf numFmtId="0" fontId="25" fillId="8" borderId="8" xfId="3" applyFont="1" applyFill="1" applyBorder="1" applyAlignment="1">
      <alignment horizontal="center" vertical="center"/>
    </xf>
    <xf numFmtId="3" fontId="22" fillId="6" borderId="5" xfId="0" applyNumberFormat="1" applyFont="1" applyFill="1" applyBorder="1" applyAlignment="1">
      <alignment horizontal="center" vertical="center" wrapText="1"/>
    </xf>
    <xf numFmtId="0" fontId="27" fillId="9" borderId="9" xfId="4" applyFont="1" applyFill="1" applyBorder="1"/>
    <xf numFmtId="3" fontId="27" fillId="0" borderId="7" xfId="3" applyNumberFormat="1" applyFont="1" applyBorder="1" applyAlignment="1">
      <alignment horizontal="left" vertical="center"/>
    </xf>
    <xf numFmtId="3" fontId="27" fillId="0" borderId="6" xfId="3" applyNumberFormat="1" applyFont="1" applyBorder="1" applyAlignment="1">
      <alignment horizontal="left" vertical="center"/>
    </xf>
    <xf numFmtId="0" fontId="27" fillId="10" borderId="9" xfId="4" applyFont="1" applyFill="1" applyBorder="1"/>
    <xf numFmtId="0" fontId="27" fillId="11" borderId="9" xfId="4" applyFont="1" applyFill="1" applyBorder="1"/>
    <xf numFmtId="0" fontId="27" fillId="12" borderId="9" xfId="4" applyFont="1" applyFill="1" applyBorder="1"/>
    <xf numFmtId="0" fontId="27" fillId="13" borderId="9" xfId="4" applyFont="1" applyFill="1" applyBorder="1"/>
    <xf numFmtId="0" fontId="27" fillId="14" borderId="10" xfId="4" applyFont="1" applyFill="1" applyBorder="1"/>
    <xf numFmtId="0" fontId="20" fillId="4" borderId="0" xfId="0" applyFont="1" applyFill="1" applyAlignment="1">
      <alignment horizontal="left" vertical="center"/>
    </xf>
    <xf numFmtId="0" fontId="20" fillId="7" borderId="11" xfId="0" applyFont="1" applyFill="1" applyBorder="1" applyAlignment="1">
      <alignment horizontal="center" vertical="center" wrapText="1"/>
    </xf>
    <xf numFmtId="0" fontId="21" fillId="15" borderId="11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left" vertical="center" wrapText="1"/>
    </xf>
    <xf numFmtId="3" fontId="23" fillId="16" borderId="3" xfId="0" applyNumberFormat="1" applyFont="1" applyFill="1" applyBorder="1" applyAlignment="1">
      <alignment horizontal="center" vertical="center" wrapText="1"/>
    </xf>
    <xf numFmtId="164" fontId="21" fillId="16" borderId="3" xfId="1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3" fontId="23" fillId="4" borderId="3" xfId="0" applyNumberFormat="1" applyFont="1" applyFill="1" applyBorder="1" applyAlignment="1">
      <alignment horizontal="center" vertical="center" wrapText="1"/>
    </xf>
    <xf numFmtId="164" fontId="21" fillId="4" borderId="3" xfId="1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164" fontId="22" fillId="6" borderId="5" xfId="1" applyNumberFormat="1" applyFont="1" applyFill="1" applyBorder="1" applyAlignment="1">
      <alignment horizontal="center" vertical="center" wrapText="1"/>
    </xf>
    <xf numFmtId="10" fontId="21" fillId="4" borderId="3" xfId="1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1" fillId="15" borderId="1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0" fontId="22" fillId="6" borderId="5" xfId="1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9" fontId="22" fillId="6" borderId="5" xfId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center" vertical="center" wrapText="1"/>
    </xf>
    <xf numFmtId="3" fontId="23" fillId="4" borderId="12" xfId="0" applyNumberFormat="1" applyFont="1" applyFill="1" applyBorder="1" applyAlignment="1">
      <alignment horizontal="center" vertical="center" wrapText="1"/>
    </xf>
    <xf numFmtId="0" fontId="29" fillId="17" borderId="0" xfId="2" applyFont="1" applyFill="1" applyAlignment="1">
      <alignment vertical="top"/>
    </xf>
    <xf numFmtId="0" fontId="30" fillId="18" borderId="13" xfId="2" applyFont="1" applyFill="1" applyBorder="1" applyAlignment="1">
      <alignment horizontal="center" vertical="center" wrapText="1"/>
    </xf>
    <xf numFmtId="0" fontId="30" fillId="18" borderId="14" xfId="2" applyFont="1" applyFill="1" applyBorder="1" applyAlignment="1">
      <alignment horizontal="center" vertical="center" wrapText="1"/>
    </xf>
    <xf numFmtId="0" fontId="30" fillId="18" borderId="15" xfId="2" applyFont="1" applyFill="1" applyBorder="1" applyAlignment="1">
      <alignment horizontal="center" vertical="center" wrapText="1"/>
    </xf>
    <xf numFmtId="0" fontId="30" fillId="18" borderId="16" xfId="2" applyFont="1" applyFill="1" applyBorder="1" applyAlignment="1">
      <alignment horizontal="center" vertical="center" wrapText="1"/>
    </xf>
    <xf numFmtId="3" fontId="20" fillId="0" borderId="17" xfId="2" applyNumberFormat="1" applyFont="1" applyBorder="1" applyAlignment="1">
      <alignment horizontal="left" vertical="center"/>
    </xf>
    <xf numFmtId="3" fontId="30" fillId="0" borderId="17" xfId="2" applyNumberFormat="1" applyFont="1" applyBorder="1" applyAlignment="1">
      <alignment horizontal="center" vertical="center"/>
    </xf>
    <xf numFmtId="3" fontId="22" fillId="0" borderId="17" xfId="2" applyNumberFormat="1" applyFont="1" applyBorder="1" applyAlignment="1">
      <alignment horizontal="left" vertical="center"/>
    </xf>
    <xf numFmtId="3" fontId="22" fillId="0" borderId="17" xfId="2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20" fillId="0" borderId="18" xfId="2" applyNumberFormat="1" applyFont="1" applyBorder="1" applyAlignment="1">
      <alignment horizontal="left" vertical="center"/>
    </xf>
    <xf numFmtId="3" fontId="22" fillId="0" borderId="18" xfId="2" applyNumberFormat="1" applyFont="1" applyBorder="1" applyAlignment="1">
      <alignment horizontal="left" vertical="center"/>
    </xf>
    <xf numFmtId="3" fontId="4" fillId="0" borderId="18" xfId="2" applyNumberFormat="1" applyFont="1" applyBorder="1" applyAlignment="1">
      <alignment horizontal="center" vertical="center"/>
    </xf>
    <xf numFmtId="0" fontId="31" fillId="8" borderId="19" xfId="2" applyFont="1" applyFill="1" applyBorder="1" applyAlignment="1">
      <alignment horizontal="center" vertical="center"/>
    </xf>
    <xf numFmtId="164" fontId="22" fillId="0" borderId="19" xfId="5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/>
    </xf>
    <xf numFmtId="3" fontId="32" fillId="4" borderId="3" xfId="0" applyNumberFormat="1" applyFont="1" applyFill="1" applyBorder="1" applyAlignment="1">
      <alignment horizontal="center" vertical="center"/>
    </xf>
    <xf numFmtId="164" fontId="21" fillId="4" borderId="3" xfId="1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3" fillId="4" borderId="3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center" vertical="center"/>
    </xf>
    <xf numFmtId="3" fontId="23" fillId="4" borderId="4" xfId="0" applyNumberFormat="1" applyFont="1" applyFill="1" applyBorder="1" applyAlignment="1">
      <alignment horizontal="center" vertical="center"/>
    </xf>
    <xf numFmtId="164" fontId="31" fillId="0" borderId="19" xfId="5" applyNumberFormat="1" applyFont="1" applyFill="1" applyBorder="1" applyAlignment="1">
      <alignment horizontal="center" vertical="center"/>
    </xf>
    <xf numFmtId="0" fontId="7" fillId="19" borderId="0" xfId="2" applyFill="1" applyAlignment="1">
      <alignment vertical="center"/>
    </xf>
    <xf numFmtId="0" fontId="22" fillId="6" borderId="5" xfId="0" applyFont="1" applyFill="1" applyBorder="1" applyAlignment="1">
      <alignment horizontal="center" vertical="center"/>
    </xf>
    <xf numFmtId="164" fontId="22" fillId="20" borderId="5" xfId="1" applyNumberFormat="1" applyFont="1" applyFill="1" applyBorder="1" applyAlignment="1">
      <alignment horizontal="center" vertical="center"/>
    </xf>
    <xf numFmtId="3" fontId="22" fillId="20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left"/>
    </xf>
    <xf numFmtId="0" fontId="20" fillId="5" borderId="1" xfId="0" applyFont="1" applyFill="1" applyBorder="1" applyAlignment="1">
      <alignment horizontal="left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vertical="center"/>
    </xf>
    <xf numFmtId="0" fontId="23" fillId="4" borderId="3" xfId="0" applyFont="1" applyFill="1" applyBorder="1" applyAlignment="1">
      <alignment vertical="center"/>
    </xf>
    <xf numFmtId="3" fontId="22" fillId="4" borderId="3" xfId="0" applyNumberFormat="1" applyFont="1" applyFill="1" applyBorder="1" applyAlignment="1">
      <alignment horizontal="center" vertical="center"/>
    </xf>
    <xf numFmtId="165" fontId="22" fillId="4" borderId="3" xfId="1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3" fontId="21" fillId="4" borderId="0" xfId="0" applyNumberFormat="1" applyFont="1" applyFill="1" applyAlignment="1">
      <alignment horizontal="center" vertical="center" wrapText="1"/>
    </xf>
    <xf numFmtId="165" fontId="21" fillId="4" borderId="0" xfId="1" applyNumberFormat="1" applyFont="1" applyFill="1" applyBorder="1" applyAlignment="1">
      <alignment horizontal="center" vertical="center" wrapText="1"/>
    </xf>
    <xf numFmtId="3" fontId="23" fillId="4" borderId="0" xfId="0" applyNumberFormat="1" applyFont="1" applyFill="1" applyAlignment="1">
      <alignment horizontal="center" vertical="center" wrapText="1"/>
    </xf>
    <xf numFmtId="165" fontId="21" fillId="4" borderId="3" xfId="1" applyNumberFormat="1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3" xfId="0" applyFont="1" applyFill="1" applyBorder="1" applyAlignment="1">
      <alignment horizontal="left" vertical="center" wrapText="1"/>
    </xf>
    <xf numFmtId="165" fontId="22" fillId="6" borderId="5" xfId="1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165" fontId="22" fillId="4" borderId="0" xfId="1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 wrapText="1"/>
    </xf>
    <xf numFmtId="165" fontId="22" fillId="20" borderId="5" xfId="1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30" fillId="18" borderId="0" xfId="2" applyFont="1" applyFill="1" applyAlignment="1">
      <alignment horizontal="left" vertical="center" wrapText="1"/>
    </xf>
    <xf numFmtId="0" fontId="30" fillId="18" borderId="1" xfId="2" applyFont="1" applyFill="1" applyBorder="1" applyAlignment="1">
      <alignment horizontal="left" vertical="center" wrapText="1"/>
    </xf>
    <xf numFmtId="3" fontId="22" fillId="0" borderId="21" xfId="2" applyNumberFormat="1" applyFont="1" applyBorder="1" applyAlignment="1">
      <alignment horizontal="left" vertical="center"/>
    </xf>
    <xf numFmtId="0" fontId="25" fillId="8" borderId="7" xfId="3" applyFont="1" applyFill="1" applyBorder="1" applyAlignment="1">
      <alignment horizontal="center" vertical="center"/>
    </xf>
    <xf numFmtId="0" fontId="25" fillId="8" borderId="8" xfId="3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10" fontId="22" fillId="4" borderId="3" xfId="1" applyNumberFormat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24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21" fillId="4" borderId="25" xfId="0" applyFont="1" applyFill="1" applyBorder="1" applyAlignment="1">
      <alignment horizontal="left" vertical="center" wrapText="1"/>
    </xf>
    <xf numFmtId="0" fontId="22" fillId="6" borderId="0" xfId="0" applyFont="1" applyFill="1" applyAlignment="1">
      <alignment vertical="center" wrapText="1"/>
    </xf>
    <xf numFmtId="0" fontId="3" fillId="2" borderId="0" xfId="0" applyFont="1" applyFill="1" applyAlignment="1">
      <alignment vertical="top" wrapText="1"/>
    </xf>
    <xf numFmtId="0" fontId="21" fillId="4" borderId="12" xfId="0" applyFont="1" applyFill="1" applyBorder="1" applyAlignment="1">
      <alignment horizontal="left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/>
    </xf>
    <xf numFmtId="10" fontId="22" fillId="4" borderId="0" xfId="1" applyNumberFormat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0" fontId="22" fillId="6" borderId="5" xfId="0" applyFont="1" applyFill="1" applyBorder="1" applyAlignment="1">
      <alignment horizontal="centerContinuous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7" fillId="7" borderId="11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38" fillId="2" borderId="0" xfId="0" applyFont="1" applyFill="1" applyAlignment="1">
      <alignment horizontal="center" vertical="center"/>
    </xf>
    <xf numFmtId="0" fontId="39" fillId="2" borderId="0" xfId="0" applyFont="1" applyFill="1"/>
  </cellXfs>
  <cellStyles count="6">
    <cellStyle name="Normal" xfId="0" builtinId="0"/>
    <cellStyle name="Normal 2 2" xfId="4" xr:uid="{55A83980-F6BF-436B-94C4-D1ECE996DEB9}"/>
    <cellStyle name="Normal 2 2 4" xfId="3" xr:uid="{43AA3C32-3739-4C6C-A744-CFFD1AC8BA5C}"/>
    <cellStyle name="Normal 2 3" xfId="2" xr:uid="{B9320232-0E57-43D1-AE46-3C735C1F0DEA}"/>
    <cellStyle name="Porcentaje" xfId="1" builtinId="5"/>
    <cellStyle name="Porcentaje 2 2" xfId="5" xr:uid="{61E3D413-7595-46D4-BEC1-5495CC46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r>
              <a:rPr lang="es-PE" sz="14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Calibri"/>
              </a:rPr>
              <a:t>Gráfico N°1 Acciones preventivas según mes</a:t>
            </a:r>
          </a:p>
        </c:rich>
      </c:tx>
      <c:layout>
        <c:manualLayout>
          <c:xMode val="edge"/>
          <c:yMode val="edge"/>
          <c:x val="0.25522403945081068"/>
          <c:y val="2.23691054966070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024850302749445E-2"/>
          <c:y val="0.12535162617177031"/>
          <c:w val="0.94283603226402324"/>
          <c:h val="0.79072592005087505"/>
        </c:manualLayout>
      </c:layout>
      <c:bar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5.9187104729950682E-3"/>
                  <c:y val="-3.1598532434773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B-4371-B967-5697EF162C8F}"/>
                </c:ext>
              </c:extLst>
            </c:dLbl>
            <c:dLbl>
              <c:idx val="2"/>
              <c:layout>
                <c:manualLayout>
                  <c:x val="-7.2338959004112384E-17"/>
                  <c:y val="1.2639412973909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9B-4371-B967-5697EF162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AP!$J$20:$J$23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AP!$K$20:$K$23</c:f>
              <c:numCache>
                <c:formatCode>#,##0</c:formatCode>
                <c:ptCount val="4"/>
                <c:pt idx="0">
                  <c:v>3001</c:v>
                </c:pt>
                <c:pt idx="1">
                  <c:v>3286</c:v>
                </c:pt>
                <c:pt idx="2">
                  <c:v>4692</c:v>
                </c:pt>
                <c:pt idx="3">
                  <c:v>4360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9B-4371-B967-5697EF162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0123944"/>
        <c:axId val="450132568"/>
      </c:barChart>
      <c:catAx>
        <c:axId val="450123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0">
            <a:solidFill>
              <a:srgbClr val="40404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450132568"/>
        <c:crosses val="autoZero"/>
        <c:auto val="1"/>
        <c:lblAlgn val="ctr"/>
        <c:lblOffset val="100"/>
        <c:noMultiLvlLbl val="0"/>
      </c:catAx>
      <c:valAx>
        <c:axId val="450132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50123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baseline="0">
                <a:solidFill>
                  <a:sysClr val="windowText" lastClr="000000"/>
                </a:solidFill>
              </a:rPr>
              <a:t>Gráfico N° 3 Personas informadas, según sexo (porcentaje)</a:t>
            </a:r>
            <a:endParaRPr lang="es-MX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446795849150539"/>
          <c:y val="5.8644909742871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3516089430483161"/>
          <c:y val="0.29212177425910707"/>
          <c:w val="0.59908493331606993"/>
          <c:h val="0.64572812257884038"/>
        </c:manualLayout>
      </c:layout>
      <c:pieChart>
        <c:varyColors val="1"/>
        <c:ser>
          <c:idx val="0"/>
          <c:order val="0"/>
          <c:tx>
            <c:strRef>
              <c:f>AP!$D$154:$E$154</c:f>
              <c:strCache>
                <c:ptCount val="2"/>
                <c:pt idx="0">
                  <c:v>262,562</c:v>
                </c:pt>
                <c:pt idx="1">
                  <c:v>135,161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 w="127000"/>
              <a:bevelB w="63500"/>
            </a:sp3d>
          </c:spPr>
          <c:dPt>
            <c:idx val="0"/>
            <c:bubble3D val="0"/>
            <c:explosion val="12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1-998B-47CC-91FB-763F9F3D4553}"/>
              </c:ext>
            </c:extLst>
          </c:dPt>
          <c:dPt>
            <c:idx val="1"/>
            <c:bubble3D val="0"/>
            <c:spPr>
              <a:solidFill>
                <a:srgbClr val="4E709D"/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3-998B-47CC-91FB-763F9F3D4553}"/>
              </c:ext>
            </c:extLst>
          </c:dPt>
          <c:dLbls>
            <c:dLbl>
              <c:idx val="0"/>
              <c:layout>
                <c:manualLayout>
                  <c:x val="8.9533369023682932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8B-47CC-91FB-763F9F3D4553}"/>
                </c:ext>
              </c:extLst>
            </c:dLbl>
            <c:dLbl>
              <c:idx val="1"/>
              <c:layout>
                <c:manualLayout>
                  <c:x val="-0.20719399996039142"/>
                  <c:y val="3.89131020974607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8B-47CC-91FB-763F9F3D45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AP!$D$149:$E$149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AP!$D$154:$E$154</c:f>
              <c:numCache>
                <c:formatCode>#,##0</c:formatCode>
                <c:ptCount val="2"/>
                <c:pt idx="0">
                  <c:v>262562</c:v>
                </c:pt>
                <c:pt idx="1">
                  <c:v>135161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8B-47CC-91FB-763F9F3D45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</a:rPr>
              <a:t>Gráfico N° 4 Personas informadas por sexo según área donde se realizó la acción preventiva</a:t>
            </a:r>
            <a:endParaRPr lang="es-PE" sz="1100" b="1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0880120163545084"/>
          <c:y val="4.15809945388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AP!$P$252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4.1289862802238947E-3"/>
                  <c:y val="-0.140962993178127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C-43DF-BB11-F565F896E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AP!$L$253:$L$254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AP!$P$253:$P$254</c:f>
              <c:numCache>
                <c:formatCode>#,##0</c:formatCode>
                <c:ptCount val="2"/>
                <c:pt idx="0">
                  <c:v>222668</c:v>
                </c:pt>
                <c:pt idx="1">
                  <c:v>39894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C-43DF-BB11-F565F896E9A4}"/>
            </c:ext>
          </c:extLst>
        </c:ser>
        <c:ser>
          <c:idx val="1"/>
          <c:order val="1"/>
          <c:tx>
            <c:strRef>
              <c:f>AP!$Q$252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9.909567072537348E-2"/>
                  <c:y val="-3.20370439041199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C-43DF-BB11-F565F896E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AP!$L$253:$L$254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AP!$Q$253:$Q$254</c:f>
              <c:numCache>
                <c:formatCode>#,##0</c:formatCode>
                <c:ptCount val="2"/>
                <c:pt idx="0">
                  <c:v>115503</c:v>
                </c:pt>
                <c:pt idx="1">
                  <c:v>19658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DC-43DF-BB11-F565F896E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50134920"/>
        <c:axId val="450135312"/>
      </c:barChart>
      <c:catAx>
        <c:axId val="450134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312"/>
        <c:crosses val="autoZero"/>
        <c:auto val="1"/>
        <c:lblAlgn val="ctr"/>
        <c:lblOffset val="100"/>
        <c:noMultiLvlLbl val="0"/>
      </c:catAx>
      <c:valAx>
        <c:axId val="4501353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3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24765025730579"/>
          <c:y val="0.89467783977492332"/>
          <c:w val="0.40989292108060454"/>
          <c:h val="8.6099933882604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>
                <a:solidFill>
                  <a:sysClr val="windowText" lastClr="000000"/>
                </a:solidFill>
              </a:rPr>
              <a:t>Gráfico N° 2 Ranking acciones preventivas realizadas por los Centros Emergencia Mujer en los últimos cinco años según región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AP!$N$109</c:f>
              <c:strCache>
                <c:ptCount val="1"/>
                <c:pt idx="0">
                  <c:v>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AP!$M$110:$M$135</c:f>
              <c:strCache>
                <c:ptCount val="26"/>
                <c:pt idx="0">
                  <c:v>Madre De Dios</c:v>
                </c:pt>
                <c:pt idx="1">
                  <c:v>Moquegua</c:v>
                </c:pt>
                <c:pt idx="2">
                  <c:v>Ucayali</c:v>
                </c:pt>
                <c:pt idx="3">
                  <c:v>Tumbes</c:v>
                </c:pt>
                <c:pt idx="4">
                  <c:v>Huancavelica</c:v>
                </c:pt>
                <c:pt idx="5">
                  <c:v>Amazonas</c:v>
                </c:pt>
                <c:pt idx="6">
                  <c:v>Pasco</c:v>
                </c:pt>
                <c:pt idx="7">
                  <c:v>Loreto</c:v>
                </c:pt>
                <c:pt idx="8">
                  <c:v>Tacna</c:v>
                </c:pt>
                <c:pt idx="9">
                  <c:v>Lambayeque</c:v>
                </c:pt>
                <c:pt idx="10">
                  <c:v>Huanuco</c:v>
                </c:pt>
                <c:pt idx="11">
                  <c:v>Piura</c:v>
                </c:pt>
                <c:pt idx="12">
                  <c:v>Apurimac</c:v>
                </c:pt>
                <c:pt idx="13">
                  <c:v>Puno</c:v>
                </c:pt>
                <c:pt idx="14">
                  <c:v>Cajamarca</c:v>
                </c:pt>
                <c:pt idx="15">
                  <c:v>Callao</c:v>
                </c:pt>
                <c:pt idx="16">
                  <c:v>Ayacucho</c:v>
                </c:pt>
                <c:pt idx="17">
                  <c:v>Ica</c:v>
                </c:pt>
                <c:pt idx="18">
                  <c:v>Ancash</c:v>
                </c:pt>
                <c:pt idx="19">
                  <c:v>San Martin</c:v>
                </c:pt>
                <c:pt idx="20">
                  <c:v>Lima Provincia</c:v>
                </c:pt>
                <c:pt idx="21">
                  <c:v>La Libertad</c:v>
                </c:pt>
                <c:pt idx="22">
                  <c:v>Arequipa</c:v>
                </c:pt>
                <c:pt idx="23">
                  <c:v>Cusco</c:v>
                </c:pt>
                <c:pt idx="24">
                  <c:v>Junin</c:v>
                </c:pt>
                <c:pt idx="25">
                  <c:v>Lima Metropolitana</c:v>
                </c:pt>
              </c:strCache>
            </c:strRef>
          </c:cat>
          <c:val>
            <c:numRef>
              <c:f>AP!$N$110:$N$135</c:f>
              <c:numCache>
                <c:formatCode>#,##0</c:formatCode>
                <c:ptCount val="26"/>
                <c:pt idx="0">
                  <c:v>2968</c:v>
                </c:pt>
                <c:pt idx="1">
                  <c:v>4763</c:v>
                </c:pt>
                <c:pt idx="2">
                  <c:v>5830</c:v>
                </c:pt>
                <c:pt idx="3">
                  <c:v>6152</c:v>
                </c:pt>
                <c:pt idx="4">
                  <c:v>8592</c:v>
                </c:pt>
                <c:pt idx="5">
                  <c:v>9351</c:v>
                </c:pt>
                <c:pt idx="6">
                  <c:v>9388</c:v>
                </c:pt>
                <c:pt idx="7">
                  <c:v>9544</c:v>
                </c:pt>
                <c:pt idx="8">
                  <c:v>9748</c:v>
                </c:pt>
                <c:pt idx="9">
                  <c:v>10334</c:v>
                </c:pt>
                <c:pt idx="10">
                  <c:v>12171</c:v>
                </c:pt>
                <c:pt idx="11">
                  <c:v>15084</c:v>
                </c:pt>
                <c:pt idx="12">
                  <c:v>15234</c:v>
                </c:pt>
                <c:pt idx="13">
                  <c:v>15707</c:v>
                </c:pt>
                <c:pt idx="14">
                  <c:v>15777</c:v>
                </c:pt>
                <c:pt idx="15">
                  <c:v>16119</c:v>
                </c:pt>
                <c:pt idx="16">
                  <c:v>17957</c:v>
                </c:pt>
                <c:pt idx="17">
                  <c:v>18721</c:v>
                </c:pt>
                <c:pt idx="18">
                  <c:v>20387</c:v>
                </c:pt>
                <c:pt idx="19">
                  <c:v>21711</c:v>
                </c:pt>
                <c:pt idx="20">
                  <c:v>21919</c:v>
                </c:pt>
                <c:pt idx="21">
                  <c:v>28142</c:v>
                </c:pt>
                <c:pt idx="22">
                  <c:v>29820</c:v>
                </c:pt>
                <c:pt idx="23">
                  <c:v>33038</c:v>
                </c:pt>
                <c:pt idx="24">
                  <c:v>41049</c:v>
                </c:pt>
                <c:pt idx="25">
                  <c:v>70081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0F7-4C8F-B743-81760D79F5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50127472"/>
        <c:axId val="450135704"/>
        <c:extLst/>
      </c:barChart>
      <c:catAx>
        <c:axId val="4501274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704"/>
        <c:crosses val="autoZero"/>
        <c:auto val="1"/>
        <c:lblAlgn val="ctr"/>
        <c:lblOffset val="100"/>
        <c:noMultiLvlLbl val="0"/>
      </c:catAx>
      <c:valAx>
        <c:axId val="4501357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2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112059</xdr:colOff>
      <xdr:row>16</xdr:row>
      <xdr:rowOff>304111</xdr:rowOff>
    </xdr:from>
    <xdr:to>
      <xdr:col>17</xdr:col>
      <xdr:colOff>907677</xdr:colOff>
      <xdr:row>30</xdr:row>
      <xdr:rowOff>190501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FF2BE4FE-2C5B-4D0D-BE76-D39FAA6DA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765310</xdr:colOff>
      <xdr:row>145</xdr:row>
      <xdr:rowOff>254950</xdr:rowOff>
    </xdr:from>
    <xdr:to>
      <xdr:col>11</xdr:col>
      <xdr:colOff>590418</xdr:colOff>
      <xdr:row>157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7176F4-D287-4249-B2BB-8D3C3D98A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</xdr:row>
      <xdr:rowOff>105936</xdr:rowOff>
    </xdr:from>
    <xdr:to>
      <xdr:col>18</xdr:col>
      <xdr:colOff>3585</xdr:colOff>
      <xdr:row>14</xdr:row>
      <xdr:rowOff>835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E3F7E73-CCBA-46F2-87A2-7862C2C92626}"/>
            </a:ext>
          </a:extLst>
        </xdr:cNvPr>
        <xdr:cNvGrpSpPr/>
      </xdr:nvGrpSpPr>
      <xdr:grpSpPr>
        <a:xfrm>
          <a:off x="110756" y="2948669"/>
          <a:ext cx="15856434" cy="301003"/>
          <a:chOff x="0" y="3444240"/>
          <a:chExt cx="22441671" cy="358934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9D5CAC8-B6D2-7620-959E-22B31AD570D4}"/>
              </a:ext>
            </a:extLst>
          </xdr:cNvPr>
          <xdr:cNvSpPr/>
        </xdr:nvSpPr>
        <xdr:spPr>
          <a:xfrm>
            <a:off x="2585358" y="3444240"/>
            <a:ext cx="19856313" cy="35893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ACCIONES PREVENTIVAS 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C7B169C-A4CD-F22F-AA3A-EF9BD16B915C}"/>
              </a:ext>
            </a:extLst>
          </xdr:cNvPr>
          <xdr:cNvSpPr/>
        </xdr:nvSpPr>
        <xdr:spPr>
          <a:xfrm>
            <a:off x="0" y="3444240"/>
            <a:ext cx="2637765" cy="358934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A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68233</xdr:colOff>
      <xdr:row>50</xdr:row>
      <xdr:rowOff>46808</xdr:rowOff>
    </xdr:from>
    <xdr:to>
      <xdr:col>8</xdr:col>
      <xdr:colOff>21772</xdr:colOff>
      <xdr:row>51</xdr:row>
      <xdr:rowOff>106082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93925EB8-D244-43AD-8C6F-A89822DDEFAA}"/>
            </a:ext>
          </a:extLst>
        </xdr:cNvPr>
        <xdr:cNvGrpSpPr/>
      </xdr:nvGrpSpPr>
      <xdr:grpSpPr>
        <a:xfrm>
          <a:off x="178989" y="13448261"/>
          <a:ext cx="6495516" cy="295554"/>
          <a:chOff x="99951" y="8345261"/>
          <a:chExt cx="4777665" cy="225916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8930F774-4C97-9B22-C7BA-7EBFF385F7A3}"/>
              </a:ext>
            </a:extLst>
          </xdr:cNvPr>
          <xdr:cNvSpPr/>
        </xdr:nvSpPr>
        <xdr:spPr>
          <a:xfrm>
            <a:off x="1026288" y="8345261"/>
            <a:ext cx="385132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intervención</a:t>
            </a:r>
            <a:r>
              <a:rPr lang="es-PE" sz="12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/2</a:t>
            </a:r>
          </a:p>
        </xdr:txBody>
      </xdr:sp>
      <xdr:sp macro="" textlink="">
        <xdr:nvSpPr>
          <xdr:cNvPr id="9" name="Rectángulo 51">
            <a:extLst>
              <a:ext uri="{FF2B5EF4-FFF2-40B4-BE49-F238E27FC236}">
                <a16:creationId xmlns:a16="http://schemas.microsoft.com/office/drawing/2014/main" id="{13979B4C-578F-E149-0FF2-5C93F7001655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N°3</a:t>
            </a:r>
          </a:p>
        </xdr:txBody>
      </xdr:sp>
    </xdr:grpSp>
    <xdr:clientData/>
  </xdr:twoCellAnchor>
  <xdr:twoCellAnchor>
    <xdr:from>
      <xdr:col>0</xdr:col>
      <xdr:colOff>64032</xdr:colOff>
      <xdr:row>140</xdr:row>
      <xdr:rowOff>26479</xdr:rowOff>
    </xdr:from>
    <xdr:to>
      <xdr:col>18</xdr:col>
      <xdr:colOff>2802</xdr:colOff>
      <xdr:row>143</xdr:row>
      <xdr:rowOff>4197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82CA13F-0661-4B2F-8D58-EE7FA9DCA937}"/>
            </a:ext>
          </a:extLst>
        </xdr:cNvPr>
        <xdr:cNvGrpSpPr/>
      </xdr:nvGrpSpPr>
      <xdr:grpSpPr>
        <a:xfrm>
          <a:off x="64032" y="41929095"/>
          <a:ext cx="15902375" cy="361672"/>
          <a:chOff x="-1" y="3444240"/>
          <a:chExt cx="21730296" cy="362850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CF645C13-96A0-DABC-CD2C-8FCA7C8D32F9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INFORMADAS EN LAS ACCIONES PREVENTIVAS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1309F7FE-235C-52BC-216B-4721B3FA9DB8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B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2460</xdr:colOff>
      <xdr:row>158</xdr:row>
      <xdr:rowOff>55483</xdr:rowOff>
    </xdr:from>
    <xdr:to>
      <xdr:col>9</xdr:col>
      <xdr:colOff>44826</xdr:colOff>
      <xdr:row>160</xdr:row>
      <xdr:rowOff>67246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E528FC0C-BCDF-47E8-AFD2-3684CE94A492}"/>
            </a:ext>
          </a:extLst>
        </xdr:cNvPr>
        <xdr:cNvGrpSpPr/>
      </xdr:nvGrpSpPr>
      <xdr:grpSpPr>
        <a:xfrm>
          <a:off x="113216" y="46380948"/>
          <a:ext cx="7581145" cy="469554"/>
          <a:chOff x="0" y="8175812"/>
          <a:chExt cx="4491947" cy="318410"/>
        </a:xfrm>
      </xdr:grpSpPr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42B3B37E-D0EA-F39D-698A-586158A0D9AC}"/>
              </a:ext>
            </a:extLst>
          </xdr:cNvPr>
          <xdr:cNvSpPr/>
        </xdr:nvSpPr>
        <xdr:spPr>
          <a:xfrm>
            <a:off x="776585" y="8175813"/>
            <a:ext cx="3715362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en las acciones preventivas por sexo, según tipo de beneficiario/a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Rectángulo 51">
            <a:extLst>
              <a:ext uri="{FF2B5EF4-FFF2-40B4-BE49-F238E27FC236}">
                <a16:creationId xmlns:a16="http://schemas.microsoft.com/office/drawing/2014/main" id="{87401874-F396-FAD2-4665-A8E498D655A0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N°12</a:t>
            </a:r>
          </a:p>
        </xdr:txBody>
      </xdr:sp>
    </xdr:grpSp>
    <xdr:clientData/>
  </xdr:twoCellAnchor>
  <xdr:twoCellAnchor>
    <xdr:from>
      <xdr:col>9</xdr:col>
      <xdr:colOff>866077</xdr:colOff>
      <xdr:row>158</xdr:row>
      <xdr:rowOff>37470</xdr:rowOff>
    </xdr:from>
    <xdr:to>
      <xdr:col>18</xdr:col>
      <xdr:colOff>2242</xdr:colOff>
      <xdr:row>160</xdr:row>
      <xdr:rowOff>63668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E823DC37-735D-48EF-AAE0-9E9DFEE80AD2}"/>
            </a:ext>
          </a:extLst>
        </xdr:cNvPr>
        <xdr:cNvGrpSpPr/>
      </xdr:nvGrpSpPr>
      <xdr:grpSpPr>
        <a:xfrm>
          <a:off x="8515612" y="46362935"/>
          <a:ext cx="7450235" cy="483989"/>
          <a:chOff x="0" y="8335704"/>
          <a:chExt cx="11232200" cy="196899"/>
        </a:xfrm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8F75DD1C-DA08-E5C0-3BCA-8AA3FD7753B7}"/>
              </a:ext>
            </a:extLst>
          </xdr:cNvPr>
          <xdr:cNvSpPr/>
        </xdr:nvSpPr>
        <xdr:spPr>
          <a:xfrm>
            <a:off x="1499495" y="8335712"/>
            <a:ext cx="9732705" cy="1968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intervención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Rectángulo 51">
            <a:extLst>
              <a:ext uri="{FF2B5EF4-FFF2-40B4-BE49-F238E27FC236}">
                <a16:creationId xmlns:a16="http://schemas.microsoft.com/office/drawing/2014/main" id="{9FF859F5-72D6-C5FE-24B6-6BE436287E67}"/>
              </a:ext>
            </a:extLst>
          </xdr:cNvPr>
          <xdr:cNvSpPr/>
        </xdr:nvSpPr>
        <xdr:spPr>
          <a:xfrm>
            <a:off x="0" y="8335704"/>
            <a:ext cx="1762296" cy="14958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N°13</a:t>
            </a:r>
          </a:p>
        </xdr:txBody>
      </xdr:sp>
    </xdr:grpSp>
    <xdr:clientData/>
  </xdr:twoCellAnchor>
  <xdr:twoCellAnchor>
    <xdr:from>
      <xdr:col>13</xdr:col>
      <xdr:colOff>43945</xdr:colOff>
      <xdr:row>145</xdr:row>
      <xdr:rowOff>226423</xdr:rowOff>
    </xdr:from>
    <xdr:to>
      <xdr:col>18</xdr:col>
      <xdr:colOff>11204</xdr:colOff>
      <xdr:row>147</xdr:row>
      <xdr:rowOff>168182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054C8AB9-7839-48B4-B374-A4A1072B218D}"/>
            </a:ext>
          </a:extLst>
        </xdr:cNvPr>
        <xdr:cNvGrpSpPr/>
      </xdr:nvGrpSpPr>
      <xdr:grpSpPr>
        <a:xfrm>
          <a:off x="11363189" y="43207063"/>
          <a:ext cx="4611620" cy="443852"/>
          <a:chOff x="18248542" y="92174290"/>
          <a:chExt cx="3366731" cy="321337"/>
        </a:xfrm>
      </xdr:grpSpPr>
      <xdr:sp macro="" textlink="">
        <xdr:nvSpPr>
          <xdr:cNvPr id="20" name="Rectángulo 19">
            <a:extLst>
              <a:ext uri="{FF2B5EF4-FFF2-40B4-BE49-F238E27FC236}">
                <a16:creationId xmlns:a16="http://schemas.microsoft.com/office/drawing/2014/main" id="{A26A84CE-4886-05BF-2F37-9ED463500E69}"/>
              </a:ext>
            </a:extLst>
          </xdr:cNvPr>
          <xdr:cNvSpPr/>
        </xdr:nvSpPr>
        <xdr:spPr>
          <a:xfrm>
            <a:off x="19199397" y="92174290"/>
            <a:ext cx="2415876" cy="32133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 por sexo según grupos de edad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Rectángulo 51">
            <a:extLst>
              <a:ext uri="{FF2B5EF4-FFF2-40B4-BE49-F238E27FC236}">
                <a16:creationId xmlns:a16="http://schemas.microsoft.com/office/drawing/2014/main" id="{0D4B6E0A-DA1E-21D9-55E4-A5847EDC9D13}"/>
              </a:ext>
            </a:extLst>
          </xdr:cNvPr>
          <xdr:cNvSpPr/>
        </xdr:nvSpPr>
        <xdr:spPr>
          <a:xfrm>
            <a:off x="18248542" y="92174291"/>
            <a:ext cx="1066799" cy="19920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N°11</a:t>
            </a:r>
          </a:p>
        </xdr:txBody>
      </xdr:sp>
    </xdr:grpSp>
    <xdr:clientData/>
  </xdr:twoCellAnchor>
  <xdr:twoCellAnchor>
    <xdr:from>
      <xdr:col>6</xdr:col>
      <xdr:colOff>952499</xdr:colOff>
      <xdr:row>1</xdr:row>
      <xdr:rowOff>125546</xdr:rowOff>
    </xdr:from>
    <xdr:to>
      <xdr:col>17</xdr:col>
      <xdr:colOff>627530</xdr:colOff>
      <xdr:row>3</xdr:row>
      <xdr:rowOff>328858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C3D486BA-392A-45F3-B217-ACF47AB17C8A}"/>
            </a:ext>
          </a:extLst>
        </xdr:cNvPr>
        <xdr:cNvSpPr/>
      </xdr:nvSpPr>
      <xdr:spPr>
        <a:xfrm>
          <a:off x="5537199" y="303346"/>
          <a:ext cx="10273181" cy="558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23232</xdr:colOff>
      <xdr:row>8</xdr:row>
      <xdr:rowOff>98208</xdr:rowOff>
    </xdr:from>
    <xdr:to>
      <xdr:col>18</xdr:col>
      <xdr:colOff>0</xdr:colOff>
      <xdr:row>12</xdr:row>
      <xdr:rowOff>34847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31F013E-0E80-455C-81DB-FADFC5F35F4D}"/>
            </a:ext>
          </a:extLst>
        </xdr:cNvPr>
        <xdr:cNvSpPr txBox="1"/>
      </xdr:nvSpPr>
      <xdr:spPr>
        <a:xfrm>
          <a:off x="131182" y="2358808"/>
          <a:ext cx="15832718" cy="5144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Las acciones preventivas son aquellas acciones que se realizan con la finalidad de prevenir la violencia y promover una cultura de paz, están conformadas por todas aquellas actividades de carácter preventivo que se organizan y realizan a través de los/as profesionales de prevención.</a:t>
          </a:r>
        </a:p>
      </xdr:txBody>
    </xdr:sp>
    <xdr:clientData/>
  </xdr:twoCellAnchor>
  <xdr:oneCellAnchor>
    <xdr:from>
      <xdr:col>1</xdr:col>
      <xdr:colOff>0</xdr:colOff>
      <xdr:row>1</xdr:row>
      <xdr:rowOff>70359</xdr:rowOff>
    </xdr:from>
    <xdr:ext cx="4835407" cy="545082"/>
    <xdr:pic>
      <xdr:nvPicPr>
        <xdr:cNvPr id="24" name="Imagen 23">
          <a:extLst>
            <a:ext uri="{FF2B5EF4-FFF2-40B4-BE49-F238E27FC236}">
              <a16:creationId xmlns:a16="http://schemas.microsoft.com/office/drawing/2014/main" id="{7578C38C-09A2-41D3-977A-8ABD590A7B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7950" y="248159"/>
          <a:ext cx="4835407" cy="54508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952497</xdr:colOff>
      <xdr:row>15</xdr:row>
      <xdr:rowOff>110678</xdr:rowOff>
    </xdr:from>
    <xdr:to>
      <xdr:col>12</xdr:col>
      <xdr:colOff>104775</xdr:colOff>
      <xdr:row>16</xdr:row>
      <xdr:rowOff>224102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D3C0F0C5-4ABA-4F82-B785-6CDDE990E895}"/>
            </a:ext>
          </a:extLst>
        </xdr:cNvPr>
        <xdr:cNvGrpSpPr/>
      </xdr:nvGrpSpPr>
      <xdr:grpSpPr>
        <a:xfrm>
          <a:off x="7605230" y="3743469"/>
          <a:ext cx="2740766" cy="578598"/>
          <a:chOff x="1143435" y="8232003"/>
          <a:chExt cx="4807087" cy="424044"/>
        </a:xfrm>
      </xdr:grpSpPr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3D168830-9F98-F57F-8AC6-2D5E76358CEF}"/>
              </a:ext>
            </a:extLst>
          </xdr:cNvPr>
          <xdr:cNvSpPr/>
        </xdr:nvSpPr>
        <xdr:spPr>
          <a:xfrm>
            <a:off x="2792983" y="8232003"/>
            <a:ext cx="3157539" cy="42404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mes</a:t>
            </a:r>
          </a:p>
        </xdr:txBody>
      </xdr:sp>
      <xdr:sp macro="" textlink="">
        <xdr:nvSpPr>
          <xdr:cNvPr id="27" name="Rectángulo 51">
            <a:extLst>
              <a:ext uri="{FF2B5EF4-FFF2-40B4-BE49-F238E27FC236}">
                <a16:creationId xmlns:a16="http://schemas.microsoft.com/office/drawing/2014/main" id="{7C82CF72-7BFE-867F-428F-05D864B895EF}"/>
              </a:ext>
            </a:extLst>
          </xdr:cNvPr>
          <xdr:cNvSpPr/>
        </xdr:nvSpPr>
        <xdr:spPr>
          <a:xfrm>
            <a:off x="1143435" y="8232011"/>
            <a:ext cx="1947337" cy="29738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</a:t>
            </a:r>
          </a:p>
        </xdr:txBody>
      </xdr:sp>
    </xdr:grpSp>
    <xdr:clientData/>
  </xdr:twoCellAnchor>
  <xdr:twoCellAnchor>
    <xdr:from>
      <xdr:col>9</xdr:col>
      <xdr:colOff>9976</xdr:colOff>
      <xdr:row>33</xdr:row>
      <xdr:rowOff>18167</xdr:rowOff>
    </xdr:from>
    <xdr:to>
      <xdr:col>17</xdr:col>
      <xdr:colOff>0</xdr:colOff>
      <xdr:row>34</xdr:row>
      <xdr:rowOff>170947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A219B818-DA9E-4B1A-A511-5612FA9C1C6B}"/>
            </a:ext>
          </a:extLst>
        </xdr:cNvPr>
        <xdr:cNvGrpSpPr/>
      </xdr:nvGrpSpPr>
      <xdr:grpSpPr>
        <a:xfrm>
          <a:off x="7659511" y="8708807"/>
          <a:ext cx="7521419" cy="418593"/>
          <a:chOff x="1143435" y="8232011"/>
          <a:chExt cx="11589129" cy="356856"/>
        </a:xfrm>
      </xdr:grpSpPr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AD239E71-090F-ED59-B441-B87472DD2522}"/>
              </a:ext>
            </a:extLst>
          </xdr:cNvPr>
          <xdr:cNvSpPr/>
        </xdr:nvSpPr>
        <xdr:spPr>
          <a:xfrm>
            <a:off x="2792986" y="8232011"/>
            <a:ext cx="9939578" cy="35685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por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estrategias</a:t>
            </a:r>
            <a:r>
              <a:rPr lang="es-PE" sz="11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/1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mes</a:t>
            </a:r>
          </a:p>
        </xdr:txBody>
      </xdr:sp>
      <xdr:sp macro="" textlink="">
        <xdr:nvSpPr>
          <xdr:cNvPr id="30" name="Rectángulo 51">
            <a:extLst>
              <a:ext uri="{FF2B5EF4-FFF2-40B4-BE49-F238E27FC236}">
                <a16:creationId xmlns:a16="http://schemas.microsoft.com/office/drawing/2014/main" id="{C5EFAC3E-4871-CAFD-C226-5E81D3D25722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</a:t>
            </a:r>
          </a:p>
        </xdr:txBody>
      </xdr:sp>
    </xdr:grpSp>
    <xdr:clientData/>
  </xdr:twoCellAnchor>
  <xdr:twoCellAnchor>
    <xdr:from>
      <xdr:col>1</xdr:col>
      <xdr:colOff>27588</xdr:colOff>
      <xdr:row>145</xdr:row>
      <xdr:rowOff>187002</xdr:rowOff>
    </xdr:from>
    <xdr:to>
      <xdr:col>5</xdr:col>
      <xdr:colOff>27214</xdr:colOff>
      <xdr:row>147</xdr:row>
      <xdr:rowOff>220643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CA5A73D4-E725-4DC5-9977-A1DF3EB48DEC}"/>
            </a:ext>
          </a:extLst>
        </xdr:cNvPr>
        <xdr:cNvGrpSpPr/>
      </xdr:nvGrpSpPr>
      <xdr:grpSpPr>
        <a:xfrm>
          <a:off x="138344" y="43167642"/>
          <a:ext cx="3484742" cy="535734"/>
          <a:chOff x="17678401" y="92174291"/>
          <a:chExt cx="1803679" cy="385779"/>
        </a:xfrm>
      </xdr:grpSpPr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7482CC90-988C-5488-ACC5-C6BDCCD9CDD1}"/>
              </a:ext>
            </a:extLst>
          </xdr:cNvPr>
          <xdr:cNvSpPr/>
        </xdr:nvSpPr>
        <xdr:spPr>
          <a:xfrm>
            <a:off x="18309341" y="92174291"/>
            <a:ext cx="1172739" cy="38577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informadas, por sexo según mes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Rectángulo 51">
            <a:extLst>
              <a:ext uri="{FF2B5EF4-FFF2-40B4-BE49-F238E27FC236}">
                <a16:creationId xmlns:a16="http://schemas.microsoft.com/office/drawing/2014/main" id="{2819B9C9-BFE4-B124-DB86-55D3BE0F4E18}"/>
              </a:ext>
            </a:extLst>
          </xdr:cNvPr>
          <xdr:cNvSpPr/>
        </xdr:nvSpPr>
        <xdr:spPr>
          <a:xfrm>
            <a:off x="17678401" y="92174291"/>
            <a:ext cx="730352" cy="23774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N°10</a:t>
            </a:r>
          </a:p>
        </xdr:txBody>
      </xdr:sp>
    </xdr:grpSp>
    <xdr:clientData/>
  </xdr:twoCellAnchor>
  <xdr:twoCellAnchor>
    <xdr:from>
      <xdr:col>9</xdr:col>
      <xdr:colOff>3118</xdr:colOff>
      <xdr:row>47</xdr:row>
      <xdr:rowOff>35681</xdr:rowOff>
    </xdr:from>
    <xdr:to>
      <xdr:col>16</xdr:col>
      <xdr:colOff>76200</xdr:colOff>
      <xdr:row>47</xdr:row>
      <xdr:rowOff>315686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C378A0D3-8133-40B8-B545-58EC9C3AA4CC}"/>
            </a:ext>
          </a:extLst>
        </xdr:cNvPr>
        <xdr:cNvGrpSpPr/>
      </xdr:nvGrpSpPr>
      <xdr:grpSpPr>
        <a:xfrm>
          <a:off x="7652653" y="12477251"/>
          <a:ext cx="6733198" cy="280005"/>
          <a:chOff x="1143435" y="8232011"/>
          <a:chExt cx="9857104" cy="268169"/>
        </a:xfrm>
      </xdr:grpSpPr>
      <xdr:sp macro="" textlink="">
        <xdr:nvSpPr>
          <xdr:cNvPr id="35" name="Rectángulo 34">
            <a:extLst>
              <a:ext uri="{FF2B5EF4-FFF2-40B4-BE49-F238E27FC236}">
                <a16:creationId xmlns:a16="http://schemas.microsoft.com/office/drawing/2014/main" id="{C6F8024A-426D-D3B3-24B1-C72E0C270F3A}"/>
              </a:ext>
            </a:extLst>
          </xdr:cNvPr>
          <xdr:cNvSpPr/>
        </xdr:nvSpPr>
        <xdr:spPr>
          <a:xfrm>
            <a:off x="2792985" y="8232012"/>
            <a:ext cx="8207554" cy="268168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participación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del Programa Nacional Warmi Ñan</a:t>
            </a:r>
          </a:p>
        </xdr:txBody>
      </xdr:sp>
      <xdr:sp macro="" textlink="">
        <xdr:nvSpPr>
          <xdr:cNvPr id="36" name="Rectángulo 51">
            <a:extLst>
              <a:ext uri="{FF2B5EF4-FFF2-40B4-BE49-F238E27FC236}">
                <a16:creationId xmlns:a16="http://schemas.microsoft.com/office/drawing/2014/main" id="{B57F6100-AC4D-BD46-9BC5-1002FCDEE7DE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N°4</a:t>
            </a:r>
          </a:p>
        </xdr:txBody>
      </xdr:sp>
    </xdr:grpSp>
    <xdr:clientData/>
  </xdr:twoCellAnchor>
  <xdr:twoCellAnchor>
    <xdr:from>
      <xdr:col>9</xdr:col>
      <xdr:colOff>0</xdr:colOff>
      <xdr:row>53</xdr:row>
      <xdr:rowOff>283160</xdr:rowOff>
    </xdr:from>
    <xdr:to>
      <xdr:col>13</xdr:col>
      <xdr:colOff>0</xdr:colOff>
      <xdr:row>55</xdr:row>
      <xdr:rowOff>260169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78235472-A665-46CD-8D41-A486D3EB3FBB}"/>
            </a:ext>
          </a:extLst>
        </xdr:cNvPr>
        <xdr:cNvGrpSpPr/>
      </xdr:nvGrpSpPr>
      <xdr:grpSpPr>
        <a:xfrm>
          <a:off x="7649535" y="14408218"/>
          <a:ext cx="3669709" cy="700614"/>
          <a:chOff x="1143435" y="8232011"/>
          <a:chExt cx="5774558" cy="614597"/>
        </a:xfrm>
      </xdr:grpSpPr>
      <xdr:sp macro="" textlink="">
        <xdr:nvSpPr>
          <xdr:cNvPr id="38" name="Rectángulo 37">
            <a:extLst>
              <a:ext uri="{FF2B5EF4-FFF2-40B4-BE49-F238E27FC236}">
                <a16:creationId xmlns:a16="http://schemas.microsoft.com/office/drawing/2014/main" id="{2AA17C46-21E0-92DC-108F-DF2FDE6BA272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Institución con la que se Coorganizó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9" name="Rectángulo 51">
            <a:extLst>
              <a:ext uri="{FF2B5EF4-FFF2-40B4-BE49-F238E27FC236}">
                <a16:creationId xmlns:a16="http://schemas.microsoft.com/office/drawing/2014/main" id="{266330A6-1C73-FF12-6C3F-7CDE96C7CDC4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N°5</a:t>
            </a:r>
          </a:p>
        </xdr:txBody>
      </xdr:sp>
    </xdr:grpSp>
    <xdr:clientData/>
  </xdr:twoCellAnchor>
  <xdr:twoCellAnchor>
    <xdr:from>
      <xdr:col>14</xdr:col>
      <xdr:colOff>47857</xdr:colOff>
      <xdr:row>53</xdr:row>
      <xdr:rowOff>284554</xdr:rowOff>
    </xdr:from>
    <xdr:to>
      <xdr:col>18</xdr:col>
      <xdr:colOff>1393</xdr:colOff>
      <xdr:row>55</xdr:row>
      <xdr:rowOff>261563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21F8F382-1010-4FDB-AB52-4028F933A312}"/>
            </a:ext>
          </a:extLst>
        </xdr:cNvPr>
        <xdr:cNvGrpSpPr/>
      </xdr:nvGrpSpPr>
      <xdr:grpSpPr>
        <a:xfrm>
          <a:off x="12445124" y="14409612"/>
          <a:ext cx="3519874" cy="700614"/>
          <a:chOff x="1143435" y="8232011"/>
          <a:chExt cx="5774558" cy="614597"/>
        </a:xfrm>
      </xdr:grpSpPr>
      <xdr:sp macro="" textlink="">
        <xdr:nvSpPr>
          <xdr:cNvPr id="41" name="Rectángulo 40">
            <a:extLst>
              <a:ext uri="{FF2B5EF4-FFF2-40B4-BE49-F238E27FC236}">
                <a16:creationId xmlns:a16="http://schemas.microsoft.com/office/drawing/2014/main" id="{57B400C5-6C6F-547F-B6E3-77C298218346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Acciones preventivas según Institución que invitó al PN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Warmi Ñan</a:t>
            </a:r>
          </a:p>
        </xdr:txBody>
      </xdr:sp>
      <xdr:sp macro="" textlink="">
        <xdr:nvSpPr>
          <xdr:cNvPr id="42" name="Rectángulo 51">
            <a:extLst>
              <a:ext uri="{FF2B5EF4-FFF2-40B4-BE49-F238E27FC236}">
                <a16:creationId xmlns:a16="http://schemas.microsoft.com/office/drawing/2014/main" id="{87BF1B6A-C2EA-2D00-E7F9-FA557482FCE9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N°6</a:t>
            </a:r>
          </a:p>
        </xdr:txBody>
      </xdr:sp>
    </xdr:grpSp>
    <xdr:clientData/>
  </xdr:twoCellAnchor>
  <xdr:twoCellAnchor>
    <xdr:from>
      <xdr:col>10</xdr:col>
      <xdr:colOff>92928</xdr:colOff>
      <xdr:row>50</xdr:row>
      <xdr:rowOff>129964</xdr:rowOff>
    </xdr:from>
    <xdr:to>
      <xdr:col>11</xdr:col>
      <xdr:colOff>1</xdr:colOff>
      <xdr:row>53</xdr:row>
      <xdr:rowOff>188043</xdr:rowOff>
    </xdr:to>
    <xdr:cxnSp macro="">
      <xdr:nvCxnSpPr>
        <xdr:cNvPr id="43" name="Conector: angular 42">
          <a:extLst>
            <a:ext uri="{FF2B5EF4-FFF2-40B4-BE49-F238E27FC236}">
              <a16:creationId xmlns:a16="http://schemas.microsoft.com/office/drawing/2014/main" id="{C8C77A4E-EA97-4E95-80E5-6237521A0CE9}"/>
            </a:ext>
          </a:extLst>
        </xdr:cNvPr>
        <xdr:cNvCxnSpPr/>
      </xdr:nvCxnSpPr>
      <xdr:spPr>
        <a:xfrm rot="5400000">
          <a:off x="8704225" y="13578567"/>
          <a:ext cx="775629" cy="713523"/>
        </a:xfrm>
        <a:prstGeom prst="bentConnector3">
          <a:avLst>
            <a:gd name="adj1" fmla="val 0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576944</xdr:colOff>
      <xdr:row>51</xdr:row>
      <xdr:rowOff>174170</xdr:rowOff>
    </xdr:from>
    <xdr:to>
      <xdr:col>16</xdr:col>
      <xdr:colOff>117555</xdr:colOff>
      <xdr:row>53</xdr:row>
      <xdr:rowOff>189436</xdr:rowOff>
    </xdr:to>
    <xdr:cxnSp macro="">
      <xdr:nvCxnSpPr>
        <xdr:cNvPr id="44" name="Conector: angular 43">
          <a:extLst>
            <a:ext uri="{FF2B5EF4-FFF2-40B4-BE49-F238E27FC236}">
              <a16:creationId xmlns:a16="http://schemas.microsoft.com/office/drawing/2014/main" id="{17EB8302-9635-4F10-878B-B05664F25634}"/>
            </a:ext>
          </a:extLst>
        </xdr:cNvPr>
        <xdr:cNvCxnSpPr/>
      </xdr:nvCxnSpPr>
      <xdr:spPr>
        <a:xfrm rot="16200000" flipH="1">
          <a:off x="13966717" y="13860797"/>
          <a:ext cx="497866" cy="429611"/>
        </a:xfrm>
        <a:prstGeom prst="bentConnector3">
          <a:avLst>
            <a:gd name="adj1" fmla="val -3411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796107</xdr:colOff>
      <xdr:row>78</xdr:row>
      <xdr:rowOff>327294</xdr:rowOff>
    </xdr:from>
    <xdr:to>
      <xdr:col>15</xdr:col>
      <xdr:colOff>3355</xdr:colOff>
      <xdr:row>80</xdr:row>
      <xdr:rowOff>211728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749479C2-8CF1-40A2-9CF3-7569A9C556AB}"/>
            </a:ext>
          </a:extLst>
        </xdr:cNvPr>
        <xdr:cNvGrpSpPr/>
      </xdr:nvGrpSpPr>
      <xdr:grpSpPr>
        <a:xfrm>
          <a:off x="8445642" y="23733689"/>
          <a:ext cx="4981318" cy="593272"/>
          <a:chOff x="1143436" y="8232011"/>
          <a:chExt cx="6052849" cy="528711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933D7F22-0E01-FBD2-E171-03FCED6AF510}"/>
              </a:ext>
            </a:extLst>
          </xdr:cNvPr>
          <xdr:cNvSpPr/>
        </xdr:nvSpPr>
        <xdr:spPr>
          <a:xfrm>
            <a:off x="2343571" y="8243760"/>
            <a:ext cx="4852714" cy="51696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a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cciones preventivas del año 2026 en relación al año 2025 para el mismo periodo</a:t>
            </a:r>
            <a:endPara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7" name="Rectángulo 51">
            <a:extLst>
              <a:ext uri="{FF2B5EF4-FFF2-40B4-BE49-F238E27FC236}">
                <a16:creationId xmlns:a16="http://schemas.microsoft.com/office/drawing/2014/main" id="{31FBAFE1-14AA-CA9F-78F9-6B6F39D0C7CB}"/>
              </a:ext>
            </a:extLst>
          </xdr:cNvPr>
          <xdr:cNvSpPr/>
        </xdr:nvSpPr>
        <xdr:spPr>
          <a:xfrm>
            <a:off x="1143436" y="8232011"/>
            <a:ext cx="1356674" cy="24673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N°8</a:t>
            </a:r>
          </a:p>
        </xdr:txBody>
      </xdr:sp>
    </xdr:grpSp>
    <xdr:clientData/>
  </xdr:twoCellAnchor>
  <xdr:twoCellAnchor>
    <xdr:from>
      <xdr:col>9</xdr:col>
      <xdr:colOff>653143</xdr:colOff>
      <xdr:row>90</xdr:row>
      <xdr:rowOff>304800</xdr:rowOff>
    </xdr:from>
    <xdr:to>
      <xdr:col>15</xdr:col>
      <xdr:colOff>751114</xdr:colOff>
      <xdr:row>93</xdr:row>
      <xdr:rowOff>81644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CAD901AD-A729-4868-A267-FA348EE1A55D}"/>
            </a:ext>
          </a:extLst>
        </xdr:cNvPr>
        <xdr:cNvSpPr txBox="1"/>
      </xdr:nvSpPr>
      <xdr:spPr>
        <a:xfrm>
          <a:off x="8298543" y="27749500"/>
          <a:ext cx="5876471" cy="786494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Respecto del número de acciones preventivas 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nivel nacional, se observa una disminución de 50 puntos porcentuales de enero -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abril 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2026 frente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 registrado en el mismo periodo del año anterior.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0</xdr:colOff>
      <xdr:row>232</xdr:row>
      <xdr:rowOff>201724</xdr:rowOff>
    </xdr:from>
    <xdr:to>
      <xdr:col>9</xdr:col>
      <xdr:colOff>0</xdr:colOff>
      <xdr:row>234</xdr:row>
      <xdr:rowOff>212911</xdr:rowOff>
    </xdr:to>
    <xdr:grpSp>
      <xdr:nvGrpSpPr>
        <xdr:cNvPr id="49" name="Grupo 48">
          <a:extLst>
            <a:ext uri="{FF2B5EF4-FFF2-40B4-BE49-F238E27FC236}">
              <a16:creationId xmlns:a16="http://schemas.microsoft.com/office/drawing/2014/main" id="{99284EE5-7926-494F-B4D0-C5DEDDBEA5D5}"/>
            </a:ext>
          </a:extLst>
        </xdr:cNvPr>
        <xdr:cNvGrpSpPr/>
      </xdr:nvGrpSpPr>
      <xdr:grpSpPr>
        <a:xfrm>
          <a:off x="110756" y="65148933"/>
          <a:ext cx="7538779" cy="483745"/>
          <a:chOff x="0" y="8335704"/>
          <a:chExt cx="9155207" cy="208032"/>
        </a:xfrm>
      </xdr:grpSpPr>
      <xdr:sp macro="" textlink="">
        <xdr:nvSpPr>
          <xdr:cNvPr id="50" name="Rectángulo 49">
            <a:extLst>
              <a:ext uri="{FF2B5EF4-FFF2-40B4-BE49-F238E27FC236}">
                <a16:creationId xmlns:a16="http://schemas.microsoft.com/office/drawing/2014/main" id="{0C9AEE9E-AD9C-6965-6CF9-66B4D6DCE6B8}"/>
              </a:ext>
            </a:extLst>
          </xdr:cNvPr>
          <xdr:cNvSpPr/>
        </xdr:nvSpPr>
        <xdr:spPr>
          <a:xfrm>
            <a:off x="1499497" y="8335712"/>
            <a:ext cx="7655710" cy="20802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temática principal</a:t>
            </a:r>
          </a:p>
        </xdr:txBody>
      </xdr:sp>
      <xdr:sp macro="" textlink="">
        <xdr:nvSpPr>
          <xdr:cNvPr id="51" name="Rectángulo 51">
            <a:extLst>
              <a:ext uri="{FF2B5EF4-FFF2-40B4-BE49-F238E27FC236}">
                <a16:creationId xmlns:a16="http://schemas.microsoft.com/office/drawing/2014/main" id="{93EB8C8D-6916-5B50-3941-D6C6B187D386}"/>
              </a:ext>
            </a:extLst>
          </xdr:cNvPr>
          <xdr:cNvSpPr/>
        </xdr:nvSpPr>
        <xdr:spPr>
          <a:xfrm>
            <a:off x="0" y="8335704"/>
            <a:ext cx="1762297" cy="1201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N°15</a:t>
            </a:r>
          </a:p>
        </xdr:txBody>
      </xdr:sp>
    </xdr:grpSp>
    <xdr:clientData/>
  </xdr:twoCellAnchor>
  <xdr:twoCellAnchor>
    <xdr:from>
      <xdr:col>11</xdr:col>
      <xdr:colOff>7202</xdr:colOff>
      <xdr:row>269</xdr:row>
      <xdr:rowOff>116853</xdr:rowOff>
    </xdr:from>
    <xdr:to>
      <xdr:col>15</xdr:col>
      <xdr:colOff>847724</xdr:colOff>
      <xdr:row>271</xdr:row>
      <xdr:rowOff>115260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0952C9EE-0EA2-4300-8DD4-A0B00EC88C37}"/>
            </a:ext>
          </a:extLst>
        </xdr:cNvPr>
        <xdr:cNvGrpSpPr/>
      </xdr:nvGrpSpPr>
      <xdr:grpSpPr>
        <a:xfrm>
          <a:off x="9458365" y="76715574"/>
          <a:ext cx="4812964" cy="648174"/>
          <a:chOff x="1641445" y="8232011"/>
          <a:chExt cx="5020261" cy="552205"/>
        </a:xfrm>
      </xdr:grpSpPr>
      <xdr:sp macro="" textlink="">
        <xdr:nvSpPr>
          <xdr:cNvPr id="53" name="Rectángulo 52">
            <a:extLst>
              <a:ext uri="{FF2B5EF4-FFF2-40B4-BE49-F238E27FC236}">
                <a16:creationId xmlns:a16="http://schemas.microsoft.com/office/drawing/2014/main" id="{71F6A868-D350-F327-C95F-F4DA31A0B800}"/>
              </a:ext>
            </a:extLst>
          </xdr:cNvPr>
          <xdr:cNvSpPr/>
        </xdr:nvSpPr>
        <xdr:spPr>
          <a:xfrm>
            <a:off x="2918571" y="8232011"/>
            <a:ext cx="3743135" cy="55220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personas informadas del año 2026 en relación al año 2025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4" name="Rectángulo 51">
            <a:extLst>
              <a:ext uri="{FF2B5EF4-FFF2-40B4-BE49-F238E27FC236}">
                <a16:creationId xmlns:a16="http://schemas.microsoft.com/office/drawing/2014/main" id="{2193B154-B114-871C-4EFA-CBA63C07782E}"/>
              </a:ext>
            </a:extLst>
          </xdr:cNvPr>
          <xdr:cNvSpPr/>
        </xdr:nvSpPr>
        <xdr:spPr>
          <a:xfrm>
            <a:off x="1641445" y="8232011"/>
            <a:ext cx="1482656" cy="24159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N°18</a:t>
            </a:r>
          </a:p>
        </xdr:txBody>
      </xdr:sp>
    </xdr:grpSp>
    <xdr:clientData/>
  </xdr:twoCellAnchor>
  <xdr:twoCellAnchor>
    <xdr:from>
      <xdr:col>10</xdr:col>
      <xdr:colOff>540443</xdr:colOff>
      <xdr:row>282</xdr:row>
      <xdr:rowOff>104054</xdr:rowOff>
    </xdr:from>
    <xdr:to>
      <xdr:col>16</xdr:col>
      <xdr:colOff>695563</xdr:colOff>
      <xdr:row>284</xdr:row>
      <xdr:rowOff>321768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0B5AE3C6-4B6B-40C0-A8C2-2EE5A816ABCD}"/>
            </a:ext>
          </a:extLst>
        </xdr:cNvPr>
        <xdr:cNvSpPr txBox="1"/>
      </xdr:nvSpPr>
      <xdr:spPr>
        <a:xfrm>
          <a:off x="9182793" y="80768104"/>
          <a:ext cx="5825670" cy="865414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>
              <a:solidFill>
                <a:sysClr val="windowText" lastClr="000000"/>
              </a:solidFill>
            </a:rPr>
            <a:t>Respecto del número de personas informadas en las acciones preventivas a nivel nacional, se observa una disminución de 21,9 puntos porcentuales de</a:t>
          </a:r>
          <a:r>
            <a:rPr lang="es-PE" sz="1100" baseline="0">
              <a:solidFill>
                <a:sysClr val="windowText" lastClr="000000"/>
              </a:solidFill>
            </a:rPr>
            <a:t> enero a</a:t>
          </a:r>
          <a:r>
            <a:rPr lang="es-PE" sz="1100">
              <a:solidFill>
                <a:sysClr val="windowText" lastClr="000000"/>
              </a:solidFill>
            </a:rPr>
            <a:t> abril de 2026 frente a lo registrado en el mismo periodo del año anterior.</a:t>
          </a:r>
        </a:p>
      </xdr:txBody>
    </xdr:sp>
    <xdr:clientData/>
  </xdr:twoCellAnchor>
  <xdr:oneCellAnchor>
    <xdr:from>
      <xdr:col>11</xdr:col>
      <xdr:colOff>517606</xdr:colOff>
      <xdr:row>153</xdr:row>
      <xdr:rowOff>44024</xdr:rowOff>
    </xdr:from>
    <xdr:ext cx="360045" cy="836930"/>
    <xdr:pic>
      <xdr:nvPicPr>
        <xdr:cNvPr id="56" name="Imagen 55">
          <a:extLst>
            <a:ext uri="{FF2B5EF4-FFF2-40B4-BE49-F238E27FC236}">
              <a16:creationId xmlns:a16="http://schemas.microsoft.com/office/drawing/2014/main" id="{2E645BE4-7FF7-408E-B672-34EB177FF572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406" y="45078224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679557</xdr:colOff>
      <xdr:row>152</xdr:row>
      <xdr:rowOff>29882</xdr:rowOff>
    </xdr:from>
    <xdr:ext cx="380999" cy="836930"/>
    <xdr:pic>
      <xdr:nvPicPr>
        <xdr:cNvPr id="57" name="Imagen 56">
          <a:extLst>
            <a:ext uri="{FF2B5EF4-FFF2-40B4-BE49-F238E27FC236}">
              <a16:creationId xmlns:a16="http://schemas.microsoft.com/office/drawing/2014/main" id="{793F2794-1632-428C-AD4F-AFDF0C46B205}"/>
            </a:ext>
          </a:extLst>
        </xdr:cNvPr>
        <xdr:cNvPicPr/>
      </xdr:nvPicPr>
      <xdr:blipFill>
        <a:blip xmlns:r="http://schemas.openxmlformats.org/officeDocument/2006/relationships" r:embed="rId5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257" y="44810082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13207</xdr:colOff>
      <xdr:row>232</xdr:row>
      <xdr:rowOff>173211</xdr:rowOff>
    </xdr:from>
    <xdr:to>
      <xdr:col>18</xdr:col>
      <xdr:colOff>0</xdr:colOff>
      <xdr:row>234</xdr:row>
      <xdr:rowOff>179292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EF3BC50D-C1A3-4B1D-83E3-32674EB3CEEC}"/>
            </a:ext>
          </a:extLst>
        </xdr:cNvPr>
        <xdr:cNvGrpSpPr/>
      </xdr:nvGrpSpPr>
      <xdr:grpSpPr>
        <a:xfrm>
          <a:off x="9464370" y="65120420"/>
          <a:ext cx="6499235" cy="478639"/>
          <a:chOff x="0" y="8335704"/>
          <a:chExt cx="7926809" cy="208235"/>
        </a:xfrm>
      </xdr:grpSpPr>
      <xdr:sp macro="" textlink="">
        <xdr:nvSpPr>
          <xdr:cNvPr id="59" name="Rectángulo 58">
            <a:extLst>
              <a:ext uri="{FF2B5EF4-FFF2-40B4-BE49-F238E27FC236}">
                <a16:creationId xmlns:a16="http://schemas.microsoft.com/office/drawing/2014/main" id="{F483DFD6-4E6D-3565-D95D-9EE061E7769A}"/>
              </a:ext>
            </a:extLst>
          </xdr:cNvPr>
          <xdr:cNvSpPr/>
        </xdr:nvSpPr>
        <xdr:spPr>
          <a:xfrm>
            <a:off x="1184830" y="8337348"/>
            <a:ext cx="6741979" cy="2065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tipo de acción preventiva</a:t>
            </a:r>
            <a:r>
              <a:rPr lang="es-PE" sz="1200" baseline="30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/3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0" name="Rectángulo 51">
            <a:extLst>
              <a:ext uri="{FF2B5EF4-FFF2-40B4-BE49-F238E27FC236}">
                <a16:creationId xmlns:a16="http://schemas.microsoft.com/office/drawing/2014/main" id="{AF1070D5-0505-07EA-7703-851650B202DC}"/>
              </a:ext>
            </a:extLst>
          </xdr:cNvPr>
          <xdr:cNvSpPr/>
        </xdr:nvSpPr>
        <xdr:spPr>
          <a:xfrm>
            <a:off x="0" y="8335704"/>
            <a:ext cx="1389430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N°16</a:t>
            </a:r>
          </a:p>
        </xdr:txBody>
      </xdr:sp>
    </xdr:grpSp>
    <xdr:clientData/>
  </xdr:twoCellAnchor>
  <xdr:twoCellAnchor>
    <xdr:from>
      <xdr:col>10</xdr:col>
      <xdr:colOff>649539</xdr:colOff>
      <xdr:row>256</xdr:row>
      <xdr:rowOff>21133</xdr:rowOff>
    </xdr:from>
    <xdr:to>
      <xdr:col>17</xdr:col>
      <xdr:colOff>559494</xdr:colOff>
      <xdr:row>268</xdr:row>
      <xdr:rowOff>85647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80805C2-1093-4CDD-BA3F-53F2D0AF1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762000</xdr:colOff>
      <xdr:row>247</xdr:row>
      <xdr:rowOff>168891</xdr:rowOff>
    </xdr:from>
    <xdr:to>
      <xdr:col>16</xdr:col>
      <xdr:colOff>793217</xdr:colOff>
      <xdr:row>249</xdr:row>
      <xdr:rowOff>53472</xdr:rowOff>
    </xdr:to>
    <xdr:grpSp>
      <xdr:nvGrpSpPr>
        <xdr:cNvPr id="62" name="Grupo 61">
          <a:extLst>
            <a:ext uri="{FF2B5EF4-FFF2-40B4-BE49-F238E27FC236}">
              <a16:creationId xmlns:a16="http://schemas.microsoft.com/office/drawing/2014/main" id="{FF34E97E-D95F-481B-AC91-36C43B567B20}"/>
            </a:ext>
          </a:extLst>
        </xdr:cNvPr>
        <xdr:cNvGrpSpPr/>
      </xdr:nvGrpSpPr>
      <xdr:grpSpPr>
        <a:xfrm>
          <a:off x="9408337" y="69620170"/>
          <a:ext cx="5694531" cy="534349"/>
          <a:chOff x="0" y="8335704"/>
          <a:chExt cx="7721339" cy="190127"/>
        </a:xfrm>
      </xdr:grpSpPr>
      <xdr:sp macro="" textlink="">
        <xdr:nvSpPr>
          <xdr:cNvPr id="63" name="Rectángulo 62">
            <a:extLst>
              <a:ext uri="{FF2B5EF4-FFF2-40B4-BE49-F238E27FC236}">
                <a16:creationId xmlns:a16="http://schemas.microsoft.com/office/drawing/2014/main" id="{526D0443-8F6A-C7EA-9A4B-8A148861472A}"/>
              </a:ext>
            </a:extLst>
          </xdr:cNvPr>
          <xdr:cNvSpPr/>
        </xdr:nvSpPr>
        <xdr:spPr>
          <a:xfrm>
            <a:off x="1445763" y="8337348"/>
            <a:ext cx="6275576" cy="18848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</a:t>
            </a:r>
            <a:r>
              <a:rPr lang="es-PE" sz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Personas informadas en las acciones preventivas por sexo, según área donde se realizó la acción preventiva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4" name="Rectángulo 51">
            <a:extLst>
              <a:ext uri="{FF2B5EF4-FFF2-40B4-BE49-F238E27FC236}">
                <a16:creationId xmlns:a16="http://schemas.microsoft.com/office/drawing/2014/main" id="{24A9D465-EF42-D502-AC84-486F1F29F4D5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N°17</a:t>
            </a:r>
          </a:p>
        </xdr:txBody>
      </xdr:sp>
    </xdr:grpSp>
    <xdr:clientData/>
  </xdr:twoCellAnchor>
  <xdr:twoCellAnchor>
    <xdr:from>
      <xdr:col>12</xdr:col>
      <xdr:colOff>920205</xdr:colOff>
      <xdr:row>88</xdr:row>
      <xdr:rowOff>146957</xdr:rowOff>
    </xdr:from>
    <xdr:to>
      <xdr:col>13</xdr:col>
      <xdr:colOff>318770</xdr:colOff>
      <xdr:row>90</xdr:row>
      <xdr:rowOff>5966</xdr:rowOff>
    </xdr:to>
    <xdr:sp macro="" textlink="">
      <xdr:nvSpPr>
        <xdr:cNvPr id="65" name="Flecha: hacia abajo 64">
          <a:extLst>
            <a:ext uri="{FF2B5EF4-FFF2-40B4-BE49-F238E27FC236}">
              <a16:creationId xmlns:a16="http://schemas.microsoft.com/office/drawing/2014/main" id="{D786D896-E2A4-4264-A0B0-48DEA3415697}"/>
            </a:ext>
          </a:extLst>
        </xdr:cNvPr>
        <xdr:cNvSpPr/>
      </xdr:nvSpPr>
      <xdr:spPr>
        <a:xfrm>
          <a:off x="11156405" y="26918557"/>
          <a:ext cx="478065" cy="53210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oneCellAnchor>
    <xdr:from>
      <xdr:col>12</xdr:col>
      <xdr:colOff>560294</xdr:colOff>
      <xdr:row>87</xdr:row>
      <xdr:rowOff>122145</xdr:rowOff>
    </xdr:from>
    <xdr:ext cx="1009828" cy="264560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2BE4330E-B960-4FA1-AA43-C5D5694D7B53}"/>
            </a:ext>
          </a:extLst>
        </xdr:cNvPr>
        <xdr:cNvSpPr txBox="1"/>
      </xdr:nvSpPr>
      <xdr:spPr>
        <a:xfrm>
          <a:off x="10796494" y="26557195"/>
          <a:ext cx="1009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/>
            <a:t>Interpretación</a:t>
          </a:r>
        </a:p>
      </xdr:txBody>
    </xdr:sp>
    <xdr:clientData/>
  </xdr:oneCellAnchor>
  <xdr:twoCellAnchor>
    <xdr:from>
      <xdr:col>8</xdr:col>
      <xdr:colOff>936170</xdr:colOff>
      <xdr:row>42</xdr:row>
      <xdr:rowOff>38422</xdr:rowOff>
    </xdr:from>
    <xdr:to>
      <xdr:col>16</xdr:col>
      <xdr:colOff>819420</xdr:colOff>
      <xdr:row>44</xdr:row>
      <xdr:rowOff>13609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DE4C2AC-0C28-432A-99E3-EA18F2C26F07}"/>
            </a:ext>
          </a:extLst>
        </xdr:cNvPr>
        <xdr:cNvSpPr txBox="1"/>
      </xdr:nvSpPr>
      <xdr:spPr>
        <a:xfrm>
          <a:off x="7584620" y="11163622"/>
          <a:ext cx="7547700" cy="50858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/1 Estrategia comunitaria: </a:t>
          </a:r>
          <a:r>
            <a:rPr lang="es-PE" sz="800" b="0">
              <a:solidFill>
                <a:sysClr val="windowText" lastClr="000000"/>
              </a:solidFill>
            </a:rPr>
            <a:t>Estrategia integral que fortalece la participación comunitaria y la articulación institucional.</a:t>
          </a:r>
        </a:p>
        <a:p>
          <a:r>
            <a:rPr lang="es-PE" sz="800" b="1">
              <a:solidFill>
                <a:sysClr val="windowText" lastClr="000000"/>
              </a:solidFill>
            </a:rPr>
            <a:t>     Estrategia comunicacional: </a:t>
          </a:r>
          <a:r>
            <a:rPr lang="es-PE" sz="800" b="0">
              <a:solidFill>
                <a:sysClr val="windowText" lastClr="000000"/>
              </a:solidFill>
            </a:rPr>
            <a:t>Se entrega a través de medios de comunicación masivos (radio, televisión, periódicos, redes sociales). </a:t>
          </a:r>
        </a:p>
        <a:p>
          <a:r>
            <a:rPr lang="es-PE" sz="800" b="1">
              <a:solidFill>
                <a:sysClr val="windowText" lastClr="000000"/>
              </a:solidFill>
            </a:rPr>
            <a:t>     Acciones transversales: </a:t>
          </a:r>
          <a:r>
            <a:rPr lang="es-PE" sz="800" b="0">
              <a:solidFill>
                <a:sysClr val="windowText" lastClr="000000"/>
              </a:solidFill>
            </a:rPr>
            <a:t>Son acciones que se realizan para designar a todo aquello que atraviese a las diferentes intervenciones preventivas.</a:t>
          </a:r>
        </a:p>
      </xdr:txBody>
    </xdr:sp>
    <xdr:clientData/>
  </xdr:twoCellAnchor>
  <xdr:twoCellAnchor>
    <xdr:from>
      <xdr:col>1</xdr:col>
      <xdr:colOff>10885</xdr:colOff>
      <xdr:row>63</xdr:row>
      <xdr:rowOff>118117</xdr:rowOff>
    </xdr:from>
    <xdr:to>
      <xdr:col>7</xdr:col>
      <xdr:colOff>940973</xdr:colOff>
      <xdr:row>64</xdr:row>
      <xdr:rowOff>109066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EE196B7B-ECBC-408F-BCA8-C2FA0372D4A1}"/>
            </a:ext>
          </a:extLst>
        </xdr:cNvPr>
        <xdr:cNvSpPr txBox="1"/>
      </xdr:nvSpPr>
      <xdr:spPr>
        <a:xfrm>
          <a:off x="118835" y="17840967"/>
          <a:ext cx="6473638" cy="3719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 b="1">
              <a:solidFill>
                <a:sysClr val="windowText" lastClr="000000"/>
              </a:solidFill>
            </a:rPr>
            <a:t>/2</a:t>
          </a:r>
          <a:r>
            <a:rPr lang="es-PE" sz="800" b="1" baseline="0">
              <a:solidFill>
                <a:sysClr val="windowText" lastClr="000000"/>
              </a:solidFill>
            </a:rPr>
            <a:t> </a:t>
          </a:r>
          <a:r>
            <a:rPr lang="es-PE" sz="800" b="1">
              <a:solidFill>
                <a:sysClr val="windowText" lastClr="000000"/>
              </a:solidFill>
            </a:rPr>
            <a:t>Intervención: </a:t>
          </a:r>
          <a:r>
            <a:rPr lang="es-PE" sz="800" b="0">
              <a:solidFill>
                <a:sysClr val="windowText" lastClr="000000"/>
              </a:solidFill>
            </a:rPr>
            <a:t>Conjunto de acciones dirigidas a identificar, evitar, reducir, regular o eliminar la violencia contra las</a:t>
          </a:r>
          <a:r>
            <a:rPr lang="es-PE" sz="800" b="0" baseline="0">
              <a:solidFill>
                <a:sysClr val="windowText" lastClr="000000"/>
              </a:solidFill>
            </a:rPr>
            <a:t> mujeres, los integrantes del grupo familiar y personas afectadas por violencia sexual.</a:t>
          </a:r>
          <a:endParaRPr lang="es-PE" sz="8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89648</xdr:colOff>
      <xdr:row>143</xdr:row>
      <xdr:rowOff>67237</xdr:rowOff>
    </xdr:from>
    <xdr:to>
      <xdr:col>17</xdr:col>
      <xdr:colOff>930089</xdr:colOff>
      <xdr:row>145</xdr:row>
      <xdr:rowOff>11206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B9F682FF-D568-43AE-8093-C1A6F84B1B5F}"/>
            </a:ext>
          </a:extLst>
        </xdr:cNvPr>
        <xdr:cNvSpPr txBox="1"/>
      </xdr:nvSpPr>
      <xdr:spPr>
        <a:xfrm>
          <a:off x="89648" y="42218537"/>
          <a:ext cx="15877241" cy="64246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1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Personas Informadas: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aquellas personas que participan en alguna acción preventiva, cuyo objetivo haya sido informar o difundir mensajes preventivos y de los servicios que brindan el Programa Nacional Warmi Ñan y/o el MIMP.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stas acciones se caracterizan porque tienen un pauteo informativo que cuenta,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mínimamente, con los siguientes puntos: presentación, problemática que trabajamos, msión y accionar, difusión de servicios e invitación a promover cultura de rechazo de la violencia, además de la temática propia del evento.</a:t>
          </a:r>
        </a:p>
      </xdr:txBody>
    </xdr:sp>
    <xdr:clientData/>
  </xdr:twoCellAnchor>
  <xdr:twoCellAnchor>
    <xdr:from>
      <xdr:col>11</xdr:col>
      <xdr:colOff>0</xdr:colOff>
      <xdr:row>242</xdr:row>
      <xdr:rowOff>22411</xdr:rowOff>
    </xdr:from>
    <xdr:to>
      <xdr:col>17</xdr:col>
      <xdr:colOff>941294</xdr:colOff>
      <xdr:row>245</xdr:row>
      <xdr:rowOff>280147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2C094C8D-4B54-4574-AC3C-B2A0536CF585}"/>
            </a:ext>
          </a:extLst>
        </xdr:cNvPr>
        <xdr:cNvSpPr txBox="1"/>
      </xdr:nvSpPr>
      <xdr:spPr>
        <a:xfrm>
          <a:off x="9448800" y="67732461"/>
          <a:ext cx="6516594" cy="122928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/3 </a:t>
          </a:r>
          <a:r>
            <a:rPr lang="es-PE" sz="800" b="1"/>
            <a:t>Sostenida: </a:t>
          </a:r>
          <a:r>
            <a:rPr lang="es-PE" sz="800" b="0"/>
            <a:t>Se denominan así a las intervenciones que tienen un periodo implementación entre dos (2) a tres (3) años ininterrumpidos. </a:t>
          </a:r>
        </a:p>
        <a:p>
          <a:r>
            <a:rPr lang="es-PE" sz="800" b="1"/>
            <a:t>     Breve: </a:t>
          </a:r>
          <a:r>
            <a:rPr lang="es-PE" sz="800" b="0"/>
            <a:t>Se</a:t>
          </a:r>
          <a:r>
            <a:rPr lang="es-PE" sz="800" b="0" baseline="0"/>
            <a:t> </a:t>
          </a:r>
          <a:r>
            <a:rPr lang="es-PE" sz="800" b="0"/>
            <a:t>denominan así al desarrollo de, al menos, un componente de alguna estrategia preventiva por un periodo entre tres (3) a seis (6) meses. </a:t>
          </a:r>
        </a:p>
        <a:p>
          <a:r>
            <a:rPr lang="es-PE" sz="800" b="1"/>
            <a:t>     Asistencia técnica: </a:t>
          </a:r>
          <a:r>
            <a:rPr lang="es-PE" sz="800" b="0"/>
            <a:t>Consiste en un conjunto articulado de acciones para el abordaje de los temas asociados a la violencia hacia la mujer e integrantes del grupo</a:t>
          </a:r>
          <a:r>
            <a:rPr lang="es-PE" sz="800" b="0" baseline="0"/>
            <a:t> </a:t>
          </a:r>
          <a:r>
            <a:rPr lang="es-PE" sz="800" b="0"/>
            <a:t>familiar en los documentos de gestión y lineamientos que tiene la institución.</a:t>
          </a:r>
        </a:p>
        <a:p>
          <a:r>
            <a:rPr lang="es-PE" sz="800" b="1"/>
            <a:t>    A demanda: </a:t>
          </a:r>
          <a:r>
            <a:rPr lang="es-PE" sz="800" b="0"/>
            <a:t>Se refiere a las AP que no forman parten de las estrategias sostenidas ni las intervenciones breves, y que se realizan por efecto de las demandas locales (solicitadas por la población, las instituciones o las autoridades), en el marco de las funciones y competencias que tiene el Programa Nacional Warmi Ñan.</a:t>
          </a:r>
        </a:p>
      </xdr:txBody>
    </xdr:sp>
    <xdr:clientData/>
  </xdr:twoCellAnchor>
  <xdr:twoCellAnchor>
    <xdr:from>
      <xdr:col>13</xdr:col>
      <xdr:colOff>793078</xdr:colOff>
      <xdr:row>279</xdr:row>
      <xdr:rowOff>248136</xdr:rowOff>
    </xdr:from>
    <xdr:to>
      <xdr:col>14</xdr:col>
      <xdr:colOff>323254</xdr:colOff>
      <xdr:row>281</xdr:row>
      <xdr:rowOff>131960</xdr:rowOff>
    </xdr:to>
    <xdr:sp macro="" textlink="">
      <xdr:nvSpPr>
        <xdr:cNvPr id="71" name="Flecha a la derecha con bandas 9">
          <a:extLst>
            <a:ext uri="{FF2B5EF4-FFF2-40B4-BE49-F238E27FC236}">
              <a16:creationId xmlns:a16="http://schemas.microsoft.com/office/drawing/2014/main" id="{EA7BE450-7C27-4F0C-8B56-AC2400C4E4CC}"/>
            </a:ext>
          </a:extLst>
        </xdr:cNvPr>
        <xdr:cNvSpPr/>
      </xdr:nvSpPr>
      <xdr:spPr bwMode="auto">
        <a:xfrm rot="5400000">
          <a:off x="12147854" y="79901560"/>
          <a:ext cx="531524" cy="609676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1">
            <a:lumMod val="6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0</xdr:colOff>
      <xdr:row>106</xdr:row>
      <xdr:rowOff>356044</xdr:rowOff>
    </xdr:from>
    <xdr:to>
      <xdr:col>9</xdr:col>
      <xdr:colOff>22413</xdr:colOff>
      <xdr:row>108</xdr:row>
      <xdr:rowOff>295266</xdr:rowOff>
    </xdr:to>
    <xdr:grpSp>
      <xdr:nvGrpSpPr>
        <xdr:cNvPr id="72" name="Grupo 71">
          <a:extLst>
            <a:ext uri="{FF2B5EF4-FFF2-40B4-BE49-F238E27FC236}">
              <a16:creationId xmlns:a16="http://schemas.microsoft.com/office/drawing/2014/main" id="{94E86759-9728-4BB5-B50F-9AE530C03B15}"/>
            </a:ext>
          </a:extLst>
        </xdr:cNvPr>
        <xdr:cNvGrpSpPr/>
      </xdr:nvGrpSpPr>
      <xdr:grpSpPr>
        <a:xfrm>
          <a:off x="110756" y="33331742"/>
          <a:ext cx="7561192" cy="544687"/>
          <a:chOff x="99951" y="8256085"/>
          <a:chExt cx="5572523" cy="405449"/>
        </a:xfrm>
      </xdr:grpSpPr>
      <xdr:sp macro="" textlink="">
        <xdr:nvSpPr>
          <xdr:cNvPr id="73" name="Rectángulo 72">
            <a:extLst>
              <a:ext uri="{FF2B5EF4-FFF2-40B4-BE49-F238E27FC236}">
                <a16:creationId xmlns:a16="http://schemas.microsoft.com/office/drawing/2014/main" id="{521192DA-9E03-A0C5-612B-B65AD335E08E}"/>
              </a:ext>
            </a:extLst>
          </xdr:cNvPr>
          <xdr:cNvSpPr/>
        </xdr:nvSpPr>
        <xdr:spPr>
          <a:xfrm>
            <a:off x="1026288" y="8256085"/>
            <a:ext cx="4646186" cy="4054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realizadas en los últimos cinco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4" name="Rectángulo 51">
            <a:extLst>
              <a:ext uri="{FF2B5EF4-FFF2-40B4-BE49-F238E27FC236}">
                <a16:creationId xmlns:a16="http://schemas.microsoft.com/office/drawing/2014/main" id="{CAD61F3B-5CEC-69FA-1F57-553317D56245}"/>
              </a:ext>
            </a:extLst>
          </xdr:cNvPr>
          <xdr:cNvSpPr/>
        </xdr:nvSpPr>
        <xdr:spPr>
          <a:xfrm>
            <a:off x="99951" y="8262955"/>
            <a:ext cx="1054512" cy="17659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N°9</a:t>
            </a:r>
          </a:p>
        </xdr:txBody>
      </xdr:sp>
    </xdr:grpSp>
    <xdr:clientData/>
  </xdr:twoCellAnchor>
  <xdr:twoCellAnchor>
    <xdr:from>
      <xdr:col>10</xdr:col>
      <xdr:colOff>274751</xdr:colOff>
      <xdr:row>107</xdr:row>
      <xdr:rowOff>29103</xdr:rowOff>
    </xdr:from>
    <xdr:to>
      <xdr:col>17</xdr:col>
      <xdr:colOff>17563</xdr:colOff>
      <xdr:row>138</xdr:row>
      <xdr:rowOff>3116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4AB27807-AF72-4D8C-AF50-BDB242F7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13</xdr:col>
      <xdr:colOff>578703</xdr:colOff>
      <xdr:row>278</xdr:row>
      <xdr:rowOff>216913</xdr:rowOff>
    </xdr:from>
    <xdr:ext cx="1009828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12EDE07-73C3-4678-A1C4-954545567BF0}"/>
            </a:ext>
          </a:extLst>
        </xdr:cNvPr>
        <xdr:cNvSpPr txBox="1"/>
      </xdr:nvSpPr>
      <xdr:spPr>
        <a:xfrm>
          <a:off x="11894403" y="79585563"/>
          <a:ext cx="1009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/>
            <a:t>Interpretación</a:t>
          </a:r>
        </a:p>
      </xdr:txBody>
    </xdr:sp>
    <xdr:clientData/>
  </xdr:oneCellAnchor>
  <xdr:twoCellAnchor>
    <xdr:from>
      <xdr:col>0</xdr:col>
      <xdr:colOff>89647</xdr:colOff>
      <xdr:row>200</xdr:row>
      <xdr:rowOff>67235</xdr:rowOff>
    </xdr:from>
    <xdr:to>
      <xdr:col>9</xdr:col>
      <xdr:colOff>11207</xdr:colOff>
      <xdr:row>201</xdr:row>
      <xdr:rowOff>238248</xdr:rowOff>
    </xdr:to>
    <xdr:grpSp>
      <xdr:nvGrpSpPr>
        <xdr:cNvPr id="77" name="Grupo 76">
          <a:extLst>
            <a:ext uri="{FF2B5EF4-FFF2-40B4-BE49-F238E27FC236}">
              <a16:creationId xmlns:a16="http://schemas.microsoft.com/office/drawing/2014/main" id="{84366E83-D326-40B2-9290-E97D20E5BC0D}"/>
            </a:ext>
          </a:extLst>
        </xdr:cNvPr>
        <xdr:cNvGrpSpPr/>
      </xdr:nvGrpSpPr>
      <xdr:grpSpPr>
        <a:xfrm>
          <a:off x="89647" y="56043223"/>
          <a:ext cx="7571095" cy="444211"/>
          <a:chOff x="99951" y="8345261"/>
          <a:chExt cx="5572523" cy="225916"/>
        </a:xfrm>
      </xdr:grpSpPr>
      <xdr:sp macro="" textlink="">
        <xdr:nvSpPr>
          <xdr:cNvPr id="78" name="Rectángulo 77">
            <a:extLst>
              <a:ext uri="{FF2B5EF4-FFF2-40B4-BE49-F238E27FC236}">
                <a16:creationId xmlns:a16="http://schemas.microsoft.com/office/drawing/2014/main" id="{DC46AA13-D4A5-72B9-750E-269C7A2CC391}"/>
              </a:ext>
            </a:extLst>
          </xdr:cNvPr>
          <xdr:cNvSpPr/>
        </xdr:nvSpPr>
        <xdr:spPr>
          <a:xfrm>
            <a:off x="1026288" y="8345261"/>
            <a:ext cx="4646186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informadas en las acciones preventivas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los últimos cinco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años, según región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9" name="Rectángulo 51">
            <a:extLst>
              <a:ext uri="{FF2B5EF4-FFF2-40B4-BE49-F238E27FC236}">
                <a16:creationId xmlns:a16="http://schemas.microsoft.com/office/drawing/2014/main" id="{5E3839DA-1CD7-17A9-D92D-A5F8A0890812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N°14</a:t>
            </a:r>
          </a:p>
        </xdr:txBody>
      </xdr:sp>
    </xdr:grpSp>
    <xdr:clientData/>
  </xdr:twoCellAnchor>
  <xdr:twoCellAnchor>
    <xdr:from>
      <xdr:col>1</xdr:col>
      <xdr:colOff>0</xdr:colOff>
      <xdr:row>294</xdr:row>
      <xdr:rowOff>8161</xdr:rowOff>
    </xdr:from>
    <xdr:to>
      <xdr:col>12</xdr:col>
      <xdr:colOff>32657</xdr:colOff>
      <xdr:row>295</xdr:row>
      <xdr:rowOff>156442</xdr:rowOff>
    </xdr:to>
    <xdr:grpSp>
      <xdr:nvGrpSpPr>
        <xdr:cNvPr id="80" name="Grupo 79">
          <a:extLst>
            <a:ext uri="{FF2B5EF4-FFF2-40B4-BE49-F238E27FC236}">
              <a16:creationId xmlns:a16="http://schemas.microsoft.com/office/drawing/2014/main" id="{4E23004D-1B61-4EFB-B1FC-2F45ADC49F16}"/>
            </a:ext>
          </a:extLst>
        </xdr:cNvPr>
        <xdr:cNvGrpSpPr/>
      </xdr:nvGrpSpPr>
      <xdr:grpSpPr>
        <a:xfrm>
          <a:off x="110756" y="84581301"/>
          <a:ext cx="10163122" cy="399327"/>
          <a:chOff x="0" y="8335704"/>
          <a:chExt cx="10882638" cy="146098"/>
        </a:xfrm>
      </xdr:grpSpPr>
      <xdr:sp macro="" textlink="">
        <xdr:nvSpPr>
          <xdr:cNvPr id="81" name="Rectángulo 80">
            <a:extLst>
              <a:ext uri="{FF2B5EF4-FFF2-40B4-BE49-F238E27FC236}">
                <a16:creationId xmlns:a16="http://schemas.microsoft.com/office/drawing/2014/main" id="{9E5DA267-B3F7-72D7-2151-0CFE193FD8BA}"/>
              </a:ext>
            </a:extLst>
          </xdr:cNvPr>
          <xdr:cNvSpPr/>
        </xdr:nvSpPr>
        <xdr:spPr>
          <a:xfrm>
            <a:off x="1409961" y="8342581"/>
            <a:ext cx="9472677" cy="13922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mes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2" name="Rectángulo 51">
            <a:extLst>
              <a:ext uri="{FF2B5EF4-FFF2-40B4-BE49-F238E27FC236}">
                <a16:creationId xmlns:a16="http://schemas.microsoft.com/office/drawing/2014/main" id="{53AE24A7-03E0-B70E-B602-5ADA755C63F2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N°19</a:t>
            </a:r>
          </a:p>
        </xdr:txBody>
      </xdr:sp>
    </xdr:grpSp>
    <xdr:clientData/>
  </xdr:twoCellAnchor>
  <xdr:twoCellAnchor>
    <xdr:from>
      <xdr:col>0</xdr:col>
      <xdr:colOff>91440</xdr:colOff>
      <xdr:row>75</xdr:row>
      <xdr:rowOff>213360</xdr:rowOff>
    </xdr:from>
    <xdr:to>
      <xdr:col>9</xdr:col>
      <xdr:colOff>9350</xdr:colOff>
      <xdr:row>76</xdr:row>
      <xdr:rowOff>236947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53707FDF-A2C1-4F33-93A3-C31D5EE26115}"/>
            </a:ext>
          </a:extLst>
        </xdr:cNvPr>
        <xdr:cNvGrpSpPr/>
      </xdr:nvGrpSpPr>
      <xdr:grpSpPr>
        <a:xfrm>
          <a:off x="91440" y="22512197"/>
          <a:ext cx="7567445" cy="392773"/>
          <a:chOff x="99951" y="8256085"/>
          <a:chExt cx="5572523" cy="294965"/>
        </a:xfrm>
      </xdr:grpSpPr>
      <xdr:sp macro="" textlink="">
        <xdr:nvSpPr>
          <xdr:cNvPr id="84" name="Rectángulo 83">
            <a:extLst>
              <a:ext uri="{FF2B5EF4-FFF2-40B4-BE49-F238E27FC236}">
                <a16:creationId xmlns:a16="http://schemas.microsoft.com/office/drawing/2014/main" id="{0B9B5726-AEAF-1F49-8C0D-B4A4EC31F69A}"/>
              </a:ext>
            </a:extLst>
          </xdr:cNvPr>
          <xdr:cNvSpPr/>
        </xdr:nvSpPr>
        <xdr:spPr>
          <a:xfrm>
            <a:off x="1026288" y="8256085"/>
            <a:ext cx="4646186" cy="29496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región por estrategia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5" name="Rectángulo 51">
            <a:extLst>
              <a:ext uri="{FF2B5EF4-FFF2-40B4-BE49-F238E27FC236}">
                <a16:creationId xmlns:a16="http://schemas.microsoft.com/office/drawing/2014/main" id="{08C8B2DF-60E2-EF02-25C6-07D037F0E3FE}"/>
              </a:ext>
            </a:extLst>
          </xdr:cNvPr>
          <xdr:cNvSpPr/>
        </xdr:nvSpPr>
        <xdr:spPr>
          <a:xfrm>
            <a:off x="99951" y="8262954"/>
            <a:ext cx="1054512" cy="24389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N°7</a:t>
            </a:r>
          </a:p>
        </xdr:txBody>
      </xdr:sp>
    </xdr:grpSp>
    <xdr:clientData/>
  </xdr:twoCellAnchor>
  <xdr:twoCellAnchor>
    <xdr:from>
      <xdr:col>1</xdr:col>
      <xdr:colOff>0</xdr:colOff>
      <xdr:row>305</xdr:row>
      <xdr:rowOff>20</xdr:rowOff>
    </xdr:from>
    <xdr:to>
      <xdr:col>12</xdr:col>
      <xdr:colOff>0</xdr:colOff>
      <xdr:row>306</xdr:row>
      <xdr:rowOff>169803</xdr:rowOff>
    </xdr:to>
    <xdr:grpSp>
      <xdr:nvGrpSpPr>
        <xdr:cNvPr id="86" name="Grupo 85">
          <a:extLst>
            <a:ext uri="{FF2B5EF4-FFF2-40B4-BE49-F238E27FC236}">
              <a16:creationId xmlns:a16="http://schemas.microsoft.com/office/drawing/2014/main" id="{59FBB25C-474D-4FDD-899C-494774FC0E09}"/>
            </a:ext>
          </a:extLst>
        </xdr:cNvPr>
        <xdr:cNvGrpSpPr/>
      </xdr:nvGrpSpPr>
      <xdr:grpSpPr>
        <a:xfrm>
          <a:off x="110756" y="87327287"/>
          <a:ext cx="10130465" cy="420830"/>
          <a:chOff x="0" y="8335704"/>
          <a:chExt cx="16987871" cy="150871"/>
        </a:xfrm>
      </xdr:grpSpPr>
      <xdr:sp macro="" textlink="">
        <xdr:nvSpPr>
          <xdr:cNvPr id="87" name="Rectángulo 86">
            <a:extLst>
              <a:ext uri="{FF2B5EF4-FFF2-40B4-BE49-F238E27FC236}">
                <a16:creationId xmlns:a16="http://schemas.microsoft.com/office/drawing/2014/main" id="{30039B24-89AE-7DAD-BEE7-A5DF7B94E901}"/>
              </a:ext>
            </a:extLst>
          </xdr:cNvPr>
          <xdr:cNvSpPr/>
        </xdr:nvSpPr>
        <xdr:spPr>
          <a:xfrm>
            <a:off x="1426647" y="8342582"/>
            <a:ext cx="15561224" cy="14399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región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8" name="Rectángulo 51">
            <a:extLst>
              <a:ext uri="{FF2B5EF4-FFF2-40B4-BE49-F238E27FC236}">
                <a16:creationId xmlns:a16="http://schemas.microsoft.com/office/drawing/2014/main" id="{6E2ED03C-C239-FB7F-E88E-7C32E999E687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N°20</a:t>
            </a:r>
          </a:p>
        </xdr:txBody>
      </xdr:sp>
    </xdr:grpSp>
    <xdr:clientData/>
  </xdr:twoCellAnchor>
  <xdr:twoCellAnchor>
    <xdr:from>
      <xdr:col>1</xdr:col>
      <xdr:colOff>870857</xdr:colOff>
      <xdr:row>17</xdr:row>
      <xdr:rowOff>176892</xdr:rowOff>
    </xdr:from>
    <xdr:to>
      <xdr:col>8</xdr:col>
      <xdr:colOff>190500</xdr:colOff>
      <xdr:row>46</xdr:row>
      <xdr:rowOff>122464</xdr:rowOff>
    </xdr:to>
    <xdr:grpSp>
      <xdr:nvGrpSpPr>
        <xdr:cNvPr id="89" name="Grupo 88">
          <a:extLst>
            <a:ext uri="{FF2B5EF4-FFF2-40B4-BE49-F238E27FC236}">
              <a16:creationId xmlns:a16="http://schemas.microsoft.com/office/drawing/2014/main" id="{432F59D7-D91B-4B73-9163-BBC999BB7128}"/>
            </a:ext>
          </a:extLst>
        </xdr:cNvPr>
        <xdr:cNvGrpSpPr/>
      </xdr:nvGrpSpPr>
      <xdr:grpSpPr>
        <a:xfrm>
          <a:off x="981613" y="4614508"/>
          <a:ext cx="5861620" cy="7683712"/>
          <a:chOff x="5324728" y="532816"/>
          <a:chExt cx="4736655" cy="6226916"/>
        </a:xfrm>
      </xdr:grpSpPr>
      <xdr:sp macro="" textlink="">
        <xdr:nvSpPr>
          <xdr:cNvPr id="90" name="ShpHUC">
            <a:extLst>
              <a:ext uri="{FF2B5EF4-FFF2-40B4-BE49-F238E27FC236}">
                <a16:creationId xmlns:a16="http://schemas.microsoft.com/office/drawing/2014/main" id="{DB881550-D0BB-2363-1A84-F26F4D944AAC}"/>
              </a:ext>
            </a:extLst>
          </xdr:cNvPr>
          <xdr:cNvSpPr/>
        </xdr:nvSpPr>
        <xdr:spPr>
          <a:xfrm>
            <a:off x="6991758" y="3393811"/>
            <a:ext cx="1008851" cy="696484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1" name="ShpAMA">
            <a:extLst>
              <a:ext uri="{FF2B5EF4-FFF2-40B4-BE49-F238E27FC236}">
                <a16:creationId xmlns:a16="http://schemas.microsoft.com/office/drawing/2014/main" id="{2371927A-A499-C77C-988C-F6A21B2C031A}"/>
              </a:ext>
            </a:extLst>
          </xdr:cNvPr>
          <xdr:cNvSpPr/>
        </xdr:nvSpPr>
        <xdr:spPr>
          <a:xfrm>
            <a:off x="6454184" y="1525875"/>
            <a:ext cx="582525" cy="1414328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2" name="ShpANC">
            <a:extLst>
              <a:ext uri="{FF2B5EF4-FFF2-40B4-BE49-F238E27FC236}">
                <a16:creationId xmlns:a16="http://schemas.microsoft.com/office/drawing/2014/main" id="{11FADE20-E1F6-2FE0-878E-D7F9A72F5E93}"/>
              </a:ext>
            </a:extLst>
          </xdr:cNvPr>
          <xdr:cNvSpPr/>
        </xdr:nvSpPr>
        <xdr:spPr>
          <a:xfrm>
            <a:off x="6501723" y="3287690"/>
            <a:ext cx="704191" cy="903011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3" name="ShpAPU">
            <a:extLst>
              <a:ext uri="{FF2B5EF4-FFF2-40B4-BE49-F238E27FC236}">
                <a16:creationId xmlns:a16="http://schemas.microsoft.com/office/drawing/2014/main" id="{BC772FA3-73FF-0BC4-10A4-6AF82115B94A}"/>
              </a:ext>
            </a:extLst>
          </xdr:cNvPr>
          <xdr:cNvSpPr/>
        </xdr:nvSpPr>
        <xdr:spPr>
          <a:xfrm>
            <a:off x="8225654" y="5009763"/>
            <a:ext cx="634792" cy="516279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4" name="ShpARE">
            <a:extLst>
              <a:ext uri="{FF2B5EF4-FFF2-40B4-BE49-F238E27FC236}">
                <a16:creationId xmlns:a16="http://schemas.microsoft.com/office/drawing/2014/main" id="{2D8B0A8A-38CF-6BE2-91DC-77972D21482B}"/>
              </a:ext>
            </a:extLst>
          </xdr:cNvPr>
          <xdr:cNvSpPr/>
        </xdr:nvSpPr>
        <xdr:spPr>
          <a:xfrm>
            <a:off x="7800906" y="5485194"/>
            <a:ext cx="1488659" cy="870210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5" name="ShpAYA">
            <a:extLst>
              <a:ext uri="{FF2B5EF4-FFF2-40B4-BE49-F238E27FC236}">
                <a16:creationId xmlns:a16="http://schemas.microsoft.com/office/drawing/2014/main" id="{54383956-86A4-AF72-4AB2-E83C13712B6A}"/>
              </a:ext>
            </a:extLst>
          </xdr:cNvPr>
          <xdr:cNvSpPr/>
        </xdr:nvSpPr>
        <xdr:spPr>
          <a:xfrm>
            <a:off x="7785641" y="4665117"/>
            <a:ext cx="784260" cy="1122456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6" name="ShpCAJ">
            <a:extLst>
              <a:ext uri="{FF2B5EF4-FFF2-40B4-BE49-F238E27FC236}">
                <a16:creationId xmlns:a16="http://schemas.microsoft.com/office/drawing/2014/main" id="{2BA9CC26-2AFF-E708-E099-2998F539E22F}"/>
              </a:ext>
            </a:extLst>
          </xdr:cNvPr>
          <xdr:cNvSpPr/>
        </xdr:nvSpPr>
        <xdr:spPr>
          <a:xfrm>
            <a:off x="6215426" y="2101920"/>
            <a:ext cx="611402" cy="1085063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7" name="ShpCAL">
            <a:extLst>
              <a:ext uri="{FF2B5EF4-FFF2-40B4-BE49-F238E27FC236}">
                <a16:creationId xmlns:a16="http://schemas.microsoft.com/office/drawing/2014/main" id="{5D76144C-9F0F-C857-8877-3F2F9548163F}"/>
              </a:ext>
            </a:extLst>
          </xdr:cNvPr>
          <xdr:cNvSpPr/>
        </xdr:nvSpPr>
        <xdr:spPr>
          <a:xfrm>
            <a:off x="7037517" y="4531748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8" name="ShpCUZ">
            <a:extLst>
              <a:ext uri="{FF2B5EF4-FFF2-40B4-BE49-F238E27FC236}">
                <a16:creationId xmlns:a16="http://schemas.microsoft.com/office/drawing/2014/main" id="{6F2D413C-5AEB-E618-1670-E29EDE119FC9}"/>
              </a:ext>
            </a:extLst>
          </xdr:cNvPr>
          <xdr:cNvSpPr/>
        </xdr:nvSpPr>
        <xdr:spPr>
          <a:xfrm>
            <a:off x="8201538" y="4345244"/>
            <a:ext cx="1274504" cy="137148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9" name="ShpHUV">
            <a:extLst>
              <a:ext uri="{FF2B5EF4-FFF2-40B4-BE49-F238E27FC236}">
                <a16:creationId xmlns:a16="http://schemas.microsoft.com/office/drawing/2014/main" id="{121AA6E7-FCF8-7A6B-E893-B6291C4EFB37}"/>
              </a:ext>
            </a:extLst>
          </xdr:cNvPr>
          <xdr:cNvSpPr/>
        </xdr:nvSpPr>
        <xdr:spPr>
          <a:xfrm>
            <a:off x="7536856" y="4595600"/>
            <a:ext cx="533384" cy="706685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0" name="ShpICA">
            <a:extLst>
              <a:ext uri="{FF2B5EF4-FFF2-40B4-BE49-F238E27FC236}">
                <a16:creationId xmlns:a16="http://schemas.microsoft.com/office/drawing/2014/main" id="{CCFF633B-0EB2-A494-3C80-38ABA7D2399C}"/>
              </a:ext>
            </a:extLst>
          </xdr:cNvPr>
          <xdr:cNvSpPr/>
        </xdr:nvSpPr>
        <xdr:spPr>
          <a:xfrm>
            <a:off x="7303498" y="4942603"/>
            <a:ext cx="615992" cy="789867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1" name="ShpJUN">
            <a:extLst>
              <a:ext uri="{FF2B5EF4-FFF2-40B4-BE49-F238E27FC236}">
                <a16:creationId xmlns:a16="http://schemas.microsoft.com/office/drawing/2014/main" id="{F42A540B-7EE9-7DC9-65E8-747E6CE728A5}"/>
              </a:ext>
            </a:extLst>
          </xdr:cNvPr>
          <xdr:cNvSpPr/>
        </xdr:nvSpPr>
        <xdr:spPr>
          <a:xfrm>
            <a:off x="7292505" y="4169509"/>
            <a:ext cx="1072699" cy="654881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2" name="ShpLAL">
            <a:extLst>
              <a:ext uri="{FF2B5EF4-FFF2-40B4-BE49-F238E27FC236}">
                <a16:creationId xmlns:a16="http://schemas.microsoft.com/office/drawing/2014/main" id="{294E5A53-A6F4-3FDD-6407-0AD2B099CE24}"/>
              </a:ext>
            </a:extLst>
          </xdr:cNvPr>
          <xdr:cNvSpPr/>
        </xdr:nvSpPr>
        <xdr:spPr>
          <a:xfrm>
            <a:off x="6130543" y="2915166"/>
            <a:ext cx="1027332" cy="687851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" name="ShpLAM">
            <a:extLst>
              <a:ext uri="{FF2B5EF4-FFF2-40B4-BE49-F238E27FC236}">
                <a16:creationId xmlns:a16="http://schemas.microsoft.com/office/drawing/2014/main" id="{330C0C5D-A48E-8B1D-4CB3-8D26B48AE6A8}"/>
              </a:ext>
            </a:extLst>
          </xdr:cNvPr>
          <xdr:cNvSpPr/>
        </xdr:nvSpPr>
        <xdr:spPr>
          <a:xfrm>
            <a:off x="5763219" y="2439382"/>
            <a:ext cx="561839" cy="540789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4" name="ShpLIM">
            <a:extLst>
              <a:ext uri="{FF2B5EF4-FFF2-40B4-BE49-F238E27FC236}">
                <a16:creationId xmlns:a16="http://schemas.microsoft.com/office/drawing/2014/main" id="{E2ABC6DF-508C-F0E3-CF49-862EFEC2C69A}"/>
              </a:ext>
            </a:extLst>
          </xdr:cNvPr>
          <xdr:cNvSpPr/>
        </xdr:nvSpPr>
        <xdr:spPr>
          <a:xfrm>
            <a:off x="6773821" y="4038627"/>
            <a:ext cx="915112" cy="991519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ShpLOR">
            <a:extLst>
              <a:ext uri="{FF2B5EF4-FFF2-40B4-BE49-F238E27FC236}">
                <a16:creationId xmlns:a16="http://schemas.microsoft.com/office/drawing/2014/main" id="{9C9E4532-EFE3-8EDB-C7C7-47073CAA3D37}"/>
              </a:ext>
            </a:extLst>
          </xdr:cNvPr>
          <xdr:cNvSpPr/>
        </xdr:nvSpPr>
        <xdr:spPr>
          <a:xfrm>
            <a:off x="6816023" y="532816"/>
            <a:ext cx="2817798" cy="2946962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ShpMAD">
            <a:extLst>
              <a:ext uri="{FF2B5EF4-FFF2-40B4-BE49-F238E27FC236}">
                <a16:creationId xmlns:a16="http://schemas.microsoft.com/office/drawing/2014/main" id="{F61F7ED4-E04B-E925-2CE2-AD0E2469EDAB}"/>
              </a:ext>
            </a:extLst>
          </xdr:cNvPr>
          <xdr:cNvSpPr/>
        </xdr:nvSpPr>
        <xdr:spPr>
          <a:xfrm>
            <a:off x="8733937" y="3948774"/>
            <a:ext cx="1319525" cy="1111448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7" name="ShpMOQ">
            <a:extLst>
              <a:ext uri="{FF2B5EF4-FFF2-40B4-BE49-F238E27FC236}">
                <a16:creationId xmlns:a16="http://schemas.microsoft.com/office/drawing/2014/main" id="{BBEF1427-C9C3-D08D-A2A0-A8E2B691F3EB}"/>
              </a:ext>
            </a:extLst>
          </xdr:cNvPr>
          <xdr:cNvSpPr/>
        </xdr:nvSpPr>
        <xdr:spPr>
          <a:xfrm>
            <a:off x="9024766" y="5931581"/>
            <a:ext cx="517637" cy="589485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8" name="ShpPAS">
            <a:extLst>
              <a:ext uri="{FF2B5EF4-FFF2-40B4-BE49-F238E27FC236}">
                <a16:creationId xmlns:a16="http://schemas.microsoft.com/office/drawing/2014/main" id="{73E4BB9E-BFB3-3ADB-9D4D-5A6EC1A654F9}"/>
              </a:ext>
            </a:extLst>
          </xdr:cNvPr>
          <xdr:cNvSpPr/>
        </xdr:nvSpPr>
        <xdr:spPr>
          <a:xfrm>
            <a:off x="7193655" y="3831388"/>
            <a:ext cx="910982" cy="482906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9" name="ShpPIU">
            <a:extLst>
              <a:ext uri="{FF2B5EF4-FFF2-40B4-BE49-F238E27FC236}">
                <a16:creationId xmlns:a16="http://schemas.microsoft.com/office/drawing/2014/main" id="{76D0C1ED-E31A-AF55-6785-D6EAAAB9CDEB}"/>
              </a:ext>
            </a:extLst>
          </xdr:cNvPr>
          <xdr:cNvSpPr/>
        </xdr:nvSpPr>
        <xdr:spPr>
          <a:xfrm>
            <a:off x="5490496" y="1930556"/>
            <a:ext cx="774362" cy="798339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0" name="ShpPUN">
            <a:extLst>
              <a:ext uri="{FF2B5EF4-FFF2-40B4-BE49-F238E27FC236}">
                <a16:creationId xmlns:a16="http://schemas.microsoft.com/office/drawing/2014/main" id="{4BA89484-5BB9-A913-5608-EB62EB1658E2}"/>
              </a:ext>
            </a:extLst>
          </xdr:cNvPr>
          <xdr:cNvSpPr/>
        </xdr:nvSpPr>
        <xdr:spPr>
          <a:xfrm>
            <a:off x="9153390" y="4961866"/>
            <a:ext cx="818028" cy="1404023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1" name="ShpSAN">
            <a:extLst>
              <a:ext uri="{FF2B5EF4-FFF2-40B4-BE49-F238E27FC236}">
                <a16:creationId xmlns:a16="http://schemas.microsoft.com/office/drawing/2014/main" id="{923108FB-654F-2A6D-2AF1-B375AAF3C479}"/>
              </a:ext>
            </a:extLst>
          </xdr:cNvPr>
          <xdr:cNvSpPr/>
        </xdr:nvSpPr>
        <xdr:spPr>
          <a:xfrm>
            <a:off x="6812655" y="2385107"/>
            <a:ext cx="863787" cy="1118994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ShpTAC">
            <a:extLst>
              <a:ext uri="{FF2B5EF4-FFF2-40B4-BE49-F238E27FC236}">
                <a16:creationId xmlns:a16="http://schemas.microsoft.com/office/drawing/2014/main" id="{EE336F22-6F13-3811-5924-78EFD1F10AD3}"/>
              </a:ext>
            </a:extLst>
          </xdr:cNvPr>
          <xdr:cNvSpPr/>
        </xdr:nvSpPr>
        <xdr:spPr>
          <a:xfrm>
            <a:off x="9119916" y="6217256"/>
            <a:ext cx="599358" cy="493904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ShpTUM">
            <a:extLst>
              <a:ext uri="{FF2B5EF4-FFF2-40B4-BE49-F238E27FC236}">
                <a16:creationId xmlns:a16="http://schemas.microsoft.com/office/drawing/2014/main" id="{82E45297-9BCB-D094-675B-24E64D02AA61}"/>
              </a:ext>
            </a:extLst>
          </xdr:cNvPr>
          <xdr:cNvSpPr/>
        </xdr:nvSpPr>
        <xdr:spPr>
          <a:xfrm>
            <a:off x="5592704" y="1693720"/>
            <a:ext cx="323075" cy="267588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4" name="ShpUCA">
            <a:extLst>
              <a:ext uri="{FF2B5EF4-FFF2-40B4-BE49-F238E27FC236}">
                <a16:creationId xmlns:a16="http://schemas.microsoft.com/office/drawing/2014/main" id="{0EAF5821-2F0F-67F1-28BA-57952BFFE939}"/>
              </a:ext>
            </a:extLst>
          </xdr:cNvPr>
          <xdr:cNvSpPr/>
        </xdr:nvSpPr>
        <xdr:spPr>
          <a:xfrm>
            <a:off x="7452735" y="3053633"/>
            <a:ext cx="1974992" cy="1365979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5" name="SimAMA">
            <a:extLst>
              <a:ext uri="{FF2B5EF4-FFF2-40B4-BE49-F238E27FC236}">
                <a16:creationId xmlns:a16="http://schemas.microsoft.com/office/drawing/2014/main" id="{D3B5C379-E37A-4532-75E3-8412850A1AA5}"/>
              </a:ext>
            </a:extLst>
          </xdr:cNvPr>
          <xdr:cNvSpPr/>
        </xdr:nvSpPr>
        <xdr:spPr>
          <a:xfrm>
            <a:off x="6309716" y="1848211"/>
            <a:ext cx="757301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444</a:t>
            </a:r>
          </a:p>
        </xdr:txBody>
      </xdr:sp>
      <xdr:sp macro="" textlink="">
        <xdr:nvSpPr>
          <xdr:cNvPr id="116" name="SimANC">
            <a:extLst>
              <a:ext uri="{FF2B5EF4-FFF2-40B4-BE49-F238E27FC236}">
                <a16:creationId xmlns:a16="http://schemas.microsoft.com/office/drawing/2014/main" id="{9394FA7E-0DDB-EE6A-61A1-E1F4E6D1F659}"/>
              </a:ext>
            </a:extLst>
          </xdr:cNvPr>
          <xdr:cNvSpPr/>
        </xdr:nvSpPr>
        <xdr:spPr>
          <a:xfrm>
            <a:off x="6335381" y="3493030"/>
            <a:ext cx="959982" cy="52357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818</a:t>
            </a:r>
          </a:p>
        </xdr:txBody>
      </xdr:sp>
      <xdr:sp macro="" textlink="">
        <xdr:nvSpPr>
          <xdr:cNvPr id="117" name="SimAPU">
            <a:extLst>
              <a:ext uri="{FF2B5EF4-FFF2-40B4-BE49-F238E27FC236}">
                <a16:creationId xmlns:a16="http://schemas.microsoft.com/office/drawing/2014/main" id="{1D6AABC3-DFA1-FE92-06F7-6CE4C4CF052E}"/>
              </a:ext>
            </a:extLst>
          </xdr:cNvPr>
          <xdr:cNvSpPr/>
        </xdr:nvSpPr>
        <xdr:spPr>
          <a:xfrm>
            <a:off x="8173099" y="5049102"/>
            <a:ext cx="757300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276</a:t>
            </a:r>
          </a:p>
        </xdr:txBody>
      </xdr:sp>
      <xdr:sp macro="" textlink="">
        <xdr:nvSpPr>
          <xdr:cNvPr id="118" name="SimARE">
            <a:extLst>
              <a:ext uri="{FF2B5EF4-FFF2-40B4-BE49-F238E27FC236}">
                <a16:creationId xmlns:a16="http://schemas.microsoft.com/office/drawing/2014/main" id="{FCA2918F-01CB-46B2-1FED-C5D40515DAFD}"/>
              </a:ext>
            </a:extLst>
          </xdr:cNvPr>
          <xdr:cNvSpPr/>
        </xdr:nvSpPr>
        <xdr:spPr>
          <a:xfrm>
            <a:off x="8394281" y="5700756"/>
            <a:ext cx="851429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 865</a:t>
            </a:r>
          </a:p>
        </xdr:txBody>
      </xdr:sp>
      <xdr:sp macro="" textlink="">
        <xdr:nvSpPr>
          <xdr:cNvPr id="119" name="SimAYA">
            <a:extLst>
              <a:ext uri="{FF2B5EF4-FFF2-40B4-BE49-F238E27FC236}">
                <a16:creationId xmlns:a16="http://schemas.microsoft.com/office/drawing/2014/main" id="{00D78D01-06D0-069E-4773-CB24D2A00711}"/>
              </a:ext>
            </a:extLst>
          </xdr:cNvPr>
          <xdr:cNvSpPr/>
        </xdr:nvSpPr>
        <xdr:spPr>
          <a:xfrm>
            <a:off x="7711105" y="5100860"/>
            <a:ext cx="757300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  637</a:t>
            </a:r>
          </a:p>
        </xdr:txBody>
      </xdr:sp>
      <xdr:sp macro="" textlink="">
        <xdr:nvSpPr>
          <xdr:cNvPr id="120" name="SimCAJ">
            <a:extLst>
              <a:ext uri="{FF2B5EF4-FFF2-40B4-BE49-F238E27FC236}">
                <a16:creationId xmlns:a16="http://schemas.microsoft.com/office/drawing/2014/main" id="{38E619DD-5BCC-2813-090F-9022677B5254}"/>
              </a:ext>
            </a:extLst>
          </xdr:cNvPr>
          <xdr:cNvSpPr/>
        </xdr:nvSpPr>
        <xdr:spPr>
          <a:xfrm>
            <a:off x="6107699" y="2503731"/>
            <a:ext cx="837133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532</a:t>
            </a:r>
          </a:p>
        </xdr:txBody>
      </xdr:sp>
      <xdr:sp macro="" textlink="">
        <xdr:nvSpPr>
          <xdr:cNvPr id="121" name="SimCAL">
            <a:extLst>
              <a:ext uri="{FF2B5EF4-FFF2-40B4-BE49-F238E27FC236}">
                <a16:creationId xmlns:a16="http://schemas.microsoft.com/office/drawing/2014/main" id="{046C59C7-15FC-922E-0087-BFC48FE52A39}"/>
              </a:ext>
            </a:extLst>
          </xdr:cNvPr>
          <xdr:cNvSpPr/>
        </xdr:nvSpPr>
        <xdr:spPr>
          <a:xfrm>
            <a:off x="6465180" y="4406604"/>
            <a:ext cx="757301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481</a:t>
            </a:r>
          </a:p>
        </xdr:txBody>
      </xdr:sp>
      <xdr:sp macro="" textlink="">
        <xdr:nvSpPr>
          <xdr:cNvPr id="122" name="SimCUZ">
            <a:extLst>
              <a:ext uri="{FF2B5EF4-FFF2-40B4-BE49-F238E27FC236}">
                <a16:creationId xmlns:a16="http://schemas.microsoft.com/office/drawing/2014/main" id="{A499F410-F8EC-6C60-6610-B9098E28A981}"/>
              </a:ext>
            </a:extLst>
          </xdr:cNvPr>
          <xdr:cNvSpPr/>
        </xdr:nvSpPr>
        <xdr:spPr>
          <a:xfrm>
            <a:off x="8247771" y="4685941"/>
            <a:ext cx="913576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216</a:t>
            </a:r>
          </a:p>
        </xdr:txBody>
      </xdr:sp>
      <xdr:sp macro="" textlink="">
        <xdr:nvSpPr>
          <xdr:cNvPr id="123" name="SimHUV">
            <a:extLst>
              <a:ext uri="{FF2B5EF4-FFF2-40B4-BE49-F238E27FC236}">
                <a16:creationId xmlns:a16="http://schemas.microsoft.com/office/drawing/2014/main" id="{A0680690-B36A-AB7C-EBA2-29E58FFED898}"/>
              </a:ext>
            </a:extLst>
          </xdr:cNvPr>
          <xdr:cNvSpPr/>
        </xdr:nvSpPr>
        <xdr:spPr>
          <a:xfrm>
            <a:off x="7400822" y="4638564"/>
            <a:ext cx="857033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360</a:t>
            </a:r>
          </a:p>
        </xdr:txBody>
      </xdr:sp>
      <xdr:sp macro="" textlink="">
        <xdr:nvSpPr>
          <xdr:cNvPr id="124" name="SimHUC">
            <a:extLst>
              <a:ext uri="{FF2B5EF4-FFF2-40B4-BE49-F238E27FC236}">
                <a16:creationId xmlns:a16="http://schemas.microsoft.com/office/drawing/2014/main" id="{0E4EE4E4-16C7-8075-7B4F-56841CAF9861}"/>
              </a:ext>
            </a:extLst>
          </xdr:cNvPr>
          <xdr:cNvSpPr/>
        </xdr:nvSpPr>
        <xdr:spPr>
          <a:xfrm>
            <a:off x="7035678" y="3585237"/>
            <a:ext cx="757301" cy="52357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478</a:t>
            </a:r>
          </a:p>
        </xdr:txBody>
      </xdr:sp>
      <xdr:sp macro="" textlink="">
        <xdr:nvSpPr>
          <xdr:cNvPr id="125" name="SimICA">
            <a:extLst>
              <a:ext uri="{FF2B5EF4-FFF2-40B4-BE49-F238E27FC236}">
                <a16:creationId xmlns:a16="http://schemas.microsoft.com/office/drawing/2014/main" id="{5736C47A-D58B-2DD6-D299-DF9ED40120D7}"/>
              </a:ext>
            </a:extLst>
          </xdr:cNvPr>
          <xdr:cNvSpPr/>
        </xdr:nvSpPr>
        <xdr:spPr>
          <a:xfrm>
            <a:off x="7191787" y="5105578"/>
            <a:ext cx="757301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612</a:t>
            </a:r>
          </a:p>
        </xdr:txBody>
      </xdr:sp>
      <xdr:sp macro="" textlink="">
        <xdr:nvSpPr>
          <xdr:cNvPr id="126" name="SimJUN">
            <a:extLst>
              <a:ext uri="{FF2B5EF4-FFF2-40B4-BE49-F238E27FC236}">
                <a16:creationId xmlns:a16="http://schemas.microsoft.com/office/drawing/2014/main" id="{3018B571-968D-B81D-6433-F6F3409981CE}"/>
              </a:ext>
            </a:extLst>
          </xdr:cNvPr>
          <xdr:cNvSpPr/>
        </xdr:nvSpPr>
        <xdr:spPr>
          <a:xfrm>
            <a:off x="7333557" y="4179795"/>
            <a:ext cx="973553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880</a:t>
            </a:r>
          </a:p>
        </xdr:txBody>
      </xdr:sp>
      <xdr:sp macro="" textlink="">
        <xdr:nvSpPr>
          <xdr:cNvPr id="127" name="SimLAL">
            <a:extLst>
              <a:ext uri="{FF2B5EF4-FFF2-40B4-BE49-F238E27FC236}">
                <a16:creationId xmlns:a16="http://schemas.microsoft.com/office/drawing/2014/main" id="{65C22B02-245A-76A7-0FE6-B9DD2428B1F1}"/>
              </a:ext>
            </a:extLst>
          </xdr:cNvPr>
          <xdr:cNvSpPr/>
        </xdr:nvSpPr>
        <xdr:spPr>
          <a:xfrm>
            <a:off x="6099055" y="3032823"/>
            <a:ext cx="932215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703</a:t>
            </a:r>
          </a:p>
        </xdr:txBody>
      </xdr:sp>
      <xdr:sp macro="" textlink="">
        <xdr:nvSpPr>
          <xdr:cNvPr id="128" name="SimLAM">
            <a:extLst>
              <a:ext uri="{FF2B5EF4-FFF2-40B4-BE49-F238E27FC236}">
                <a16:creationId xmlns:a16="http://schemas.microsoft.com/office/drawing/2014/main" id="{26C78D34-91B7-E2FD-0C5A-3ABDF6889491}"/>
              </a:ext>
            </a:extLst>
          </xdr:cNvPr>
          <xdr:cNvSpPr/>
        </xdr:nvSpPr>
        <xdr:spPr>
          <a:xfrm>
            <a:off x="5355380" y="2519582"/>
            <a:ext cx="963593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488</a:t>
            </a:r>
          </a:p>
        </xdr:txBody>
      </xdr:sp>
      <xdr:sp macro="" textlink="">
        <xdr:nvSpPr>
          <xdr:cNvPr id="129" name="SimLIM">
            <a:extLst>
              <a:ext uri="{FF2B5EF4-FFF2-40B4-BE49-F238E27FC236}">
                <a16:creationId xmlns:a16="http://schemas.microsoft.com/office/drawing/2014/main" id="{19D4E601-DAAE-23F9-7643-C35F25676EBF}"/>
              </a:ext>
            </a:extLst>
          </xdr:cNvPr>
          <xdr:cNvSpPr/>
        </xdr:nvSpPr>
        <xdr:spPr>
          <a:xfrm>
            <a:off x="6722003" y="4077108"/>
            <a:ext cx="757301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2</a:t>
            </a:r>
            <a:r>
              <a:rPr lang="es-ES" sz="1000" b="1" baseline="0">
                <a:solidFill>
                  <a:schemeClr val="bg1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885</a:t>
            </a:r>
          </a:p>
        </xdr:txBody>
      </xdr:sp>
      <xdr:sp macro="" textlink="">
        <xdr:nvSpPr>
          <xdr:cNvPr id="130" name="SimLOR">
            <a:extLst>
              <a:ext uri="{FF2B5EF4-FFF2-40B4-BE49-F238E27FC236}">
                <a16:creationId xmlns:a16="http://schemas.microsoft.com/office/drawing/2014/main" id="{9308E206-8819-66D6-4AFC-9E893ADB5155}"/>
              </a:ext>
            </a:extLst>
          </xdr:cNvPr>
          <xdr:cNvSpPr/>
        </xdr:nvSpPr>
        <xdr:spPr>
          <a:xfrm>
            <a:off x="7420815" y="1763863"/>
            <a:ext cx="757301" cy="5413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476</a:t>
            </a:r>
          </a:p>
        </xdr:txBody>
      </xdr:sp>
      <xdr:sp macro="" textlink="">
        <xdr:nvSpPr>
          <xdr:cNvPr id="131" name="SimMAD">
            <a:extLst>
              <a:ext uri="{FF2B5EF4-FFF2-40B4-BE49-F238E27FC236}">
                <a16:creationId xmlns:a16="http://schemas.microsoft.com/office/drawing/2014/main" id="{6ACB8347-11A7-0E4E-93D8-8E438FA6C46E}"/>
              </a:ext>
            </a:extLst>
          </xdr:cNvPr>
          <xdr:cNvSpPr/>
        </xdr:nvSpPr>
        <xdr:spPr>
          <a:xfrm>
            <a:off x="8850411" y="4332011"/>
            <a:ext cx="978350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64</a:t>
            </a:r>
          </a:p>
        </xdr:txBody>
      </xdr:sp>
      <xdr:sp macro="" textlink="">
        <xdr:nvSpPr>
          <xdr:cNvPr id="132" name="SimMOQ">
            <a:extLst>
              <a:ext uri="{FF2B5EF4-FFF2-40B4-BE49-F238E27FC236}">
                <a16:creationId xmlns:a16="http://schemas.microsoft.com/office/drawing/2014/main" id="{C9D57494-4AE4-91E5-85E9-B7F69749B5AE}"/>
              </a:ext>
            </a:extLst>
          </xdr:cNvPr>
          <xdr:cNvSpPr/>
        </xdr:nvSpPr>
        <xdr:spPr>
          <a:xfrm>
            <a:off x="8834580" y="5938645"/>
            <a:ext cx="744802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116</a:t>
            </a:r>
          </a:p>
        </xdr:txBody>
      </xdr:sp>
      <xdr:sp macro="" textlink="">
        <xdr:nvSpPr>
          <xdr:cNvPr id="133" name="SimPAS">
            <a:extLst>
              <a:ext uri="{FF2B5EF4-FFF2-40B4-BE49-F238E27FC236}">
                <a16:creationId xmlns:a16="http://schemas.microsoft.com/office/drawing/2014/main" id="{61F39D22-0D9E-5ECE-D169-76A443943552}"/>
              </a:ext>
            </a:extLst>
          </xdr:cNvPr>
          <xdr:cNvSpPr/>
        </xdr:nvSpPr>
        <xdr:spPr>
          <a:xfrm>
            <a:off x="7286051" y="3801722"/>
            <a:ext cx="809947" cy="5146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280</a:t>
            </a:r>
          </a:p>
        </xdr:txBody>
      </xdr:sp>
      <xdr:sp macro="" textlink="">
        <xdr:nvSpPr>
          <xdr:cNvPr id="134" name="SimPIU">
            <a:extLst>
              <a:ext uri="{FF2B5EF4-FFF2-40B4-BE49-F238E27FC236}">
                <a16:creationId xmlns:a16="http://schemas.microsoft.com/office/drawing/2014/main" id="{63C80AF5-30C5-9A5E-E158-B5598D6168E7}"/>
              </a:ext>
            </a:extLst>
          </xdr:cNvPr>
          <xdr:cNvSpPr/>
        </xdr:nvSpPr>
        <xdr:spPr>
          <a:xfrm>
            <a:off x="5476062" y="2018980"/>
            <a:ext cx="770194" cy="5413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613</a:t>
            </a:r>
          </a:p>
        </xdr:txBody>
      </xdr:sp>
      <xdr:sp macro="" textlink="">
        <xdr:nvSpPr>
          <xdr:cNvPr id="135" name="SimPUN">
            <a:extLst>
              <a:ext uri="{FF2B5EF4-FFF2-40B4-BE49-F238E27FC236}">
                <a16:creationId xmlns:a16="http://schemas.microsoft.com/office/drawing/2014/main" id="{3FD609F0-0C91-266D-DF07-C13365011017}"/>
              </a:ext>
            </a:extLst>
          </xdr:cNvPr>
          <xdr:cNvSpPr/>
        </xdr:nvSpPr>
        <xdr:spPr>
          <a:xfrm>
            <a:off x="9006688" y="5302626"/>
            <a:ext cx="1054695" cy="5146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459</a:t>
            </a:r>
          </a:p>
        </xdr:txBody>
      </xdr:sp>
      <xdr:sp macro="" textlink="">
        <xdr:nvSpPr>
          <xdr:cNvPr id="136" name="SimSAN">
            <a:extLst>
              <a:ext uri="{FF2B5EF4-FFF2-40B4-BE49-F238E27FC236}">
                <a16:creationId xmlns:a16="http://schemas.microsoft.com/office/drawing/2014/main" id="{4134938B-5275-F60E-D30D-6804AD25C33C}"/>
              </a:ext>
            </a:extLst>
          </xdr:cNvPr>
          <xdr:cNvSpPr/>
        </xdr:nvSpPr>
        <xdr:spPr>
          <a:xfrm>
            <a:off x="6769719" y="2747590"/>
            <a:ext cx="757301" cy="5408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970</a:t>
            </a:r>
          </a:p>
        </xdr:txBody>
      </xdr:sp>
      <xdr:sp macro="" textlink="">
        <xdr:nvSpPr>
          <xdr:cNvPr id="137" name="SimTUM">
            <a:extLst>
              <a:ext uri="{FF2B5EF4-FFF2-40B4-BE49-F238E27FC236}">
                <a16:creationId xmlns:a16="http://schemas.microsoft.com/office/drawing/2014/main" id="{A8CC4DE7-71F5-FE4E-84F8-9D86DC909E0C}"/>
              </a:ext>
            </a:extLst>
          </xdr:cNvPr>
          <xdr:cNvSpPr/>
        </xdr:nvSpPr>
        <xdr:spPr>
          <a:xfrm>
            <a:off x="5324728" y="1439712"/>
            <a:ext cx="767270" cy="54088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247</a:t>
            </a:r>
          </a:p>
        </xdr:txBody>
      </xdr:sp>
      <xdr:sp macro="" textlink="">
        <xdr:nvSpPr>
          <xdr:cNvPr id="138" name="SimUCA">
            <a:extLst>
              <a:ext uri="{FF2B5EF4-FFF2-40B4-BE49-F238E27FC236}">
                <a16:creationId xmlns:a16="http://schemas.microsoft.com/office/drawing/2014/main" id="{7AE93D51-AC9D-6A60-FDAB-1664780FBB68}"/>
              </a:ext>
            </a:extLst>
          </xdr:cNvPr>
          <xdr:cNvSpPr/>
        </xdr:nvSpPr>
        <xdr:spPr>
          <a:xfrm>
            <a:off x="7879635" y="3589528"/>
            <a:ext cx="757300" cy="53245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106</a:t>
            </a:r>
          </a:p>
        </xdr:txBody>
      </xdr:sp>
      <xdr:sp macro="" textlink="">
        <xdr:nvSpPr>
          <xdr:cNvPr id="139" name="SimTAC">
            <a:extLst>
              <a:ext uri="{FF2B5EF4-FFF2-40B4-BE49-F238E27FC236}">
                <a16:creationId xmlns:a16="http://schemas.microsoft.com/office/drawing/2014/main" id="{5CAB0A03-7D37-E820-747C-17BE96AA65C7}"/>
              </a:ext>
            </a:extLst>
          </xdr:cNvPr>
          <xdr:cNvSpPr/>
        </xdr:nvSpPr>
        <xdr:spPr>
          <a:xfrm>
            <a:off x="9079099" y="6236606"/>
            <a:ext cx="723175" cy="52312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333</a:t>
            </a:r>
          </a:p>
        </xdr:txBody>
      </xdr:sp>
    </xdr:grpSp>
    <xdr:clientData/>
  </xdr:twoCellAnchor>
  <xdr:twoCellAnchor>
    <xdr:from>
      <xdr:col>11</xdr:col>
      <xdr:colOff>272142</xdr:colOff>
      <xdr:row>202</xdr:row>
      <xdr:rowOff>285750</xdr:rowOff>
    </xdr:from>
    <xdr:to>
      <xdr:col>17</xdr:col>
      <xdr:colOff>122465</xdr:colOff>
      <xdr:row>228</xdr:row>
      <xdr:rowOff>217715</xdr:rowOff>
    </xdr:to>
    <xdr:grpSp>
      <xdr:nvGrpSpPr>
        <xdr:cNvPr id="140" name="Grupo 139">
          <a:extLst>
            <a:ext uri="{FF2B5EF4-FFF2-40B4-BE49-F238E27FC236}">
              <a16:creationId xmlns:a16="http://schemas.microsoft.com/office/drawing/2014/main" id="{1E31FF14-8624-4869-A551-3517B26191F8}"/>
            </a:ext>
          </a:extLst>
        </xdr:cNvPr>
        <xdr:cNvGrpSpPr/>
      </xdr:nvGrpSpPr>
      <xdr:grpSpPr>
        <a:xfrm>
          <a:off x="9723305" y="56808134"/>
          <a:ext cx="5580090" cy="7264000"/>
          <a:chOff x="5165689" y="536622"/>
          <a:chExt cx="4495587" cy="6257089"/>
        </a:xfrm>
      </xdr:grpSpPr>
      <xdr:sp macro="" textlink="">
        <xdr:nvSpPr>
          <xdr:cNvPr id="141" name="ShpHUC">
            <a:extLst>
              <a:ext uri="{FF2B5EF4-FFF2-40B4-BE49-F238E27FC236}">
                <a16:creationId xmlns:a16="http://schemas.microsoft.com/office/drawing/2014/main" id="{ED0309D6-87A3-4649-CB13-1BD8D1DDA245}"/>
              </a:ext>
            </a:extLst>
          </xdr:cNvPr>
          <xdr:cNvSpPr/>
        </xdr:nvSpPr>
        <xdr:spPr>
          <a:xfrm>
            <a:off x="6691702" y="3368436"/>
            <a:ext cx="973644" cy="704096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2" name="ShpAMA">
            <a:extLst>
              <a:ext uri="{FF2B5EF4-FFF2-40B4-BE49-F238E27FC236}">
                <a16:creationId xmlns:a16="http://schemas.microsoft.com/office/drawing/2014/main" id="{11027B9F-8A51-FE9B-641E-10633B483677}"/>
              </a:ext>
            </a:extLst>
          </xdr:cNvPr>
          <xdr:cNvSpPr/>
        </xdr:nvSpPr>
        <xdr:spPr>
          <a:xfrm>
            <a:off x="6171574" y="1514457"/>
            <a:ext cx="547317" cy="1396565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 b="1"/>
          </a:p>
        </xdr:txBody>
      </xdr:sp>
      <xdr:sp macro="" textlink="">
        <xdr:nvSpPr>
          <xdr:cNvPr id="143" name="ShpANC">
            <a:extLst>
              <a:ext uri="{FF2B5EF4-FFF2-40B4-BE49-F238E27FC236}">
                <a16:creationId xmlns:a16="http://schemas.microsoft.com/office/drawing/2014/main" id="{529CB20B-A143-BB31-ABFB-31F152244266}"/>
              </a:ext>
            </a:extLst>
          </xdr:cNvPr>
          <xdr:cNvSpPr/>
        </xdr:nvSpPr>
        <xdr:spPr>
          <a:xfrm>
            <a:off x="6219113" y="3253434"/>
            <a:ext cx="668983" cy="916967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4" name="ShpAPU">
            <a:extLst>
              <a:ext uri="{FF2B5EF4-FFF2-40B4-BE49-F238E27FC236}">
                <a16:creationId xmlns:a16="http://schemas.microsoft.com/office/drawing/2014/main" id="{AD1F336C-5A47-DD38-C83E-8D7646568771}"/>
              </a:ext>
            </a:extLst>
          </xdr:cNvPr>
          <xdr:cNvSpPr/>
        </xdr:nvSpPr>
        <xdr:spPr>
          <a:xfrm>
            <a:off x="7872629" y="5019277"/>
            <a:ext cx="599585" cy="53531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5" name="ShpARE">
            <a:extLst>
              <a:ext uri="{FF2B5EF4-FFF2-40B4-BE49-F238E27FC236}">
                <a16:creationId xmlns:a16="http://schemas.microsoft.com/office/drawing/2014/main" id="{E003B622-F495-150F-B1CA-5FCAB1E91537}"/>
              </a:ext>
            </a:extLst>
          </xdr:cNvPr>
          <xdr:cNvSpPr/>
        </xdr:nvSpPr>
        <xdr:spPr>
          <a:xfrm>
            <a:off x="7461203" y="5509300"/>
            <a:ext cx="1418245" cy="901928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ShpAYA">
            <a:extLst>
              <a:ext uri="{FF2B5EF4-FFF2-40B4-BE49-F238E27FC236}">
                <a16:creationId xmlns:a16="http://schemas.microsoft.com/office/drawing/2014/main" id="{3074FC64-74C7-C5F6-046B-B475D2AA7F74}"/>
              </a:ext>
            </a:extLst>
          </xdr:cNvPr>
          <xdr:cNvSpPr/>
        </xdr:nvSpPr>
        <xdr:spPr>
          <a:xfrm>
            <a:off x="7441498" y="4657504"/>
            <a:ext cx="749053" cy="116051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7" name="ShpCAJ">
            <a:extLst>
              <a:ext uri="{FF2B5EF4-FFF2-40B4-BE49-F238E27FC236}">
                <a16:creationId xmlns:a16="http://schemas.microsoft.com/office/drawing/2014/main" id="{EC42D015-228D-0428-3E9E-320CB3A30A38}"/>
              </a:ext>
            </a:extLst>
          </xdr:cNvPr>
          <xdr:cNvSpPr/>
        </xdr:nvSpPr>
        <xdr:spPr>
          <a:xfrm>
            <a:off x="5946138" y="2082890"/>
            <a:ext cx="576194" cy="1072374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8" name="ShpCAL">
            <a:extLst>
              <a:ext uri="{FF2B5EF4-FFF2-40B4-BE49-F238E27FC236}">
                <a16:creationId xmlns:a16="http://schemas.microsoft.com/office/drawing/2014/main" id="{6FF04B46-E44D-D395-201C-07287A2F9673}"/>
              </a:ext>
            </a:extLst>
          </xdr:cNvPr>
          <xdr:cNvSpPr/>
        </xdr:nvSpPr>
        <xdr:spPr>
          <a:xfrm>
            <a:off x="6733021" y="4524135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9" name="ShpCUZ">
            <a:extLst>
              <a:ext uri="{FF2B5EF4-FFF2-40B4-BE49-F238E27FC236}">
                <a16:creationId xmlns:a16="http://schemas.microsoft.com/office/drawing/2014/main" id="{8F22A81A-6E24-63CD-F66C-1C43BAD40448}"/>
              </a:ext>
            </a:extLst>
          </xdr:cNvPr>
          <xdr:cNvSpPr/>
        </xdr:nvSpPr>
        <xdr:spPr>
          <a:xfrm>
            <a:off x="7852954" y="4335729"/>
            <a:ext cx="1204090" cy="1415893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0" name="ShpHUV">
            <a:extLst>
              <a:ext uri="{FF2B5EF4-FFF2-40B4-BE49-F238E27FC236}">
                <a16:creationId xmlns:a16="http://schemas.microsoft.com/office/drawing/2014/main" id="{2DCA1F74-F54C-63BE-BCC8-9DF94678CE47}"/>
              </a:ext>
            </a:extLst>
          </xdr:cNvPr>
          <xdr:cNvSpPr/>
        </xdr:nvSpPr>
        <xdr:spPr>
          <a:xfrm>
            <a:off x="7214598" y="4592427"/>
            <a:ext cx="498177" cy="732061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1" name="ShpICA">
            <a:extLst>
              <a:ext uri="{FF2B5EF4-FFF2-40B4-BE49-F238E27FC236}">
                <a16:creationId xmlns:a16="http://schemas.microsoft.com/office/drawing/2014/main" id="{7FAED98C-8657-9806-9352-B6E8078E80CD}"/>
              </a:ext>
            </a:extLst>
          </xdr:cNvPr>
          <xdr:cNvSpPr/>
        </xdr:nvSpPr>
        <xdr:spPr>
          <a:xfrm>
            <a:off x="6999002" y="4947677"/>
            <a:ext cx="580785" cy="815243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2" name="ShpJUN">
            <a:extLst>
              <a:ext uri="{FF2B5EF4-FFF2-40B4-BE49-F238E27FC236}">
                <a16:creationId xmlns:a16="http://schemas.microsoft.com/office/drawing/2014/main" id="{373D6071-F293-7B4E-675D-A312ED77E236}"/>
              </a:ext>
            </a:extLst>
          </xdr:cNvPr>
          <xdr:cNvSpPr/>
        </xdr:nvSpPr>
        <xdr:spPr>
          <a:xfrm>
            <a:off x="6970247" y="4153649"/>
            <a:ext cx="1037492" cy="67391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3" name="ShpLAL">
            <a:extLst>
              <a:ext uri="{FF2B5EF4-FFF2-40B4-BE49-F238E27FC236}">
                <a16:creationId xmlns:a16="http://schemas.microsoft.com/office/drawing/2014/main" id="{6418453D-7F05-1A2F-C91A-BE174CB99290}"/>
              </a:ext>
            </a:extLst>
          </xdr:cNvPr>
          <xdr:cNvSpPr/>
        </xdr:nvSpPr>
        <xdr:spPr>
          <a:xfrm>
            <a:off x="5856815" y="2885985"/>
            <a:ext cx="992124" cy="68023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4" name="ShpLAM">
            <a:extLst>
              <a:ext uri="{FF2B5EF4-FFF2-40B4-BE49-F238E27FC236}">
                <a16:creationId xmlns:a16="http://schemas.microsoft.com/office/drawing/2014/main" id="{7814BDAE-0CC5-FACB-B8A1-70AB2CE97B7D}"/>
              </a:ext>
            </a:extLst>
          </xdr:cNvPr>
          <xdr:cNvSpPr/>
        </xdr:nvSpPr>
        <xdr:spPr>
          <a:xfrm>
            <a:off x="5542143" y="2417813"/>
            <a:ext cx="513627" cy="53317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5" name="ShpLIM">
            <a:extLst>
              <a:ext uri="{FF2B5EF4-FFF2-40B4-BE49-F238E27FC236}">
                <a16:creationId xmlns:a16="http://schemas.microsoft.com/office/drawing/2014/main" id="{F74CC22C-4D0E-4281-4BA7-49E499100768}"/>
              </a:ext>
            </a:extLst>
          </xdr:cNvPr>
          <xdr:cNvSpPr/>
        </xdr:nvSpPr>
        <xdr:spPr>
          <a:xfrm>
            <a:off x="6482330" y="4016424"/>
            <a:ext cx="844697" cy="1023237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6" name="ShpLOR">
            <a:extLst>
              <a:ext uri="{FF2B5EF4-FFF2-40B4-BE49-F238E27FC236}">
                <a16:creationId xmlns:a16="http://schemas.microsoft.com/office/drawing/2014/main" id="{B6E5A338-CF75-A183-DA88-262F17A06F09}"/>
              </a:ext>
            </a:extLst>
          </xdr:cNvPr>
          <xdr:cNvSpPr/>
        </xdr:nvSpPr>
        <xdr:spPr>
          <a:xfrm>
            <a:off x="6511527" y="536622"/>
            <a:ext cx="2712177" cy="2906363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7" name="ShpMAD">
            <a:extLst>
              <a:ext uri="{FF2B5EF4-FFF2-40B4-BE49-F238E27FC236}">
                <a16:creationId xmlns:a16="http://schemas.microsoft.com/office/drawing/2014/main" id="{E19442A9-1088-47BC-3ED7-439F7ACC83B0}"/>
              </a:ext>
            </a:extLst>
          </xdr:cNvPr>
          <xdr:cNvSpPr/>
        </xdr:nvSpPr>
        <xdr:spPr>
          <a:xfrm>
            <a:off x="8372349" y="3924669"/>
            <a:ext cx="1253868" cy="1149509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8" name="ShpMOQ">
            <a:extLst>
              <a:ext uri="{FF2B5EF4-FFF2-40B4-BE49-F238E27FC236}">
                <a16:creationId xmlns:a16="http://schemas.microsoft.com/office/drawing/2014/main" id="{78782F94-5744-EB7A-4BB9-95E90FB08858}"/>
              </a:ext>
            </a:extLst>
          </xdr:cNvPr>
          <xdr:cNvSpPr/>
        </xdr:nvSpPr>
        <xdr:spPr>
          <a:xfrm>
            <a:off x="8649856" y="5968374"/>
            <a:ext cx="482430" cy="60851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9" name="ShpPAS">
            <a:extLst>
              <a:ext uri="{FF2B5EF4-FFF2-40B4-BE49-F238E27FC236}">
                <a16:creationId xmlns:a16="http://schemas.microsoft.com/office/drawing/2014/main" id="{49553066-2632-E3C0-341E-646D21DA4116}"/>
              </a:ext>
            </a:extLst>
          </xdr:cNvPr>
          <xdr:cNvSpPr/>
        </xdr:nvSpPr>
        <xdr:spPr>
          <a:xfrm>
            <a:off x="6889159" y="3798401"/>
            <a:ext cx="875775" cy="495593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0" name="ShpPIU">
            <a:extLst>
              <a:ext uri="{FF2B5EF4-FFF2-40B4-BE49-F238E27FC236}">
                <a16:creationId xmlns:a16="http://schemas.microsoft.com/office/drawing/2014/main" id="{5A3654C7-53FD-CE61-AE10-D9CDE477C24B}"/>
              </a:ext>
            </a:extLst>
          </xdr:cNvPr>
          <xdr:cNvSpPr/>
        </xdr:nvSpPr>
        <xdr:spPr>
          <a:xfrm>
            <a:off x="5269420" y="1914063"/>
            <a:ext cx="726150" cy="788188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1" name="ShpPUN">
            <a:extLst>
              <a:ext uri="{FF2B5EF4-FFF2-40B4-BE49-F238E27FC236}">
                <a16:creationId xmlns:a16="http://schemas.microsoft.com/office/drawing/2014/main" id="{E26F0261-73A2-530D-769D-20AE4AD31EF6}"/>
              </a:ext>
            </a:extLst>
          </xdr:cNvPr>
          <xdr:cNvSpPr/>
        </xdr:nvSpPr>
        <xdr:spPr>
          <a:xfrm>
            <a:off x="8778480" y="4966940"/>
            <a:ext cx="782821" cy="1454773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2" name="ShpSAN">
            <a:extLst>
              <a:ext uri="{FF2B5EF4-FFF2-40B4-BE49-F238E27FC236}">
                <a16:creationId xmlns:a16="http://schemas.microsoft.com/office/drawing/2014/main" id="{4377DD0C-BDA6-FF29-070F-85E777129170}"/>
              </a:ext>
            </a:extLst>
          </xdr:cNvPr>
          <xdr:cNvSpPr/>
        </xdr:nvSpPr>
        <xdr:spPr>
          <a:xfrm>
            <a:off x="6508159" y="2363538"/>
            <a:ext cx="828580" cy="110377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3" name="ShpTAC">
            <a:extLst>
              <a:ext uri="{FF2B5EF4-FFF2-40B4-BE49-F238E27FC236}">
                <a16:creationId xmlns:a16="http://schemas.microsoft.com/office/drawing/2014/main" id="{5A3B567D-0CC6-DBE8-EA7A-9A4ED5489828}"/>
              </a:ext>
            </a:extLst>
          </xdr:cNvPr>
          <xdr:cNvSpPr/>
        </xdr:nvSpPr>
        <xdr:spPr>
          <a:xfrm>
            <a:off x="8745006" y="6266737"/>
            <a:ext cx="564151" cy="506591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4" name="ShpTUM">
            <a:extLst>
              <a:ext uri="{FF2B5EF4-FFF2-40B4-BE49-F238E27FC236}">
                <a16:creationId xmlns:a16="http://schemas.microsoft.com/office/drawing/2014/main" id="{F6CF19FF-7B11-F1F7-715F-ABC2863F6F46}"/>
              </a:ext>
            </a:extLst>
          </xdr:cNvPr>
          <xdr:cNvSpPr/>
        </xdr:nvSpPr>
        <xdr:spPr>
          <a:xfrm>
            <a:off x="5371628" y="1682302"/>
            <a:ext cx="323075" cy="262513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5" name="ShpUCA">
            <a:extLst>
              <a:ext uri="{FF2B5EF4-FFF2-40B4-BE49-F238E27FC236}">
                <a16:creationId xmlns:a16="http://schemas.microsoft.com/office/drawing/2014/main" id="{48F4894E-066E-C075-CB6B-E300BE5FEFAE}"/>
              </a:ext>
            </a:extLst>
          </xdr:cNvPr>
          <xdr:cNvSpPr/>
        </xdr:nvSpPr>
        <xdr:spPr>
          <a:xfrm>
            <a:off x="7148239" y="3021914"/>
            <a:ext cx="1869371" cy="1383742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6" name="SimAMA">
            <a:extLst>
              <a:ext uri="{FF2B5EF4-FFF2-40B4-BE49-F238E27FC236}">
                <a16:creationId xmlns:a16="http://schemas.microsoft.com/office/drawing/2014/main" id="{B5EC56AE-DEEE-874D-9713-3DEA83E0A406}"/>
              </a:ext>
            </a:extLst>
          </xdr:cNvPr>
          <xdr:cNvSpPr/>
        </xdr:nvSpPr>
        <xdr:spPr>
          <a:xfrm>
            <a:off x="6013688" y="1963822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13 863</a:t>
            </a:r>
          </a:p>
        </xdr:txBody>
      </xdr:sp>
      <xdr:sp macro="" textlink="">
        <xdr:nvSpPr>
          <xdr:cNvPr id="167" name="SimANC">
            <a:extLst>
              <a:ext uri="{FF2B5EF4-FFF2-40B4-BE49-F238E27FC236}">
                <a16:creationId xmlns:a16="http://schemas.microsoft.com/office/drawing/2014/main" id="{A69C648B-80EC-EBDC-2192-B6C4CCB68C0C}"/>
              </a:ext>
            </a:extLst>
          </xdr:cNvPr>
          <xdr:cNvSpPr/>
        </xdr:nvSpPr>
        <xdr:spPr>
          <a:xfrm>
            <a:off x="6079524" y="3411781"/>
            <a:ext cx="924774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19 869</a:t>
            </a:r>
          </a:p>
        </xdr:txBody>
      </xdr:sp>
      <xdr:sp macro="" textlink="">
        <xdr:nvSpPr>
          <xdr:cNvPr id="168" name="SimAPU">
            <a:extLst>
              <a:ext uri="{FF2B5EF4-FFF2-40B4-BE49-F238E27FC236}">
                <a16:creationId xmlns:a16="http://schemas.microsoft.com/office/drawing/2014/main" id="{54CA064E-EBA9-8B3E-000F-581C8B37E86F}"/>
              </a:ext>
            </a:extLst>
          </xdr:cNvPr>
          <xdr:cNvSpPr/>
        </xdr:nvSpPr>
        <xdr:spPr>
          <a:xfrm>
            <a:off x="7854673" y="5066719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9 172</a:t>
            </a:r>
          </a:p>
        </xdr:txBody>
      </xdr:sp>
      <xdr:sp macro="" textlink="">
        <xdr:nvSpPr>
          <xdr:cNvPr id="169" name="SimARE">
            <a:extLst>
              <a:ext uri="{FF2B5EF4-FFF2-40B4-BE49-F238E27FC236}">
                <a16:creationId xmlns:a16="http://schemas.microsoft.com/office/drawing/2014/main" id="{D7438836-848E-3ADD-BCAA-AFE702AE449B}"/>
              </a:ext>
            </a:extLst>
          </xdr:cNvPr>
          <xdr:cNvSpPr/>
        </xdr:nvSpPr>
        <xdr:spPr>
          <a:xfrm>
            <a:off x="7982327" y="5687830"/>
            <a:ext cx="816222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17 952</a:t>
            </a:r>
          </a:p>
        </xdr:txBody>
      </xdr:sp>
      <xdr:sp macro="" textlink="">
        <xdr:nvSpPr>
          <xdr:cNvPr id="170" name="SimAYA">
            <a:extLst>
              <a:ext uri="{FF2B5EF4-FFF2-40B4-BE49-F238E27FC236}">
                <a16:creationId xmlns:a16="http://schemas.microsoft.com/office/drawing/2014/main" id="{5FAAB2D8-160A-2DF6-8D62-B6FA6474DB43}"/>
              </a:ext>
            </a:extLst>
          </xdr:cNvPr>
          <xdr:cNvSpPr/>
        </xdr:nvSpPr>
        <xdr:spPr>
          <a:xfrm>
            <a:off x="7365940" y="5257800"/>
            <a:ext cx="722093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16 649</a:t>
            </a:r>
          </a:p>
        </xdr:txBody>
      </xdr:sp>
      <xdr:sp macro="" textlink="">
        <xdr:nvSpPr>
          <xdr:cNvPr id="171" name="SimCAJ">
            <a:extLst>
              <a:ext uri="{FF2B5EF4-FFF2-40B4-BE49-F238E27FC236}">
                <a16:creationId xmlns:a16="http://schemas.microsoft.com/office/drawing/2014/main" id="{AE8A5A3B-43F7-0DAF-5263-FD097BAE3933}"/>
              </a:ext>
            </a:extLst>
          </xdr:cNvPr>
          <xdr:cNvSpPr/>
        </xdr:nvSpPr>
        <xdr:spPr>
          <a:xfrm>
            <a:off x="5827898" y="2513417"/>
            <a:ext cx="801925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15 780</a:t>
            </a:r>
          </a:p>
        </xdr:txBody>
      </xdr:sp>
      <xdr:sp macro="" textlink="">
        <xdr:nvSpPr>
          <xdr:cNvPr id="172" name="SimCAL">
            <a:extLst>
              <a:ext uri="{FF2B5EF4-FFF2-40B4-BE49-F238E27FC236}">
                <a16:creationId xmlns:a16="http://schemas.microsoft.com/office/drawing/2014/main" id="{8C27AC4D-C9F1-F928-1FC3-1B03372BEAB3}"/>
              </a:ext>
            </a:extLst>
          </xdr:cNvPr>
          <xdr:cNvSpPr/>
        </xdr:nvSpPr>
        <xdr:spPr>
          <a:xfrm>
            <a:off x="6195892" y="4392648"/>
            <a:ext cx="722093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13 683</a:t>
            </a:r>
          </a:p>
        </xdr:txBody>
      </xdr:sp>
      <xdr:sp macro="" textlink="">
        <xdr:nvSpPr>
          <xdr:cNvPr id="173" name="SimCUZ">
            <a:extLst>
              <a:ext uri="{FF2B5EF4-FFF2-40B4-BE49-F238E27FC236}">
                <a16:creationId xmlns:a16="http://schemas.microsoft.com/office/drawing/2014/main" id="{F3CB2DE4-55A5-9F72-018F-6E4E6A308952}"/>
              </a:ext>
            </a:extLst>
          </xdr:cNvPr>
          <xdr:cNvSpPr/>
        </xdr:nvSpPr>
        <xdr:spPr>
          <a:xfrm>
            <a:off x="7876438" y="4637395"/>
            <a:ext cx="878369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36 228</a:t>
            </a:r>
          </a:p>
        </xdr:txBody>
      </xdr:sp>
      <xdr:sp macro="" textlink="">
        <xdr:nvSpPr>
          <xdr:cNvPr id="174" name="SimHUV">
            <a:extLst>
              <a:ext uri="{FF2B5EF4-FFF2-40B4-BE49-F238E27FC236}">
                <a16:creationId xmlns:a16="http://schemas.microsoft.com/office/drawing/2014/main" id="{035595F8-D291-4CD7-22A5-A957CD12EF81}"/>
              </a:ext>
            </a:extLst>
          </xdr:cNvPr>
          <xdr:cNvSpPr/>
        </xdr:nvSpPr>
        <xdr:spPr>
          <a:xfrm>
            <a:off x="7010962" y="4649866"/>
            <a:ext cx="882259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8 507</a:t>
            </a:r>
          </a:p>
        </xdr:txBody>
      </xdr:sp>
      <xdr:sp macro="" textlink="">
        <xdr:nvSpPr>
          <xdr:cNvPr id="175" name="SimHUC">
            <a:extLst>
              <a:ext uri="{FF2B5EF4-FFF2-40B4-BE49-F238E27FC236}">
                <a16:creationId xmlns:a16="http://schemas.microsoft.com/office/drawing/2014/main" id="{0F205EA2-448C-82B9-F4CA-F4B9D151F282}"/>
              </a:ext>
            </a:extLst>
          </xdr:cNvPr>
          <xdr:cNvSpPr/>
        </xdr:nvSpPr>
        <xdr:spPr>
          <a:xfrm>
            <a:off x="6730928" y="3453299"/>
            <a:ext cx="722094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13 605</a:t>
            </a:r>
          </a:p>
        </xdr:txBody>
      </xdr:sp>
      <xdr:sp macro="" textlink="">
        <xdr:nvSpPr>
          <xdr:cNvPr id="176" name="SimICA">
            <a:extLst>
              <a:ext uri="{FF2B5EF4-FFF2-40B4-BE49-F238E27FC236}">
                <a16:creationId xmlns:a16="http://schemas.microsoft.com/office/drawing/2014/main" id="{04368513-06CB-B142-6CF3-ABF35111984E}"/>
              </a:ext>
            </a:extLst>
          </xdr:cNvPr>
          <xdr:cNvSpPr/>
        </xdr:nvSpPr>
        <xdr:spPr>
          <a:xfrm>
            <a:off x="6842800" y="4971192"/>
            <a:ext cx="722094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16 126</a:t>
            </a:r>
          </a:p>
        </xdr:txBody>
      </xdr:sp>
      <xdr:sp macro="" textlink="">
        <xdr:nvSpPr>
          <xdr:cNvPr id="177" name="SimJUN">
            <a:extLst>
              <a:ext uri="{FF2B5EF4-FFF2-40B4-BE49-F238E27FC236}">
                <a16:creationId xmlns:a16="http://schemas.microsoft.com/office/drawing/2014/main" id="{6FB02167-ECD0-D100-8698-9930E7767FAF}"/>
              </a:ext>
            </a:extLst>
          </xdr:cNvPr>
          <xdr:cNvSpPr/>
        </xdr:nvSpPr>
        <xdr:spPr>
          <a:xfrm>
            <a:off x="6989108" y="4113331"/>
            <a:ext cx="938346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20 339</a:t>
            </a:r>
          </a:p>
        </xdr:txBody>
      </xdr:sp>
      <xdr:sp macro="" textlink="">
        <xdr:nvSpPr>
          <xdr:cNvPr id="178" name="SimLAL">
            <a:extLst>
              <a:ext uri="{FF2B5EF4-FFF2-40B4-BE49-F238E27FC236}">
                <a16:creationId xmlns:a16="http://schemas.microsoft.com/office/drawing/2014/main" id="{F599E715-AFEC-20BB-B85F-E80E5F008F52}"/>
              </a:ext>
            </a:extLst>
          </xdr:cNvPr>
          <xdr:cNvSpPr/>
        </xdr:nvSpPr>
        <xdr:spPr>
          <a:xfrm>
            <a:off x="5823293" y="2988766"/>
            <a:ext cx="88400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17 794</a:t>
            </a:r>
          </a:p>
        </xdr:txBody>
      </xdr:sp>
      <xdr:sp macro="" textlink="">
        <xdr:nvSpPr>
          <xdr:cNvPr id="179" name="SimLAM">
            <a:extLst>
              <a:ext uri="{FF2B5EF4-FFF2-40B4-BE49-F238E27FC236}">
                <a16:creationId xmlns:a16="http://schemas.microsoft.com/office/drawing/2014/main" id="{F452DB17-905A-BA91-F9AD-A6ED0B0B11A8}"/>
              </a:ext>
            </a:extLst>
          </xdr:cNvPr>
          <xdr:cNvSpPr/>
        </xdr:nvSpPr>
        <xdr:spPr>
          <a:xfrm>
            <a:off x="5165689" y="2559008"/>
            <a:ext cx="915381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13 525</a:t>
            </a:r>
          </a:p>
        </xdr:txBody>
      </xdr:sp>
      <xdr:sp macro="" textlink="">
        <xdr:nvSpPr>
          <xdr:cNvPr id="180" name="SimLIM">
            <a:extLst>
              <a:ext uri="{FF2B5EF4-FFF2-40B4-BE49-F238E27FC236}">
                <a16:creationId xmlns:a16="http://schemas.microsoft.com/office/drawing/2014/main" id="{1C9FDF61-344B-C108-DFE9-0CA55F4D642F}"/>
              </a:ext>
            </a:extLst>
          </xdr:cNvPr>
          <xdr:cNvSpPr/>
        </xdr:nvSpPr>
        <xdr:spPr>
          <a:xfrm>
            <a:off x="6424015" y="3990722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77 585</a:t>
            </a:r>
          </a:p>
        </xdr:txBody>
      </xdr:sp>
      <xdr:sp macro="" textlink="">
        <xdr:nvSpPr>
          <xdr:cNvPr id="181" name="SimLOR">
            <a:extLst>
              <a:ext uri="{FF2B5EF4-FFF2-40B4-BE49-F238E27FC236}">
                <a16:creationId xmlns:a16="http://schemas.microsoft.com/office/drawing/2014/main" id="{C3E949DD-6DE7-2CC3-E3CC-20F444E2DD7A}"/>
              </a:ext>
            </a:extLst>
          </xdr:cNvPr>
          <xdr:cNvSpPr/>
        </xdr:nvSpPr>
        <xdr:spPr>
          <a:xfrm>
            <a:off x="7205209" y="1597514"/>
            <a:ext cx="722094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12 208</a:t>
            </a:r>
          </a:p>
        </xdr:txBody>
      </xdr:sp>
      <xdr:sp macro="" textlink="">
        <xdr:nvSpPr>
          <xdr:cNvPr id="182" name="SimMAD">
            <a:extLst>
              <a:ext uri="{FF2B5EF4-FFF2-40B4-BE49-F238E27FC236}">
                <a16:creationId xmlns:a16="http://schemas.microsoft.com/office/drawing/2014/main" id="{AB7E5F59-9D74-788E-27CD-696CDA0E79AF}"/>
              </a:ext>
            </a:extLst>
          </xdr:cNvPr>
          <xdr:cNvSpPr/>
        </xdr:nvSpPr>
        <xdr:spPr>
          <a:xfrm>
            <a:off x="8451208" y="4262417"/>
            <a:ext cx="94314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2 180</a:t>
            </a:r>
          </a:p>
        </xdr:txBody>
      </xdr:sp>
      <xdr:sp macro="" textlink="">
        <xdr:nvSpPr>
          <xdr:cNvPr id="183" name="SimMOQ">
            <a:extLst>
              <a:ext uri="{FF2B5EF4-FFF2-40B4-BE49-F238E27FC236}">
                <a16:creationId xmlns:a16="http://schemas.microsoft.com/office/drawing/2014/main" id="{A0E170DF-0ED5-5FE3-E9EB-F4A217921C5D}"/>
              </a:ext>
            </a:extLst>
          </xdr:cNvPr>
          <xdr:cNvSpPr/>
        </xdr:nvSpPr>
        <xdr:spPr>
          <a:xfrm>
            <a:off x="8474311" y="5980387"/>
            <a:ext cx="709595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2 261</a:t>
            </a:r>
          </a:p>
        </xdr:txBody>
      </xdr:sp>
      <xdr:sp macro="" textlink="">
        <xdr:nvSpPr>
          <xdr:cNvPr id="184" name="SimPAS">
            <a:extLst>
              <a:ext uri="{FF2B5EF4-FFF2-40B4-BE49-F238E27FC236}">
                <a16:creationId xmlns:a16="http://schemas.microsoft.com/office/drawing/2014/main" id="{3751BC8E-B27A-9E0F-E12E-ED66CFFB389C}"/>
              </a:ext>
            </a:extLst>
          </xdr:cNvPr>
          <xdr:cNvSpPr/>
        </xdr:nvSpPr>
        <xdr:spPr>
          <a:xfrm>
            <a:off x="7081208" y="3741316"/>
            <a:ext cx="774740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4 982</a:t>
            </a:r>
          </a:p>
        </xdr:txBody>
      </xdr:sp>
      <xdr:sp macro="" textlink="">
        <xdr:nvSpPr>
          <xdr:cNvPr id="185" name="SimPIU">
            <a:extLst>
              <a:ext uri="{FF2B5EF4-FFF2-40B4-BE49-F238E27FC236}">
                <a16:creationId xmlns:a16="http://schemas.microsoft.com/office/drawing/2014/main" id="{71BDB858-D34E-7613-8F29-F2380DFF3A98}"/>
              </a:ext>
            </a:extLst>
          </xdr:cNvPr>
          <xdr:cNvSpPr/>
        </xdr:nvSpPr>
        <xdr:spPr>
          <a:xfrm>
            <a:off x="5279166" y="1961273"/>
            <a:ext cx="721982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13 637</a:t>
            </a:r>
          </a:p>
        </xdr:txBody>
      </xdr:sp>
      <xdr:sp macro="" textlink="">
        <xdr:nvSpPr>
          <xdr:cNvPr id="186" name="SimPUN">
            <a:extLst>
              <a:ext uri="{FF2B5EF4-FFF2-40B4-BE49-F238E27FC236}">
                <a16:creationId xmlns:a16="http://schemas.microsoft.com/office/drawing/2014/main" id="{7BB17873-5D9D-E679-E945-CDFC9DC21C0F}"/>
              </a:ext>
            </a:extLst>
          </xdr:cNvPr>
          <xdr:cNvSpPr/>
        </xdr:nvSpPr>
        <xdr:spPr>
          <a:xfrm>
            <a:off x="8672238" y="5313387"/>
            <a:ext cx="989038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16 065</a:t>
            </a:r>
          </a:p>
        </xdr:txBody>
      </xdr:sp>
      <xdr:sp macro="" textlink="">
        <xdr:nvSpPr>
          <xdr:cNvPr id="187" name="SimSAN">
            <a:extLst>
              <a:ext uri="{FF2B5EF4-FFF2-40B4-BE49-F238E27FC236}">
                <a16:creationId xmlns:a16="http://schemas.microsoft.com/office/drawing/2014/main" id="{6910D813-775A-DE7A-BDE0-65DC26E73D25}"/>
              </a:ext>
            </a:extLst>
          </xdr:cNvPr>
          <xdr:cNvSpPr/>
        </xdr:nvSpPr>
        <xdr:spPr>
          <a:xfrm>
            <a:off x="6447917" y="2649841"/>
            <a:ext cx="722094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19 791</a:t>
            </a:r>
          </a:p>
        </xdr:txBody>
      </xdr:sp>
      <xdr:sp macro="" textlink="">
        <xdr:nvSpPr>
          <xdr:cNvPr id="188" name="SimTUM">
            <a:extLst>
              <a:ext uri="{FF2B5EF4-FFF2-40B4-BE49-F238E27FC236}">
                <a16:creationId xmlns:a16="http://schemas.microsoft.com/office/drawing/2014/main" id="{1F3DA939-0E53-E914-1DAB-9DC2C9CE7DBD}"/>
              </a:ext>
            </a:extLst>
          </xdr:cNvPr>
          <xdr:cNvSpPr/>
        </xdr:nvSpPr>
        <xdr:spPr>
          <a:xfrm>
            <a:off x="5173771" y="1471989"/>
            <a:ext cx="719058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5 728</a:t>
            </a:r>
          </a:p>
        </xdr:txBody>
      </xdr:sp>
      <xdr:sp macro="" textlink="">
        <xdr:nvSpPr>
          <xdr:cNvPr id="189" name="SimUCA">
            <a:extLst>
              <a:ext uri="{FF2B5EF4-FFF2-40B4-BE49-F238E27FC236}">
                <a16:creationId xmlns:a16="http://schemas.microsoft.com/office/drawing/2014/main" id="{49A2E473-96E1-4D97-6513-27FAC4DDBB37}"/>
              </a:ext>
            </a:extLst>
          </xdr:cNvPr>
          <xdr:cNvSpPr/>
        </xdr:nvSpPr>
        <xdr:spPr>
          <a:xfrm>
            <a:off x="7572643" y="3566080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2 943</a:t>
            </a:r>
          </a:p>
        </xdr:txBody>
      </xdr:sp>
      <xdr:sp macro="" textlink="">
        <xdr:nvSpPr>
          <xdr:cNvPr id="190" name="SimTAC">
            <a:extLst>
              <a:ext uri="{FF2B5EF4-FFF2-40B4-BE49-F238E27FC236}">
                <a16:creationId xmlns:a16="http://schemas.microsoft.com/office/drawing/2014/main" id="{D07CC29A-2F4C-32AB-8752-ACB3658EB444}"/>
              </a:ext>
            </a:extLst>
          </xdr:cNvPr>
          <xdr:cNvSpPr/>
        </xdr:nvSpPr>
        <xdr:spPr>
          <a:xfrm>
            <a:off x="8689432" y="6257898"/>
            <a:ext cx="723175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7 251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>
        <row r="20">
          <cell r="J20" t="str">
            <v>Enero</v>
          </cell>
          <cell r="K20">
            <v>3001</v>
          </cell>
        </row>
        <row r="21">
          <cell r="J21" t="str">
            <v>Febrero</v>
          </cell>
          <cell r="K21">
            <v>3286</v>
          </cell>
        </row>
        <row r="22">
          <cell r="J22" t="str">
            <v>Marzo</v>
          </cell>
          <cell r="K22">
            <v>4692</v>
          </cell>
        </row>
        <row r="23">
          <cell r="J23" t="str">
            <v>Abril</v>
          </cell>
          <cell r="K23">
            <v>4360</v>
          </cell>
        </row>
        <row r="109">
          <cell r="N109" t="str">
            <v>d</v>
          </cell>
        </row>
        <row r="110">
          <cell r="M110" t="str">
            <v>Madre De Dios</v>
          </cell>
          <cell r="N110">
            <v>2968</v>
          </cell>
        </row>
        <row r="111">
          <cell r="M111" t="str">
            <v>Moquegua</v>
          </cell>
          <cell r="N111">
            <v>4763</v>
          </cell>
        </row>
        <row r="112">
          <cell r="M112" t="str">
            <v>Ucayali</v>
          </cell>
          <cell r="N112">
            <v>5830</v>
          </cell>
        </row>
        <row r="113">
          <cell r="M113" t="str">
            <v>Tumbes</v>
          </cell>
          <cell r="N113">
            <v>6152</v>
          </cell>
        </row>
        <row r="114">
          <cell r="M114" t="str">
            <v>Huancavelica</v>
          </cell>
          <cell r="N114">
            <v>8592</v>
          </cell>
        </row>
        <row r="115">
          <cell r="M115" t="str">
            <v>Amazonas</v>
          </cell>
          <cell r="N115">
            <v>9351</v>
          </cell>
        </row>
        <row r="116">
          <cell r="M116" t="str">
            <v>Pasco</v>
          </cell>
          <cell r="N116">
            <v>9388</v>
          </cell>
        </row>
        <row r="117">
          <cell r="M117" t="str">
            <v>Loreto</v>
          </cell>
          <cell r="N117">
            <v>9544</v>
          </cell>
        </row>
        <row r="118">
          <cell r="M118" t="str">
            <v>Tacna</v>
          </cell>
          <cell r="N118">
            <v>9748</v>
          </cell>
        </row>
        <row r="119">
          <cell r="M119" t="str">
            <v>Lambayeque</v>
          </cell>
          <cell r="N119">
            <v>10334</v>
          </cell>
        </row>
        <row r="120">
          <cell r="M120" t="str">
            <v>Huanuco</v>
          </cell>
          <cell r="N120">
            <v>12171</v>
          </cell>
        </row>
        <row r="121">
          <cell r="M121" t="str">
            <v>Piura</v>
          </cell>
          <cell r="N121">
            <v>15084</v>
          </cell>
        </row>
        <row r="122">
          <cell r="M122" t="str">
            <v>Apurimac</v>
          </cell>
          <cell r="N122">
            <v>15234</v>
          </cell>
        </row>
        <row r="123">
          <cell r="M123" t="str">
            <v>Puno</v>
          </cell>
          <cell r="N123">
            <v>15707</v>
          </cell>
        </row>
        <row r="124">
          <cell r="M124" t="str">
            <v>Cajamarca</v>
          </cell>
          <cell r="N124">
            <v>15777</v>
          </cell>
        </row>
        <row r="125">
          <cell r="M125" t="str">
            <v>Callao</v>
          </cell>
          <cell r="N125">
            <v>16119</v>
          </cell>
        </row>
        <row r="126">
          <cell r="M126" t="str">
            <v>Ayacucho</v>
          </cell>
          <cell r="N126">
            <v>17957</v>
          </cell>
        </row>
        <row r="127">
          <cell r="M127" t="str">
            <v>Ica</v>
          </cell>
          <cell r="N127">
            <v>18721</v>
          </cell>
        </row>
        <row r="128">
          <cell r="M128" t="str">
            <v>Ancash</v>
          </cell>
          <cell r="N128">
            <v>20387</v>
          </cell>
        </row>
        <row r="129">
          <cell r="M129" t="str">
            <v>San Martin</v>
          </cell>
          <cell r="N129">
            <v>21711</v>
          </cell>
        </row>
        <row r="130">
          <cell r="M130" t="str">
            <v>Lima Provincia</v>
          </cell>
          <cell r="N130">
            <v>21919</v>
          </cell>
        </row>
        <row r="131">
          <cell r="M131" t="str">
            <v>La Libertad</v>
          </cell>
          <cell r="N131">
            <v>28142</v>
          </cell>
        </row>
        <row r="132">
          <cell r="M132" t="str">
            <v>Arequipa</v>
          </cell>
          <cell r="N132">
            <v>29820</v>
          </cell>
        </row>
        <row r="133">
          <cell r="M133" t="str">
            <v>Cusco</v>
          </cell>
          <cell r="N133">
            <v>33038</v>
          </cell>
        </row>
        <row r="134">
          <cell r="M134" t="str">
            <v>Junin</v>
          </cell>
          <cell r="N134">
            <v>41049</v>
          </cell>
        </row>
        <row r="135">
          <cell r="M135" t="str">
            <v>Lima Metropolitana</v>
          </cell>
          <cell r="N135">
            <v>70081</v>
          </cell>
        </row>
        <row r="149">
          <cell r="D149" t="str">
            <v>Mujer</v>
          </cell>
          <cell r="E149" t="str">
            <v>Hombre</v>
          </cell>
        </row>
        <row r="154">
          <cell r="D154">
            <v>262562</v>
          </cell>
          <cell r="E154">
            <v>135161</v>
          </cell>
        </row>
        <row r="252">
          <cell r="P252" t="str">
            <v>Mujer</v>
          </cell>
          <cell r="Q252" t="str">
            <v>Hombre</v>
          </cell>
        </row>
        <row r="253">
          <cell r="L253" t="str">
            <v>Urbana</v>
          </cell>
          <cell r="P253">
            <v>222668</v>
          </cell>
          <cell r="Q253">
            <v>115503</v>
          </cell>
        </row>
        <row r="254">
          <cell r="L254" t="str">
            <v>Rural</v>
          </cell>
          <cell r="P254">
            <v>39894</v>
          </cell>
          <cell r="Q254">
            <v>19658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C94C-DA1D-48EB-A110-DA22E1C53D21}">
  <sheetPr>
    <tabColor theme="1" tint="0.14999847407452621"/>
  </sheetPr>
  <dimension ref="A1:CJ361"/>
  <sheetViews>
    <sheetView showGridLines="0" tabSelected="1" view="pageBreakPreview" zoomScale="86" zoomScaleNormal="80" zoomScaleSheetLayoutView="86" workbookViewId="0">
      <selection activeCell="A347" sqref="A347"/>
    </sheetView>
  </sheetViews>
  <sheetFormatPr baseColWidth="10" defaultColWidth="11.453125" defaultRowHeight="14" x14ac:dyDescent="0.3"/>
  <cols>
    <col min="1" max="1" width="1.54296875" style="2" customWidth="1"/>
    <col min="2" max="2" width="13.26953125" style="2" customWidth="1"/>
    <col min="3" max="3" width="11.26953125" style="2" customWidth="1"/>
    <col min="4" max="4" width="11.7265625" style="2" customWidth="1"/>
    <col min="5" max="5" width="13.54296875" style="2" customWidth="1"/>
    <col min="6" max="6" width="14.26953125" style="2" customWidth="1"/>
    <col min="7" max="7" width="15.26953125" style="2" customWidth="1"/>
    <col min="8" max="10" width="14.26953125" style="2" customWidth="1"/>
    <col min="11" max="11" width="11.54296875" style="2" customWidth="1"/>
    <col min="12" max="12" width="11.26953125" style="2" customWidth="1"/>
    <col min="13" max="14" width="15.453125" style="2" customWidth="1"/>
    <col min="15" max="15" width="14.7265625" style="2" customWidth="1"/>
    <col min="16" max="16" width="12.7265625" style="2" customWidth="1"/>
    <col min="17" max="17" width="12.453125" style="2" customWidth="1"/>
    <col min="18" max="18" width="11.1796875" style="2" customWidth="1"/>
    <col min="19" max="19" width="2.26953125" style="2" customWidth="1"/>
    <col min="20" max="20" width="4.453125" style="2" customWidth="1"/>
    <col min="21" max="22" width="13.26953125" style="2" customWidth="1"/>
    <col min="23" max="23" width="13" style="2" customWidth="1"/>
    <col min="24" max="24" width="13" style="5" customWidth="1"/>
    <col min="25" max="25" width="10.7265625" style="5" bestFit="1" customWidth="1"/>
    <col min="26" max="26" width="7.54296875" style="5" bestFit="1" customWidth="1"/>
    <col min="27" max="27" width="8.7265625" style="5" bestFit="1" customWidth="1"/>
    <col min="28" max="28" width="10.7265625" style="5" bestFit="1" customWidth="1"/>
    <col min="29" max="29" width="7.54296875" style="5" bestFit="1" customWidth="1"/>
    <col min="30" max="30" width="8.7265625" style="5" bestFit="1" customWidth="1"/>
    <col min="31" max="31" width="10.7265625" style="5" bestFit="1" customWidth="1"/>
    <col min="32" max="32" width="7.54296875" style="5" bestFit="1" customWidth="1"/>
    <col min="33" max="33" width="8.7265625" style="5" bestFit="1" customWidth="1"/>
    <col min="34" max="34" width="10.7265625" style="5" bestFit="1" customWidth="1"/>
    <col min="35" max="35" width="7.54296875" style="5" bestFit="1" customWidth="1"/>
    <col min="36" max="36" width="8.7265625" style="5" bestFit="1" customWidth="1"/>
    <col min="37" max="37" width="10.7265625" style="5" bestFit="1" customWidth="1"/>
    <col min="38" max="38" width="7.54296875" style="5" bestFit="1" customWidth="1"/>
    <col min="39" max="39" width="7" style="5" bestFit="1" customWidth="1"/>
    <col min="40" max="40" width="10.7265625" style="5" bestFit="1" customWidth="1"/>
    <col min="41" max="41" width="7.54296875" style="5" bestFit="1" customWidth="1"/>
    <col min="42" max="42" width="7" style="5" bestFit="1" customWidth="1"/>
    <col min="43" max="43" width="10.7265625" style="5" bestFit="1" customWidth="1"/>
    <col min="44" max="44" width="7.54296875" style="5" bestFit="1" customWidth="1"/>
    <col min="45" max="45" width="7" style="5" bestFit="1" customWidth="1"/>
    <col min="46" max="46" width="10.7265625" style="5" bestFit="1" customWidth="1"/>
    <col min="47" max="47" width="7.54296875" style="5" bestFit="1" customWidth="1"/>
    <col min="48" max="48" width="7" style="5" bestFit="1" customWidth="1"/>
    <col min="49" max="49" width="10.7265625" style="5" bestFit="1" customWidth="1"/>
    <col min="50" max="50" width="7.54296875" style="5" bestFit="1" customWidth="1"/>
    <col min="51" max="51" width="7" style="5" bestFit="1" customWidth="1"/>
    <col min="52" max="52" width="10.7265625" style="5" bestFit="1" customWidth="1"/>
    <col min="53" max="53" width="7.54296875" style="5" bestFit="1" customWidth="1"/>
    <col min="54" max="54" width="7" style="5" bestFit="1" customWidth="1"/>
    <col min="55" max="16384" width="11.453125" style="2"/>
  </cols>
  <sheetData>
    <row r="1" spans="2:54" x14ac:dyDescent="0.3">
      <c r="B1" s="1"/>
      <c r="I1" s="3"/>
      <c r="L1" s="3"/>
      <c r="Q1" s="3"/>
      <c r="T1" s="3"/>
      <c r="V1" s="3"/>
      <c r="X1" s="4"/>
      <c r="AA1" s="4"/>
      <c r="AD1" s="4"/>
      <c r="AG1" s="4"/>
      <c r="AJ1" s="4"/>
    </row>
    <row r="3" spans="2:54" x14ac:dyDescent="0.3">
      <c r="M3" s="6"/>
    </row>
    <row r="4" spans="2:54" ht="40.5" customHeight="1" x14ac:dyDescent="0.3"/>
    <row r="5" spans="2:54" ht="12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2:54" s="13" customFormat="1" ht="45" customHeight="1" x14ac:dyDescent="0.3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10"/>
      <c r="U6" s="10"/>
      <c r="V6" s="10"/>
      <c r="W6" s="10"/>
      <c r="X6" s="11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2:54" ht="27.75" customHeight="1" x14ac:dyDescent="0.3">
      <c r="B7" s="14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/>
      <c r="T7" s="15"/>
      <c r="U7" s="15"/>
      <c r="V7" s="15"/>
      <c r="W7" s="15"/>
      <c r="X7" s="11"/>
    </row>
    <row r="8" spans="2:54" ht="11.25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16"/>
      <c r="U8" s="16"/>
      <c r="V8" s="16"/>
      <c r="W8" s="16"/>
      <c r="X8" s="11"/>
    </row>
    <row r="9" spans="2:54" ht="23.25" customHeight="1" x14ac:dyDescent="0.3">
      <c r="B9" s="16" t="s">
        <v>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8"/>
      <c r="T9" s="16"/>
      <c r="U9" s="16"/>
      <c r="V9" s="16"/>
      <c r="W9" s="16"/>
      <c r="X9" s="11"/>
    </row>
    <row r="10" spans="2:54" ht="7.5" customHeigh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7"/>
      <c r="S10" s="8"/>
      <c r="T10" s="8"/>
      <c r="U10" s="8"/>
      <c r="V10" s="8"/>
      <c r="W10" s="8"/>
      <c r="X10" s="18"/>
    </row>
    <row r="11" spans="2:54" ht="7.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17"/>
      <c r="S11" s="8"/>
      <c r="T11" s="8"/>
      <c r="U11" s="8"/>
      <c r="V11" s="8"/>
      <c r="W11" s="8"/>
      <c r="X11" s="18"/>
    </row>
    <row r="12" spans="2:54" ht="7.5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17"/>
      <c r="S12" s="8"/>
      <c r="T12" s="8"/>
      <c r="U12" s="8"/>
      <c r="V12" s="8"/>
      <c r="W12" s="8"/>
      <c r="X12" s="18"/>
    </row>
    <row r="13" spans="2:54" ht="18" customHeight="1" x14ac:dyDescent="0.3"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5" spans="2:54" ht="30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</row>
    <row r="16" spans="2:54" ht="36.65" customHeight="1" x14ac:dyDescent="0.4">
      <c r="C16" s="21" t="s">
        <v>3</v>
      </c>
      <c r="D16" s="21"/>
      <c r="E16" s="21"/>
      <c r="F16" s="21"/>
      <c r="G16" s="21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0"/>
    </row>
    <row r="17" spans="2:24" ht="27" customHeight="1" x14ac:dyDescent="0.3">
      <c r="B17" s="22"/>
      <c r="C17" s="22"/>
      <c r="D17" s="22"/>
      <c r="E17" s="22"/>
      <c r="F17" s="22"/>
      <c r="G17" s="22"/>
      <c r="H17" s="22"/>
      <c r="L17" s="22"/>
      <c r="M17" s="22"/>
      <c r="R17" s="22"/>
      <c r="S17" s="22"/>
      <c r="T17" s="22"/>
      <c r="U17" s="22"/>
      <c r="V17" s="22"/>
      <c r="W17" s="22"/>
      <c r="X17" s="20"/>
    </row>
    <row r="18" spans="2:24" ht="21" customHeight="1" x14ac:dyDescent="0.3">
      <c r="E18" s="22"/>
      <c r="F18" s="22"/>
      <c r="G18" s="22"/>
      <c r="H18" s="22"/>
      <c r="J18" s="23" t="s">
        <v>4</v>
      </c>
      <c r="K18" s="24" t="s">
        <v>5</v>
      </c>
      <c r="L18" s="25"/>
      <c r="M18" s="22"/>
      <c r="R18" s="22"/>
      <c r="S18" s="22"/>
      <c r="T18" s="22"/>
      <c r="U18" s="22"/>
      <c r="V18" s="22"/>
      <c r="W18" s="22"/>
      <c r="X18" s="20"/>
    </row>
    <row r="19" spans="2:24" ht="21" customHeight="1" x14ac:dyDescent="0.3">
      <c r="E19" s="22"/>
      <c r="F19" s="22"/>
      <c r="G19" s="22"/>
      <c r="H19" s="22"/>
      <c r="J19" s="23"/>
      <c r="K19" s="24"/>
      <c r="L19" s="25"/>
      <c r="M19" s="22"/>
      <c r="R19" s="22"/>
      <c r="S19" s="22"/>
      <c r="T19" s="22"/>
      <c r="U19" s="22"/>
      <c r="V19" s="22"/>
      <c r="W19" s="22"/>
      <c r="X19" s="20"/>
    </row>
    <row r="20" spans="2:24" ht="21" customHeight="1" x14ac:dyDescent="0.3">
      <c r="E20" s="22"/>
      <c r="F20" s="22"/>
      <c r="G20" s="22"/>
      <c r="H20" s="22"/>
      <c r="J20" s="26" t="s">
        <v>6</v>
      </c>
      <c r="K20" s="27">
        <v>3001</v>
      </c>
      <c r="L20" s="27"/>
      <c r="M20" s="22"/>
      <c r="R20" s="22"/>
      <c r="S20" s="22"/>
      <c r="T20" s="22"/>
      <c r="U20" s="22"/>
      <c r="V20" s="22"/>
      <c r="W20" s="22"/>
      <c r="X20" s="20"/>
    </row>
    <row r="21" spans="2:24" ht="21" customHeight="1" x14ac:dyDescent="0.3">
      <c r="E21" s="22"/>
      <c r="F21" s="22"/>
      <c r="G21" s="22"/>
      <c r="H21" s="22"/>
      <c r="J21" s="28" t="s">
        <v>7</v>
      </c>
      <c r="K21" s="29">
        <v>3286</v>
      </c>
      <c r="L21" s="29"/>
      <c r="M21" s="22"/>
      <c r="R21" s="22"/>
      <c r="S21" s="22"/>
      <c r="T21" s="22"/>
      <c r="U21" s="22"/>
      <c r="V21" s="22"/>
      <c r="W21" s="22"/>
      <c r="X21" s="20"/>
    </row>
    <row r="22" spans="2:24" ht="21" customHeight="1" x14ac:dyDescent="0.3">
      <c r="E22" s="22"/>
      <c r="F22" s="22"/>
      <c r="G22" s="22"/>
      <c r="H22" s="22"/>
      <c r="J22" s="28" t="s">
        <v>8</v>
      </c>
      <c r="K22" s="29">
        <v>4692</v>
      </c>
      <c r="L22" s="29"/>
      <c r="M22" s="22"/>
      <c r="R22" s="22"/>
      <c r="S22" s="22"/>
      <c r="T22" s="22"/>
      <c r="U22" s="22"/>
      <c r="V22" s="22"/>
      <c r="W22" s="22"/>
      <c r="X22" s="20"/>
    </row>
    <row r="23" spans="2:24" ht="21" customHeight="1" thickBot="1" x14ac:dyDescent="0.35">
      <c r="E23" s="22"/>
      <c r="F23" s="22"/>
      <c r="G23" s="22"/>
      <c r="H23" s="22"/>
      <c r="J23" s="28" t="s">
        <v>9</v>
      </c>
      <c r="K23" s="29">
        <v>4360</v>
      </c>
      <c r="L23" s="29"/>
      <c r="M23" s="22"/>
      <c r="R23" s="22"/>
      <c r="S23" s="22"/>
      <c r="T23" s="22"/>
      <c r="U23" s="22"/>
      <c r="V23" s="22"/>
      <c r="W23" s="22"/>
      <c r="X23" s="20"/>
    </row>
    <row r="24" spans="2:24" ht="21" customHeight="1" x14ac:dyDescent="0.3">
      <c r="E24" s="22"/>
      <c r="F24" s="22"/>
      <c r="G24" s="22"/>
      <c r="H24" s="22"/>
      <c r="J24" s="30" t="s">
        <v>5</v>
      </c>
      <c r="K24" s="31">
        <f>SUM(K20:K23)</f>
        <v>15339</v>
      </c>
      <c r="L24" s="31"/>
      <c r="M24" s="22"/>
      <c r="R24" s="22"/>
      <c r="S24" s="22"/>
      <c r="T24" s="22"/>
      <c r="U24" s="22"/>
      <c r="V24" s="22"/>
      <c r="W24" s="22"/>
      <c r="X24" s="20"/>
    </row>
    <row r="25" spans="2:24" ht="21" customHeight="1" x14ac:dyDescent="0.3">
      <c r="E25" s="22"/>
      <c r="F25" s="22"/>
      <c r="G25" s="22"/>
      <c r="H25" s="22"/>
      <c r="J25" s="22"/>
      <c r="K25" s="22"/>
      <c r="L25" s="22"/>
      <c r="M25" s="22"/>
      <c r="R25" s="22"/>
      <c r="S25" s="22"/>
      <c r="T25" s="22"/>
      <c r="U25" s="22"/>
      <c r="V25" s="22"/>
      <c r="W25" s="22"/>
      <c r="X25" s="20"/>
    </row>
    <row r="26" spans="2:24" ht="21" customHeight="1" x14ac:dyDescent="0.3">
      <c r="E26" s="22"/>
      <c r="F26" s="22"/>
      <c r="G26" s="22"/>
      <c r="H26" s="22"/>
      <c r="J26" s="22"/>
      <c r="K26" s="22"/>
      <c r="L26" s="22"/>
      <c r="M26" s="22"/>
      <c r="R26" s="22"/>
      <c r="S26" s="22"/>
      <c r="T26" s="22"/>
      <c r="U26" s="22"/>
      <c r="V26" s="22"/>
      <c r="W26" s="22"/>
      <c r="X26" s="20"/>
    </row>
    <row r="27" spans="2:24" ht="21" customHeight="1" x14ac:dyDescent="0.3">
      <c r="E27" s="22"/>
      <c r="F27" s="22"/>
      <c r="G27" s="22"/>
      <c r="H27" s="22"/>
      <c r="J27" s="22"/>
      <c r="K27" s="22"/>
      <c r="L27" s="22"/>
      <c r="M27" s="22"/>
      <c r="R27" s="22"/>
      <c r="S27" s="22"/>
      <c r="T27" s="22"/>
      <c r="U27" s="22"/>
      <c r="V27" s="22"/>
      <c r="W27" s="22"/>
      <c r="X27" s="20"/>
    </row>
    <row r="28" spans="2:24" ht="21" customHeight="1" x14ac:dyDescent="0.3">
      <c r="E28" s="22"/>
      <c r="F28" s="22"/>
      <c r="G28" s="22"/>
      <c r="H28" s="22"/>
      <c r="J28" s="22"/>
      <c r="K28" s="22"/>
      <c r="L28" s="22"/>
      <c r="M28" s="22"/>
      <c r="R28" s="22"/>
      <c r="S28" s="22"/>
      <c r="T28" s="22"/>
      <c r="U28" s="22"/>
      <c r="V28" s="22"/>
      <c r="W28" s="22"/>
      <c r="X28" s="20"/>
    </row>
    <row r="29" spans="2:24" ht="21" customHeight="1" x14ac:dyDescent="0.3">
      <c r="E29" s="22"/>
      <c r="F29" s="22"/>
      <c r="G29" s="22"/>
      <c r="H29" s="22"/>
      <c r="J29" s="22"/>
      <c r="K29" s="22"/>
      <c r="L29" s="22"/>
      <c r="M29" s="22"/>
      <c r="R29" s="22"/>
      <c r="S29" s="22"/>
      <c r="T29" s="22"/>
      <c r="U29" s="22"/>
      <c r="V29" s="22"/>
      <c r="W29" s="22"/>
      <c r="X29" s="20"/>
    </row>
    <row r="30" spans="2:24" ht="21" customHeight="1" x14ac:dyDescent="0.3">
      <c r="E30" s="22"/>
      <c r="F30" s="22"/>
      <c r="G30" s="22"/>
      <c r="H30" s="22"/>
      <c r="J30" s="22"/>
      <c r="K30" s="22"/>
      <c r="L30" s="22"/>
      <c r="M30" s="22"/>
      <c r="R30" s="22"/>
      <c r="S30" s="22"/>
      <c r="T30" s="22"/>
      <c r="U30" s="22"/>
      <c r="V30" s="22"/>
      <c r="W30" s="22"/>
      <c r="X30" s="20"/>
    </row>
    <row r="31" spans="2:24" ht="21" customHeight="1" x14ac:dyDescent="0.3">
      <c r="E31" s="22"/>
      <c r="F31" s="22"/>
      <c r="G31" s="22"/>
      <c r="H31" s="22"/>
      <c r="J31" s="22"/>
      <c r="K31" s="22"/>
      <c r="L31" s="22"/>
      <c r="M31" s="22"/>
      <c r="R31" s="22"/>
      <c r="S31" s="22"/>
      <c r="T31" s="22"/>
      <c r="U31" s="22"/>
      <c r="V31" s="22"/>
      <c r="W31" s="22"/>
      <c r="X31" s="20"/>
    </row>
    <row r="32" spans="2:24" ht="21" customHeight="1" x14ac:dyDescent="0.3">
      <c r="E32" s="22"/>
      <c r="F32" s="22"/>
      <c r="G32" s="22"/>
      <c r="H32" s="22"/>
      <c r="M32" s="22"/>
      <c r="R32" s="22"/>
      <c r="S32" s="22"/>
      <c r="T32" s="22"/>
      <c r="U32" s="22"/>
      <c r="V32" s="22"/>
      <c r="W32" s="22"/>
      <c r="X32" s="20"/>
    </row>
    <row r="33" spans="2:24" ht="21" customHeight="1" x14ac:dyDescent="0.3">
      <c r="E33" s="22"/>
      <c r="F33" s="22"/>
      <c r="G33" s="22"/>
      <c r="H33" s="22"/>
      <c r="I33" s="22"/>
      <c r="J33" s="22"/>
      <c r="K33" s="22"/>
      <c r="L33" s="22"/>
      <c r="M33" s="22"/>
      <c r="R33" s="22"/>
      <c r="S33" s="22"/>
      <c r="T33" s="22"/>
      <c r="U33" s="22"/>
      <c r="V33" s="22"/>
      <c r="W33" s="22"/>
      <c r="X33" s="20"/>
    </row>
    <row r="34" spans="2:24" ht="21" customHeight="1" x14ac:dyDescent="0.3">
      <c r="E34" s="22"/>
      <c r="F34" s="22"/>
      <c r="G34" s="22"/>
      <c r="H34" s="22"/>
      <c r="I34" s="22"/>
      <c r="J34" s="22"/>
      <c r="K34" s="22"/>
      <c r="L34" s="22"/>
      <c r="M34" s="22"/>
      <c r="R34" s="22"/>
      <c r="S34" s="22"/>
      <c r="T34" s="22"/>
    </row>
    <row r="35" spans="2:24" ht="21" customHeight="1" x14ac:dyDescent="0.3">
      <c r="E35" s="22"/>
      <c r="F35" s="22"/>
      <c r="G35" s="22"/>
      <c r="H35" s="22"/>
      <c r="I35" s="22"/>
      <c r="J35" s="22"/>
      <c r="K35" s="22"/>
      <c r="L35" s="22"/>
      <c r="M35" s="22"/>
      <c r="R35" s="22"/>
      <c r="S35" s="22"/>
      <c r="T35" s="22"/>
    </row>
    <row r="36" spans="2:24" ht="21" customHeight="1" x14ac:dyDescent="0.3">
      <c r="E36" s="22"/>
      <c r="F36" s="22"/>
      <c r="G36" s="22"/>
      <c r="H36" s="22"/>
      <c r="I36" s="22"/>
      <c r="J36" s="23" t="s">
        <v>4</v>
      </c>
      <c r="K36" s="32" t="s">
        <v>5</v>
      </c>
      <c r="L36" s="24" t="s">
        <v>10</v>
      </c>
      <c r="M36" s="23"/>
      <c r="N36" s="24" t="s">
        <v>11</v>
      </c>
      <c r="O36" s="23"/>
      <c r="P36" s="24" t="s">
        <v>12</v>
      </c>
      <c r="Q36" s="25"/>
      <c r="R36" s="22"/>
      <c r="S36" s="22"/>
      <c r="T36" s="22"/>
    </row>
    <row r="37" spans="2:24" ht="23.25" customHeight="1" x14ac:dyDescent="0.3">
      <c r="E37" s="22"/>
      <c r="F37" s="22"/>
      <c r="G37" s="22"/>
      <c r="H37" s="22"/>
      <c r="J37" s="23"/>
      <c r="K37" s="32"/>
      <c r="L37" s="24"/>
      <c r="M37" s="23"/>
      <c r="N37" s="24"/>
      <c r="O37" s="23"/>
      <c r="P37" s="24"/>
      <c r="Q37" s="25"/>
      <c r="T37" s="22"/>
    </row>
    <row r="38" spans="2:24" ht="21" customHeight="1" x14ac:dyDescent="0.3">
      <c r="E38" s="22"/>
      <c r="F38" s="22"/>
      <c r="G38" s="22"/>
      <c r="H38" s="22"/>
      <c r="J38" s="26" t="s">
        <v>6</v>
      </c>
      <c r="K38" s="33">
        <f t="shared" ref="K38:K41" si="0">SUM(L38:Q38)</f>
        <v>3001</v>
      </c>
      <c r="L38" s="34">
        <v>84</v>
      </c>
      <c r="M38" s="34"/>
      <c r="N38" s="34">
        <v>2598</v>
      </c>
      <c r="O38" s="34"/>
      <c r="P38" s="34">
        <v>319</v>
      </c>
      <c r="Q38" s="34"/>
      <c r="T38" s="22"/>
    </row>
    <row r="39" spans="2:24" ht="21" customHeight="1" x14ac:dyDescent="0.3">
      <c r="E39" s="22"/>
      <c r="F39" s="22"/>
      <c r="G39" s="22"/>
      <c r="H39" s="22"/>
      <c r="J39" s="28" t="s">
        <v>7</v>
      </c>
      <c r="K39" s="33">
        <f t="shared" si="0"/>
        <v>3286</v>
      </c>
      <c r="L39" s="35">
        <v>200</v>
      </c>
      <c r="M39" s="35"/>
      <c r="N39" s="35">
        <v>2678</v>
      </c>
      <c r="O39" s="35"/>
      <c r="P39" s="35">
        <v>408</v>
      </c>
      <c r="Q39" s="35"/>
      <c r="T39" s="22"/>
    </row>
    <row r="40" spans="2:24" ht="21" customHeight="1" x14ac:dyDescent="0.3">
      <c r="E40" s="22"/>
      <c r="F40" s="22"/>
      <c r="G40" s="22"/>
      <c r="H40" s="22"/>
      <c r="J40" s="28" t="s">
        <v>8</v>
      </c>
      <c r="K40" s="33">
        <f t="shared" si="0"/>
        <v>4692</v>
      </c>
      <c r="L40" s="35">
        <v>256</v>
      </c>
      <c r="M40" s="35"/>
      <c r="N40" s="35">
        <v>3946</v>
      </c>
      <c r="O40" s="35"/>
      <c r="P40" s="35">
        <v>490</v>
      </c>
      <c r="Q40" s="35"/>
      <c r="T40" s="22"/>
    </row>
    <row r="41" spans="2:24" ht="21" customHeight="1" thickBot="1" x14ac:dyDescent="0.35">
      <c r="E41" s="22"/>
      <c r="F41" s="22"/>
      <c r="G41" s="22"/>
      <c r="H41" s="22"/>
      <c r="J41" s="28" t="s">
        <v>9</v>
      </c>
      <c r="K41" s="33">
        <f t="shared" si="0"/>
        <v>4360</v>
      </c>
      <c r="L41" s="35">
        <v>286</v>
      </c>
      <c r="M41" s="35"/>
      <c r="N41" s="35">
        <v>3635</v>
      </c>
      <c r="O41" s="35"/>
      <c r="P41" s="35">
        <v>439</v>
      </c>
      <c r="Q41" s="35"/>
      <c r="T41" s="22"/>
      <c r="U41" s="22"/>
      <c r="V41" s="22"/>
      <c r="W41" s="22"/>
      <c r="X41" s="20"/>
    </row>
    <row r="42" spans="2:24" ht="21" customHeight="1" x14ac:dyDescent="0.3">
      <c r="B42" s="36" t="s">
        <v>13</v>
      </c>
      <c r="C42" s="37" t="s">
        <v>14</v>
      </c>
      <c r="D42" s="38"/>
      <c r="E42" s="22"/>
      <c r="F42" s="22"/>
      <c r="G42" s="22"/>
      <c r="H42" s="22"/>
      <c r="J42" s="30" t="s">
        <v>5</v>
      </c>
      <c r="K42" s="39">
        <f>SUM(K38:K41)</f>
        <v>15339</v>
      </c>
      <c r="L42" s="31">
        <f>SUM(L38:M41)</f>
        <v>826</v>
      </c>
      <c r="M42" s="31"/>
      <c r="N42" s="31">
        <f t="shared" ref="N42" si="1">SUM(N38:O41)</f>
        <v>12857</v>
      </c>
      <c r="O42" s="31"/>
      <c r="P42" s="31">
        <f t="shared" ref="P42" si="2">SUM(P38:Q41)</f>
        <v>1656</v>
      </c>
      <c r="Q42" s="31"/>
      <c r="T42" s="22"/>
      <c r="U42" s="22"/>
      <c r="V42" s="22"/>
      <c r="W42" s="22"/>
      <c r="X42" s="20"/>
    </row>
    <row r="43" spans="2:24" ht="21" customHeight="1" x14ac:dyDescent="0.35">
      <c r="B43" s="40"/>
      <c r="C43" s="41" t="s">
        <v>15</v>
      </c>
      <c r="D43" s="42"/>
      <c r="E43" s="22"/>
      <c r="F43" s="22"/>
      <c r="G43" s="22"/>
      <c r="H43" s="22"/>
      <c r="L43" s="22"/>
      <c r="M43" s="22"/>
      <c r="T43" s="22"/>
      <c r="U43" s="22"/>
      <c r="V43" s="22"/>
      <c r="W43" s="22"/>
      <c r="X43" s="20"/>
    </row>
    <row r="44" spans="2:24" ht="21" customHeight="1" x14ac:dyDescent="0.35">
      <c r="B44" s="43"/>
      <c r="C44" s="41" t="s">
        <v>16</v>
      </c>
      <c r="D44" s="42"/>
      <c r="E44" s="22"/>
      <c r="F44" s="22"/>
      <c r="G44" s="22"/>
      <c r="H44" s="22"/>
      <c r="L44" s="22"/>
      <c r="M44" s="22"/>
      <c r="T44" s="22"/>
      <c r="U44" s="22"/>
      <c r="V44" s="22"/>
      <c r="W44" s="22"/>
      <c r="X44" s="20"/>
    </row>
    <row r="45" spans="2:24" ht="21" customHeight="1" x14ac:dyDescent="0.35">
      <c r="B45" s="44"/>
      <c r="C45" s="41" t="s">
        <v>17</v>
      </c>
      <c r="D45" s="42"/>
      <c r="E45" s="22"/>
      <c r="F45" s="22"/>
      <c r="G45" s="22"/>
      <c r="H45" s="22"/>
      <c r="L45" s="22"/>
      <c r="M45" s="22"/>
      <c r="T45" s="22"/>
      <c r="U45" s="22"/>
      <c r="V45" s="22"/>
      <c r="W45" s="22"/>
      <c r="X45" s="20"/>
    </row>
    <row r="46" spans="2:24" ht="21" customHeight="1" x14ac:dyDescent="0.35">
      <c r="B46" s="45"/>
      <c r="C46" s="41" t="s">
        <v>18</v>
      </c>
      <c r="D46" s="42"/>
      <c r="E46" s="22"/>
      <c r="F46" s="22"/>
      <c r="G46" s="22"/>
      <c r="H46" s="22"/>
      <c r="L46" s="22"/>
      <c r="M46" s="22"/>
      <c r="T46" s="22"/>
      <c r="U46" s="22"/>
      <c r="V46" s="22"/>
      <c r="W46" s="22"/>
      <c r="X46" s="20"/>
    </row>
    <row r="47" spans="2:24" ht="21" customHeight="1" x14ac:dyDescent="0.35">
      <c r="B47" s="46"/>
      <c r="C47" s="41" t="s">
        <v>19</v>
      </c>
      <c r="D47" s="42"/>
      <c r="E47" s="22"/>
      <c r="F47" s="22"/>
      <c r="G47" s="22"/>
      <c r="H47" s="22"/>
      <c r="L47" s="22"/>
      <c r="M47" s="22"/>
      <c r="T47" s="22"/>
      <c r="U47" s="22"/>
      <c r="V47" s="22"/>
      <c r="W47" s="22"/>
      <c r="X47" s="20"/>
    </row>
    <row r="48" spans="2:24" ht="28.5" customHeight="1" x14ac:dyDescent="0.35">
      <c r="B48" s="47"/>
      <c r="C48" s="41" t="s">
        <v>20</v>
      </c>
      <c r="D48" s="42"/>
      <c r="P48" s="48"/>
      <c r="U48" s="22"/>
      <c r="V48" s="22"/>
      <c r="W48" s="22"/>
      <c r="X48" s="20"/>
    </row>
    <row r="49" spans="2:24" ht="28.5" customHeight="1" x14ac:dyDescent="0.3">
      <c r="L49" s="25" t="s">
        <v>21</v>
      </c>
      <c r="M49" s="23"/>
      <c r="N49" s="49" t="s">
        <v>5</v>
      </c>
      <c r="O49" s="50" t="s">
        <v>22</v>
      </c>
      <c r="P49" s="48"/>
      <c r="U49" s="22"/>
      <c r="V49" s="22"/>
      <c r="W49" s="22"/>
      <c r="X49" s="20"/>
    </row>
    <row r="50" spans="2:24" ht="18.649999999999999" customHeight="1" x14ac:dyDescent="0.3">
      <c r="L50" s="51" t="s">
        <v>23</v>
      </c>
      <c r="M50" s="51"/>
      <c r="N50" s="52">
        <v>2548</v>
      </c>
      <c r="O50" s="53">
        <f>N50/$N$53</f>
        <v>0.16611252363257056</v>
      </c>
      <c r="P50" s="48"/>
      <c r="U50" s="22"/>
      <c r="V50" s="22"/>
      <c r="W50" s="22"/>
      <c r="X50" s="20"/>
    </row>
    <row r="51" spans="2:24" ht="18.649999999999999" customHeight="1" x14ac:dyDescent="0.3">
      <c r="L51" s="54" t="s">
        <v>24</v>
      </c>
      <c r="M51" s="54"/>
      <c r="N51" s="55">
        <v>11478</v>
      </c>
      <c r="O51" s="56">
        <f>N51/$N$53</f>
        <v>0.74828867592411497</v>
      </c>
      <c r="P51" s="48"/>
      <c r="U51" s="22"/>
      <c r="V51" s="22"/>
      <c r="W51" s="22"/>
      <c r="X51" s="20"/>
    </row>
    <row r="52" spans="2:24" ht="18.649999999999999" customHeight="1" thickBot="1" x14ac:dyDescent="0.35">
      <c r="J52" s="48"/>
      <c r="K52" s="48"/>
      <c r="L52" s="51" t="s">
        <v>25</v>
      </c>
      <c r="M52" s="51"/>
      <c r="N52" s="52">
        <v>1313</v>
      </c>
      <c r="O52" s="53">
        <f>N52/$N$53</f>
        <v>8.5598800443314429E-2</v>
      </c>
      <c r="P52" s="48"/>
      <c r="Q52" s="48"/>
      <c r="R52" s="48"/>
      <c r="S52" s="22"/>
      <c r="T52" s="22"/>
      <c r="U52" s="22"/>
      <c r="V52" s="22"/>
      <c r="W52" s="22"/>
      <c r="X52" s="20"/>
    </row>
    <row r="53" spans="2:24" ht="19.899999999999999" customHeight="1" x14ac:dyDescent="0.3">
      <c r="B53" s="57" t="s">
        <v>26</v>
      </c>
      <c r="C53" s="57"/>
      <c r="D53" s="57"/>
      <c r="E53" s="57"/>
      <c r="F53" s="57"/>
      <c r="G53" s="49" t="s">
        <v>5</v>
      </c>
      <c r="H53" s="50" t="s">
        <v>27</v>
      </c>
      <c r="L53" s="30" t="s">
        <v>5</v>
      </c>
      <c r="M53" s="39"/>
      <c r="N53" s="39">
        <f>SUM(N50:N52)</f>
        <v>15339</v>
      </c>
      <c r="O53" s="58">
        <f>SUM(O50:O52)</f>
        <v>1</v>
      </c>
      <c r="S53" s="22"/>
      <c r="T53" s="22"/>
      <c r="U53" s="22"/>
      <c r="V53" s="22"/>
      <c r="W53" s="22"/>
      <c r="X53" s="20"/>
    </row>
    <row r="54" spans="2:24" ht="28.5" customHeight="1" x14ac:dyDescent="0.3">
      <c r="B54" s="54" t="s">
        <v>28</v>
      </c>
      <c r="C54" s="54"/>
      <c r="D54" s="54"/>
      <c r="E54" s="54"/>
      <c r="F54" s="54"/>
      <c r="G54" s="55">
        <v>1</v>
      </c>
      <c r="H54" s="59">
        <f t="shared" ref="H54:H62" si="3">G54/$G$63</f>
        <v>6.5193298128952349E-5</v>
      </c>
      <c r="S54" s="22"/>
      <c r="T54" s="22"/>
      <c r="U54" s="22"/>
      <c r="V54" s="22"/>
      <c r="W54" s="22"/>
      <c r="X54" s="20"/>
    </row>
    <row r="55" spans="2:24" ht="28.5" customHeight="1" x14ac:dyDescent="0.3">
      <c r="B55" s="54" t="s">
        <v>29</v>
      </c>
      <c r="C55" s="54"/>
      <c r="D55" s="54"/>
      <c r="E55" s="54"/>
      <c r="F55" s="54"/>
      <c r="G55" s="55">
        <v>797</v>
      </c>
      <c r="H55" s="59">
        <f t="shared" si="3"/>
        <v>5.1959058608775019E-2</v>
      </c>
      <c r="S55" s="22"/>
      <c r="T55" s="22"/>
      <c r="U55" s="22"/>
      <c r="V55" s="22"/>
      <c r="W55" s="22"/>
      <c r="X55" s="20"/>
    </row>
    <row r="56" spans="2:24" ht="28.5" customHeight="1" x14ac:dyDescent="0.3">
      <c r="B56" s="54" t="s">
        <v>30</v>
      </c>
      <c r="C56" s="54"/>
      <c r="D56" s="54"/>
      <c r="E56" s="54"/>
      <c r="F56" s="54"/>
      <c r="G56" s="55">
        <v>26</v>
      </c>
      <c r="H56" s="59">
        <f t="shared" si="3"/>
        <v>1.695025751352761E-3</v>
      </c>
      <c r="S56" s="22"/>
      <c r="T56" s="22"/>
      <c r="U56" s="22"/>
      <c r="V56" s="22"/>
      <c r="W56" s="22"/>
      <c r="X56" s="20"/>
    </row>
    <row r="57" spans="2:24" ht="28.5" customHeight="1" x14ac:dyDescent="0.3">
      <c r="B57" s="54" t="s">
        <v>31</v>
      </c>
      <c r="C57" s="54"/>
      <c r="D57" s="54"/>
      <c r="E57" s="54"/>
      <c r="F57" s="54"/>
      <c r="G57" s="55">
        <v>2</v>
      </c>
      <c r="H57" s="59">
        <f t="shared" si="3"/>
        <v>1.303865962579047E-4</v>
      </c>
      <c r="J57" s="25" t="s">
        <v>32</v>
      </c>
      <c r="K57" s="23"/>
      <c r="L57" s="60" t="s">
        <v>5</v>
      </c>
      <c r="M57" s="61" t="s">
        <v>27</v>
      </c>
      <c r="N57" s="48"/>
      <c r="O57" s="25" t="s">
        <v>33</v>
      </c>
      <c r="P57" s="23"/>
      <c r="Q57" s="60" t="s">
        <v>5</v>
      </c>
      <c r="R57" s="61" t="s">
        <v>27</v>
      </c>
      <c r="U57" s="22"/>
      <c r="V57" s="22"/>
      <c r="W57" s="22"/>
      <c r="X57" s="20"/>
    </row>
    <row r="58" spans="2:24" ht="28.5" customHeight="1" x14ac:dyDescent="0.3">
      <c r="B58" s="54" t="s">
        <v>34</v>
      </c>
      <c r="C58" s="54"/>
      <c r="D58" s="54"/>
      <c r="E58" s="54"/>
      <c r="F58" s="54"/>
      <c r="G58" s="55">
        <v>10553</v>
      </c>
      <c r="H58" s="59">
        <f t="shared" si="3"/>
        <v>0.68798487515483409</v>
      </c>
      <c r="J58" s="25"/>
      <c r="K58" s="23"/>
      <c r="L58" s="60"/>
      <c r="M58" s="61"/>
      <c r="N58" s="48"/>
      <c r="O58" s="25"/>
      <c r="P58" s="23"/>
      <c r="Q58" s="60"/>
      <c r="R58" s="61"/>
      <c r="U58" s="22"/>
      <c r="V58" s="22"/>
      <c r="W58" s="22"/>
      <c r="X58" s="20"/>
    </row>
    <row r="59" spans="2:24" ht="28.5" customHeight="1" x14ac:dyDescent="0.3">
      <c r="B59" s="54" t="s">
        <v>35</v>
      </c>
      <c r="C59" s="54"/>
      <c r="D59" s="54"/>
      <c r="E59" s="54"/>
      <c r="F59" s="54"/>
      <c r="G59" s="55">
        <v>2304</v>
      </c>
      <c r="H59" s="59">
        <f t="shared" si="3"/>
        <v>0.15020535888910619</v>
      </c>
      <c r="J59" s="54" t="s">
        <v>36</v>
      </c>
      <c r="K59" s="54"/>
      <c r="L59" s="55">
        <v>197</v>
      </c>
      <c r="M59" s="59">
        <f t="shared" ref="M59:M74" si="4">L59/$L$75</f>
        <v>1.7163268862171111E-2</v>
      </c>
      <c r="N59" s="48"/>
      <c r="O59" s="54" t="s">
        <v>36</v>
      </c>
      <c r="P59" s="54"/>
      <c r="Q59" s="55">
        <v>26</v>
      </c>
      <c r="R59" s="56">
        <f t="shared" ref="R59:R74" si="5">Q59/$Q$75</f>
        <v>1.9801980198019802E-2</v>
      </c>
      <c r="U59" s="22"/>
      <c r="V59" s="22"/>
      <c r="W59" s="22"/>
      <c r="X59" s="20"/>
    </row>
    <row r="60" spans="2:24" ht="28.5" customHeight="1" x14ac:dyDescent="0.3">
      <c r="B60" s="54" t="s">
        <v>37</v>
      </c>
      <c r="C60" s="54"/>
      <c r="D60" s="54"/>
      <c r="E60" s="54"/>
      <c r="F60" s="54"/>
      <c r="G60" s="55">
        <v>1443</v>
      </c>
      <c r="H60" s="59">
        <f t="shared" si="3"/>
        <v>9.4073929200078232E-2</v>
      </c>
      <c r="J60" s="62" t="s">
        <v>38</v>
      </c>
      <c r="K60" s="62"/>
      <c r="L60" s="55">
        <v>1240</v>
      </c>
      <c r="M60" s="59">
        <f t="shared" si="4"/>
        <v>0.10803275832026485</v>
      </c>
      <c r="N60" s="48"/>
      <c r="O60" s="62" t="s">
        <v>38</v>
      </c>
      <c r="P60" s="62"/>
      <c r="Q60" s="55">
        <v>182</v>
      </c>
      <c r="R60" s="56">
        <f t="shared" si="5"/>
        <v>0.13861386138613863</v>
      </c>
      <c r="U60" s="22"/>
      <c r="V60" s="22"/>
      <c r="W60" s="22"/>
      <c r="X60" s="20"/>
    </row>
    <row r="61" spans="2:24" ht="23.25" customHeight="1" x14ac:dyDescent="0.3">
      <c r="B61" s="54" t="s">
        <v>39</v>
      </c>
      <c r="C61" s="54"/>
      <c r="D61" s="54"/>
      <c r="E61" s="54"/>
      <c r="F61" s="54"/>
      <c r="G61" s="55">
        <v>81</v>
      </c>
      <c r="H61" s="59">
        <f t="shared" si="3"/>
        <v>5.2806571484451401E-3</v>
      </c>
      <c r="J61" s="54" t="s">
        <v>40</v>
      </c>
      <c r="K61" s="54"/>
      <c r="L61" s="55">
        <v>1143</v>
      </c>
      <c r="M61" s="59">
        <f t="shared" si="4"/>
        <v>9.9581808677469949E-2</v>
      </c>
      <c r="N61" s="48"/>
      <c r="O61" s="54" t="s">
        <v>40</v>
      </c>
      <c r="P61" s="54"/>
      <c r="Q61" s="55">
        <v>92</v>
      </c>
      <c r="R61" s="56">
        <f t="shared" si="5"/>
        <v>7.0068545316070069E-2</v>
      </c>
      <c r="U61" s="22"/>
      <c r="V61" s="22"/>
      <c r="W61" s="22"/>
      <c r="X61" s="20"/>
    </row>
    <row r="62" spans="2:24" ht="30" customHeight="1" thickBot="1" x14ac:dyDescent="0.35">
      <c r="B62" s="54" t="s">
        <v>41</v>
      </c>
      <c r="C62" s="54"/>
      <c r="D62" s="54"/>
      <c r="E62" s="54"/>
      <c r="F62" s="54"/>
      <c r="G62" s="55">
        <v>132</v>
      </c>
      <c r="H62" s="59">
        <f t="shared" si="3"/>
        <v>8.6055153530217102E-3</v>
      </c>
      <c r="I62" s="48"/>
      <c r="J62" s="54" t="s">
        <v>42</v>
      </c>
      <c r="K62" s="54"/>
      <c r="L62" s="55">
        <v>252</v>
      </c>
      <c r="M62" s="59">
        <f t="shared" si="4"/>
        <v>2.195504443282802E-2</v>
      </c>
      <c r="N62" s="48"/>
      <c r="O62" s="54" t="s">
        <v>42</v>
      </c>
      <c r="P62" s="54"/>
      <c r="Q62" s="55">
        <v>21</v>
      </c>
      <c r="R62" s="56">
        <f t="shared" si="5"/>
        <v>1.5993907083015995E-2</v>
      </c>
      <c r="U62" s="22"/>
      <c r="V62" s="22"/>
      <c r="W62" s="22"/>
      <c r="X62" s="20"/>
    </row>
    <row r="63" spans="2:24" ht="30" customHeight="1" x14ac:dyDescent="0.3">
      <c r="B63" s="30" t="s">
        <v>5</v>
      </c>
      <c r="C63" s="63"/>
      <c r="D63" s="63"/>
      <c r="E63" s="63"/>
      <c r="F63" s="63"/>
      <c r="G63" s="39">
        <f>SUM(G54:G62)</f>
        <v>15339</v>
      </c>
      <c r="H63" s="64">
        <f>SUM(H54:H62)</f>
        <v>1.0000000000000002</v>
      </c>
      <c r="I63" s="48"/>
      <c r="J63" s="54" t="s">
        <v>43</v>
      </c>
      <c r="K63" s="54"/>
      <c r="L63" s="55">
        <v>3520</v>
      </c>
      <c r="M63" s="59">
        <f t="shared" si="4"/>
        <v>0.30667363652204216</v>
      </c>
      <c r="N63" s="48"/>
      <c r="O63" s="54" t="s">
        <v>43</v>
      </c>
      <c r="P63" s="54"/>
      <c r="Q63" s="55">
        <v>317</v>
      </c>
      <c r="R63" s="56">
        <f t="shared" si="5"/>
        <v>0.24143183549124142</v>
      </c>
      <c r="U63" s="22"/>
      <c r="V63" s="22"/>
      <c r="W63" s="22"/>
      <c r="X63" s="20"/>
    </row>
    <row r="64" spans="2:24" ht="30" customHeight="1" x14ac:dyDescent="0.3">
      <c r="I64" s="48"/>
      <c r="J64" s="54" t="s">
        <v>44</v>
      </c>
      <c r="K64" s="54"/>
      <c r="L64" s="55">
        <v>227</v>
      </c>
      <c r="M64" s="59">
        <f t="shared" si="4"/>
        <v>1.9776964627983968E-2</v>
      </c>
      <c r="N64" s="48"/>
      <c r="O64" s="54" t="s">
        <v>44</v>
      </c>
      <c r="P64" s="54"/>
      <c r="Q64" s="55">
        <v>16</v>
      </c>
      <c r="R64" s="56">
        <f t="shared" si="5"/>
        <v>1.2185833968012186E-2</v>
      </c>
      <c r="U64" s="22"/>
      <c r="V64" s="22"/>
      <c r="W64" s="22"/>
      <c r="X64" s="20"/>
    </row>
    <row r="65" spans="2:24" ht="30" customHeight="1" x14ac:dyDescent="0.3">
      <c r="I65" s="48"/>
      <c r="J65" s="54" t="s">
        <v>45</v>
      </c>
      <c r="K65" s="54"/>
      <c r="L65" s="55">
        <v>36</v>
      </c>
      <c r="M65" s="59">
        <f t="shared" si="4"/>
        <v>3.1364349189754314E-3</v>
      </c>
      <c r="N65" s="48"/>
      <c r="O65" s="54" t="s">
        <v>45</v>
      </c>
      <c r="P65" s="54"/>
      <c r="Q65" s="55">
        <v>4</v>
      </c>
      <c r="R65" s="56">
        <f t="shared" si="5"/>
        <v>3.0464584920030465E-3</v>
      </c>
      <c r="U65" s="22"/>
      <c r="V65" s="22"/>
      <c r="W65" s="22"/>
      <c r="X65" s="20"/>
    </row>
    <row r="66" spans="2:24" ht="30" customHeight="1" x14ac:dyDescent="0.3">
      <c r="I66" s="48"/>
      <c r="J66" s="54" t="s">
        <v>46</v>
      </c>
      <c r="K66" s="54"/>
      <c r="L66" s="55">
        <v>319</v>
      </c>
      <c r="M66" s="59">
        <f t="shared" si="4"/>
        <v>2.779229830981007E-2</v>
      </c>
      <c r="N66" s="48"/>
      <c r="O66" s="54" t="s">
        <v>46</v>
      </c>
      <c r="P66" s="54"/>
      <c r="Q66" s="55">
        <v>18</v>
      </c>
      <c r="R66" s="56">
        <f t="shared" si="5"/>
        <v>1.3709063214013708E-2</v>
      </c>
      <c r="U66" s="22"/>
      <c r="V66" s="22"/>
      <c r="W66" s="22"/>
      <c r="X66" s="20"/>
    </row>
    <row r="67" spans="2:24" ht="30" customHeight="1" x14ac:dyDescent="0.3">
      <c r="I67" s="48"/>
      <c r="J67" s="54" t="s">
        <v>47</v>
      </c>
      <c r="K67" s="54"/>
      <c r="L67" s="55">
        <v>759</v>
      </c>
      <c r="M67" s="59">
        <f t="shared" si="4"/>
        <v>6.6126502875065343E-2</v>
      </c>
      <c r="N67" s="48"/>
      <c r="O67" s="54" t="s">
        <v>47</v>
      </c>
      <c r="P67" s="54"/>
      <c r="Q67" s="55">
        <v>154</v>
      </c>
      <c r="R67" s="56">
        <f t="shared" si="5"/>
        <v>0.11728865194211729</v>
      </c>
      <c r="U67" s="22"/>
      <c r="V67" s="22"/>
      <c r="W67" s="22"/>
      <c r="X67" s="20"/>
    </row>
    <row r="68" spans="2:24" ht="30" customHeight="1" x14ac:dyDescent="0.3">
      <c r="I68" s="48"/>
      <c r="J68" s="54" t="s">
        <v>48</v>
      </c>
      <c r="K68" s="54"/>
      <c r="L68" s="55">
        <v>113</v>
      </c>
      <c r="M68" s="59">
        <f t="shared" si="4"/>
        <v>9.8449207178951045E-3</v>
      </c>
      <c r="N68" s="48"/>
      <c r="O68" s="54" t="s">
        <v>48</v>
      </c>
      <c r="P68" s="54"/>
      <c r="Q68" s="55">
        <v>24</v>
      </c>
      <c r="R68" s="56">
        <f t="shared" si="5"/>
        <v>1.827875095201828E-2</v>
      </c>
      <c r="U68" s="22"/>
      <c r="V68" s="22"/>
      <c r="W68" s="22"/>
      <c r="X68" s="20"/>
    </row>
    <row r="69" spans="2:24" ht="30" customHeight="1" x14ac:dyDescent="0.3">
      <c r="I69" s="48"/>
      <c r="J69" s="54" t="s">
        <v>49</v>
      </c>
      <c r="K69" s="54"/>
      <c r="L69" s="55">
        <v>3</v>
      </c>
      <c r="M69" s="59">
        <f t="shared" si="4"/>
        <v>2.6136957658128593E-4</v>
      </c>
      <c r="N69" s="48"/>
      <c r="O69" s="54" t="s">
        <v>49</v>
      </c>
      <c r="P69" s="54"/>
      <c r="Q69" s="55">
        <v>1</v>
      </c>
      <c r="R69" s="56">
        <f t="shared" si="5"/>
        <v>7.6161462300076163E-4</v>
      </c>
      <c r="U69" s="22"/>
      <c r="V69" s="22"/>
      <c r="W69" s="22"/>
      <c r="X69" s="20"/>
    </row>
    <row r="70" spans="2:24" ht="30" customHeight="1" x14ac:dyDescent="0.3">
      <c r="I70" s="48"/>
      <c r="J70" s="54" t="s">
        <v>50</v>
      </c>
      <c r="K70" s="54"/>
      <c r="L70" s="55">
        <v>268</v>
      </c>
      <c r="M70" s="59">
        <f t="shared" si="4"/>
        <v>2.3349015507928211E-2</v>
      </c>
      <c r="N70" s="48"/>
      <c r="O70" s="54" t="s">
        <v>50</v>
      </c>
      <c r="P70" s="54"/>
      <c r="Q70" s="55">
        <v>12</v>
      </c>
      <c r="R70" s="56">
        <f t="shared" si="5"/>
        <v>9.13937547600914E-3</v>
      </c>
      <c r="U70" s="22"/>
      <c r="V70" s="22"/>
      <c r="W70" s="22"/>
      <c r="X70" s="20"/>
    </row>
    <row r="71" spans="2:24" ht="30" customHeight="1" x14ac:dyDescent="0.3">
      <c r="I71" s="48"/>
      <c r="J71" s="54" t="s">
        <v>51</v>
      </c>
      <c r="K71" s="54"/>
      <c r="L71" s="55">
        <v>193</v>
      </c>
      <c r="M71" s="59">
        <f t="shared" si="4"/>
        <v>1.6814776093396062E-2</v>
      </c>
      <c r="N71" s="48"/>
      <c r="O71" s="54" t="s">
        <v>51</v>
      </c>
      <c r="P71" s="54"/>
      <c r="Q71" s="55">
        <v>9</v>
      </c>
      <c r="R71" s="56">
        <f t="shared" si="5"/>
        <v>6.8545316070068541E-3</v>
      </c>
      <c r="U71" s="22"/>
      <c r="V71" s="22"/>
      <c r="W71" s="22"/>
      <c r="X71" s="20"/>
    </row>
    <row r="72" spans="2:24" ht="30" customHeight="1" x14ac:dyDescent="0.3">
      <c r="I72" s="48"/>
      <c r="J72" s="54" t="s">
        <v>52</v>
      </c>
      <c r="K72" s="54"/>
      <c r="L72" s="55">
        <v>104</v>
      </c>
      <c r="M72" s="59">
        <f t="shared" si="4"/>
        <v>9.0608119881512451E-3</v>
      </c>
      <c r="N72" s="48"/>
      <c r="O72" s="54" t="s">
        <v>52</v>
      </c>
      <c r="P72" s="54"/>
      <c r="Q72" s="55">
        <v>13</v>
      </c>
      <c r="R72" s="56">
        <f t="shared" si="5"/>
        <v>9.9009900990099011E-3</v>
      </c>
      <c r="U72" s="22"/>
      <c r="V72" s="22"/>
      <c r="W72" s="22"/>
      <c r="X72" s="20"/>
    </row>
    <row r="73" spans="2:24" ht="30" customHeight="1" x14ac:dyDescent="0.3">
      <c r="I73" s="48"/>
      <c r="J73" s="65" t="s">
        <v>53</v>
      </c>
      <c r="K73" s="65"/>
      <c r="L73" s="55">
        <v>131</v>
      </c>
      <c r="M73" s="59">
        <f t="shared" si="4"/>
        <v>1.141313817738282E-2</v>
      </c>
      <c r="N73" s="48"/>
      <c r="O73" s="65" t="s">
        <v>53</v>
      </c>
      <c r="P73" s="65"/>
      <c r="Q73" s="55">
        <v>15</v>
      </c>
      <c r="R73" s="56">
        <f t="shared" si="5"/>
        <v>1.1424219345011425E-2</v>
      </c>
      <c r="U73" s="22"/>
      <c r="V73" s="22"/>
      <c r="W73" s="22"/>
      <c r="X73" s="20"/>
    </row>
    <row r="74" spans="2:24" ht="29.25" customHeight="1" thickBot="1" x14ac:dyDescent="0.35">
      <c r="B74" s="48"/>
      <c r="H74" s="48"/>
      <c r="I74" s="48"/>
      <c r="J74" s="54" t="s">
        <v>54</v>
      </c>
      <c r="K74" s="54"/>
      <c r="L74" s="55">
        <v>2973</v>
      </c>
      <c r="M74" s="59">
        <f t="shared" si="4"/>
        <v>0.25901725039205437</v>
      </c>
      <c r="N74" s="48"/>
      <c r="O74" s="54" t="s">
        <v>54</v>
      </c>
      <c r="P74" s="54"/>
      <c r="Q74" s="55">
        <v>409</v>
      </c>
      <c r="R74" s="56">
        <f t="shared" si="5"/>
        <v>0.31150038080731152</v>
      </c>
      <c r="S74" s="22"/>
      <c r="U74" s="22"/>
      <c r="V74" s="22"/>
      <c r="W74" s="22"/>
      <c r="X74" s="20"/>
    </row>
    <row r="75" spans="2:24" ht="29.25" customHeight="1" x14ac:dyDescent="0.3">
      <c r="B75" s="48"/>
      <c r="H75" s="48"/>
      <c r="I75" s="48"/>
      <c r="J75" s="30" t="s">
        <v>5</v>
      </c>
      <c r="K75" s="39"/>
      <c r="L75" s="39">
        <f>SUM(L59:L74)</f>
        <v>11478</v>
      </c>
      <c r="M75" s="64">
        <f>SUM(M59:M74)</f>
        <v>1</v>
      </c>
      <c r="N75" s="48"/>
      <c r="O75" s="30" t="s">
        <v>5</v>
      </c>
      <c r="P75" s="39"/>
      <c r="Q75" s="39">
        <f>SUM(Q59:Q74)</f>
        <v>1313</v>
      </c>
      <c r="R75" s="66">
        <f>SUM(R59:R74)</f>
        <v>1</v>
      </c>
      <c r="S75" s="22"/>
      <c r="X75" s="20"/>
    </row>
    <row r="76" spans="2:24" ht="29.25" customHeight="1" x14ac:dyDescent="0.3">
      <c r="B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22"/>
      <c r="X76" s="20"/>
    </row>
    <row r="77" spans="2:24" ht="29.25" customHeight="1" x14ac:dyDescent="0.3">
      <c r="B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22"/>
      <c r="X77" s="20"/>
    </row>
    <row r="78" spans="2:24" ht="29.25" customHeight="1" x14ac:dyDescent="0.3">
      <c r="B78" s="23" t="s">
        <v>55</v>
      </c>
      <c r="C78" s="67" t="s">
        <v>5</v>
      </c>
      <c r="D78" s="24" t="s">
        <v>10</v>
      </c>
      <c r="E78" s="23"/>
      <c r="F78" s="24" t="s">
        <v>11</v>
      </c>
      <c r="G78" s="23"/>
      <c r="H78" s="24" t="s">
        <v>12</v>
      </c>
      <c r="I78" s="25"/>
      <c r="R78" s="48"/>
      <c r="S78" s="22"/>
      <c r="X78" s="20"/>
    </row>
    <row r="79" spans="2:24" ht="29.25" customHeight="1" x14ac:dyDescent="0.3">
      <c r="B79" s="23"/>
      <c r="C79" s="67"/>
      <c r="D79" s="24"/>
      <c r="E79" s="23"/>
      <c r="F79" s="24"/>
      <c r="G79" s="23"/>
      <c r="H79" s="24"/>
      <c r="I79" s="25"/>
      <c r="R79" s="48"/>
      <c r="S79" s="22"/>
      <c r="X79" s="20"/>
    </row>
    <row r="80" spans="2:24" ht="26.5" customHeight="1" x14ac:dyDescent="0.3">
      <c r="B80" s="28" t="s">
        <v>56</v>
      </c>
      <c r="C80" s="33">
        <f t="shared" ref="C80:C105" si="6">SUM(D80:I80)</f>
        <v>444</v>
      </c>
      <c r="D80" s="34">
        <v>1</v>
      </c>
      <c r="E80" s="34"/>
      <c r="F80" s="34">
        <v>401</v>
      </c>
      <c r="G80" s="34"/>
      <c r="H80" s="34">
        <v>42</v>
      </c>
      <c r="I80" s="34"/>
      <c r="R80" s="48"/>
      <c r="S80" s="22"/>
      <c r="X80" s="20"/>
    </row>
    <row r="81" spans="2:24" ht="26.5" customHeight="1" x14ac:dyDescent="0.3">
      <c r="B81" s="28" t="s">
        <v>57</v>
      </c>
      <c r="C81" s="33">
        <f t="shared" si="6"/>
        <v>818</v>
      </c>
      <c r="D81" s="35">
        <v>0</v>
      </c>
      <c r="E81" s="35"/>
      <c r="F81" s="35">
        <v>713</v>
      </c>
      <c r="G81" s="35"/>
      <c r="H81" s="35">
        <v>105</v>
      </c>
      <c r="I81" s="35"/>
      <c r="R81" s="48"/>
      <c r="S81" s="22"/>
      <c r="X81" s="20"/>
    </row>
    <row r="82" spans="2:24" ht="26.5" customHeight="1" x14ac:dyDescent="0.3">
      <c r="B82" s="28" t="s">
        <v>58</v>
      </c>
      <c r="C82" s="33">
        <f t="shared" si="6"/>
        <v>276</v>
      </c>
      <c r="D82" s="35">
        <v>0</v>
      </c>
      <c r="E82" s="35"/>
      <c r="F82" s="35">
        <v>239</v>
      </c>
      <c r="G82" s="35"/>
      <c r="H82" s="35">
        <v>37</v>
      </c>
      <c r="I82" s="35"/>
      <c r="K82" s="25" t="s">
        <v>4</v>
      </c>
      <c r="L82" s="23"/>
      <c r="M82" s="49">
        <v>2025</v>
      </c>
      <c r="N82" s="49">
        <v>2026</v>
      </c>
      <c r="O82" s="50" t="s">
        <v>59</v>
      </c>
      <c r="R82" s="48"/>
      <c r="S82" s="22"/>
      <c r="X82" s="20"/>
    </row>
    <row r="83" spans="2:24" ht="26.5" customHeight="1" x14ac:dyDescent="0.3">
      <c r="B83" s="28" t="s">
        <v>60</v>
      </c>
      <c r="C83" s="33">
        <f t="shared" si="6"/>
        <v>865</v>
      </c>
      <c r="D83" s="35">
        <v>0</v>
      </c>
      <c r="E83" s="35"/>
      <c r="F83" s="35">
        <v>756</v>
      </c>
      <c r="G83" s="35"/>
      <c r="H83" s="35">
        <v>109</v>
      </c>
      <c r="I83" s="35"/>
      <c r="K83" s="65" t="s">
        <v>6</v>
      </c>
      <c r="L83" s="65"/>
      <c r="M83" s="68">
        <v>5428</v>
      </c>
      <c r="N83" s="68">
        <v>3001</v>
      </c>
      <c r="O83" s="69">
        <f>N83/M83-1</f>
        <v>-0.44712601326455415</v>
      </c>
      <c r="R83" s="48"/>
      <c r="S83" s="22"/>
      <c r="X83" s="20"/>
    </row>
    <row r="84" spans="2:24" ht="26.5" customHeight="1" x14ac:dyDescent="0.3">
      <c r="B84" s="28" t="s">
        <v>61</v>
      </c>
      <c r="C84" s="33">
        <f t="shared" si="6"/>
        <v>637</v>
      </c>
      <c r="D84" s="35">
        <v>0</v>
      </c>
      <c r="E84" s="35"/>
      <c r="F84" s="35">
        <v>545</v>
      </c>
      <c r="G84" s="35"/>
      <c r="H84" s="35">
        <v>92</v>
      </c>
      <c r="I84" s="35"/>
      <c r="K84" s="65" t="s">
        <v>7</v>
      </c>
      <c r="L84" s="65"/>
      <c r="M84" s="68">
        <v>6838</v>
      </c>
      <c r="N84" s="68">
        <v>3286</v>
      </c>
      <c r="O84" s="69">
        <f>N84/M84-1</f>
        <v>-0.51945013161743203</v>
      </c>
      <c r="R84" s="48"/>
      <c r="S84" s="22"/>
      <c r="X84" s="20"/>
    </row>
    <row r="85" spans="2:24" ht="26.5" customHeight="1" x14ac:dyDescent="0.3">
      <c r="B85" s="28" t="s">
        <v>62</v>
      </c>
      <c r="C85" s="33">
        <f t="shared" si="6"/>
        <v>532</v>
      </c>
      <c r="D85" s="35">
        <v>0</v>
      </c>
      <c r="E85" s="35"/>
      <c r="F85" s="35">
        <v>463</v>
      </c>
      <c r="G85" s="35"/>
      <c r="H85" s="35">
        <v>69</v>
      </c>
      <c r="I85" s="35"/>
      <c r="K85" s="65" t="s">
        <v>8</v>
      </c>
      <c r="L85" s="65"/>
      <c r="M85" s="68">
        <v>9194</v>
      </c>
      <c r="N85" s="68">
        <v>4692</v>
      </c>
      <c r="O85" s="69">
        <f>N85/M85-1</f>
        <v>-0.48966717424407225</v>
      </c>
      <c r="R85" s="48"/>
      <c r="S85" s="22"/>
      <c r="X85" s="20"/>
    </row>
    <row r="86" spans="2:24" ht="26.5" customHeight="1" thickBot="1" x14ac:dyDescent="0.35">
      <c r="B86" s="28" t="s">
        <v>63</v>
      </c>
      <c r="C86" s="33">
        <f t="shared" si="6"/>
        <v>481</v>
      </c>
      <c r="D86" s="35">
        <v>0</v>
      </c>
      <c r="E86" s="35"/>
      <c r="F86" s="35">
        <v>475</v>
      </c>
      <c r="G86" s="35"/>
      <c r="H86" s="35">
        <v>6</v>
      </c>
      <c r="I86" s="35"/>
      <c r="K86" s="65" t="s">
        <v>9</v>
      </c>
      <c r="L86" s="65"/>
      <c r="M86" s="68">
        <v>9092</v>
      </c>
      <c r="N86" s="68">
        <v>4360</v>
      </c>
      <c r="O86" s="69">
        <f>N86/M86-1</f>
        <v>-0.52045754509458864</v>
      </c>
      <c r="R86" s="48"/>
      <c r="S86" s="22"/>
      <c r="X86" s="20"/>
    </row>
    <row r="87" spans="2:24" ht="26.5" customHeight="1" x14ac:dyDescent="0.3">
      <c r="B87" s="28" t="s">
        <v>64</v>
      </c>
      <c r="C87" s="33">
        <f t="shared" si="6"/>
        <v>1216</v>
      </c>
      <c r="D87" s="35">
        <v>0</v>
      </c>
      <c r="E87" s="35"/>
      <c r="F87" s="35">
        <v>1014</v>
      </c>
      <c r="G87" s="35"/>
      <c r="H87" s="35">
        <v>202</v>
      </c>
      <c r="I87" s="35"/>
      <c r="K87" s="30" t="s">
        <v>5</v>
      </c>
      <c r="L87" s="63"/>
      <c r="M87" s="39">
        <f>SUM(M83:M86)</f>
        <v>30552</v>
      </c>
      <c r="N87" s="39">
        <f>SUM(N83:N86)</f>
        <v>15339</v>
      </c>
      <c r="O87" s="66">
        <f>N87/M87-1</f>
        <v>-0.49793794186959939</v>
      </c>
      <c r="R87" s="48"/>
      <c r="S87" s="22"/>
      <c r="X87" s="20"/>
    </row>
    <row r="88" spans="2:24" ht="26.5" customHeight="1" x14ac:dyDescent="0.3">
      <c r="B88" s="28" t="s">
        <v>65</v>
      </c>
      <c r="C88" s="33">
        <f t="shared" si="6"/>
        <v>360</v>
      </c>
      <c r="D88" s="35">
        <v>0</v>
      </c>
      <c r="E88" s="35"/>
      <c r="F88" s="35">
        <v>264</v>
      </c>
      <c r="G88" s="35"/>
      <c r="H88" s="35">
        <v>96</v>
      </c>
      <c r="I88" s="35"/>
      <c r="R88" s="48"/>
      <c r="S88" s="22"/>
      <c r="X88" s="20"/>
    </row>
    <row r="89" spans="2:24" ht="26.5" customHeight="1" x14ac:dyDescent="0.3">
      <c r="B89" s="28" t="s">
        <v>66</v>
      </c>
      <c r="C89" s="33">
        <f t="shared" si="6"/>
        <v>478</v>
      </c>
      <c r="D89" s="35">
        <v>68</v>
      </c>
      <c r="E89" s="35"/>
      <c r="F89" s="35">
        <v>361</v>
      </c>
      <c r="G89" s="35"/>
      <c r="H89" s="35">
        <v>49</v>
      </c>
      <c r="I89" s="35"/>
      <c r="R89" s="48"/>
      <c r="S89" s="22"/>
      <c r="X89" s="20"/>
    </row>
    <row r="90" spans="2:24" ht="26.5" customHeight="1" x14ac:dyDescent="0.3">
      <c r="B90" s="28" t="s">
        <v>67</v>
      </c>
      <c r="C90" s="33">
        <f t="shared" si="6"/>
        <v>612</v>
      </c>
      <c r="D90" s="35">
        <v>37</v>
      </c>
      <c r="E90" s="35"/>
      <c r="F90" s="35">
        <v>556</v>
      </c>
      <c r="G90" s="35"/>
      <c r="H90" s="35">
        <v>19</v>
      </c>
      <c r="I90" s="35"/>
      <c r="R90" s="48"/>
      <c r="S90" s="22"/>
      <c r="X90" s="20"/>
    </row>
    <row r="91" spans="2:24" ht="26.5" customHeight="1" x14ac:dyDescent="0.3">
      <c r="B91" s="28" t="s">
        <v>68</v>
      </c>
      <c r="C91" s="33">
        <f t="shared" si="6"/>
        <v>880</v>
      </c>
      <c r="D91" s="35">
        <v>0</v>
      </c>
      <c r="E91" s="35"/>
      <c r="F91" s="35">
        <v>615</v>
      </c>
      <c r="G91" s="35"/>
      <c r="H91" s="35">
        <v>265</v>
      </c>
      <c r="I91" s="35"/>
      <c r="R91" s="48"/>
      <c r="S91" s="22"/>
      <c r="X91" s="20"/>
    </row>
    <row r="92" spans="2:24" ht="26.5" customHeight="1" x14ac:dyDescent="0.3">
      <c r="B92" s="28" t="s">
        <v>69</v>
      </c>
      <c r="C92" s="33">
        <f t="shared" si="6"/>
        <v>703</v>
      </c>
      <c r="D92" s="35">
        <v>75</v>
      </c>
      <c r="E92" s="35"/>
      <c r="F92" s="35">
        <v>583</v>
      </c>
      <c r="G92" s="35"/>
      <c r="H92" s="35">
        <v>45</v>
      </c>
      <c r="I92" s="35"/>
      <c r="R92" s="48"/>
      <c r="S92" s="22"/>
      <c r="X92" s="20"/>
    </row>
    <row r="93" spans="2:24" ht="26.5" customHeight="1" x14ac:dyDescent="0.3">
      <c r="B93" s="28" t="s">
        <v>70</v>
      </c>
      <c r="C93" s="33">
        <f t="shared" si="6"/>
        <v>488</v>
      </c>
      <c r="D93" s="35">
        <v>35</v>
      </c>
      <c r="E93" s="35"/>
      <c r="F93" s="35">
        <v>417</v>
      </c>
      <c r="G93" s="35"/>
      <c r="H93" s="35">
        <v>36</v>
      </c>
      <c r="I93" s="35"/>
      <c r="R93" s="48"/>
      <c r="S93" s="22"/>
      <c r="X93" s="20"/>
    </row>
    <row r="94" spans="2:24" ht="26.5" customHeight="1" x14ac:dyDescent="0.3">
      <c r="B94" s="28" t="s">
        <v>71</v>
      </c>
      <c r="C94" s="33">
        <f t="shared" si="6"/>
        <v>2240</v>
      </c>
      <c r="D94" s="35">
        <v>306</v>
      </c>
      <c r="E94" s="35"/>
      <c r="F94" s="35">
        <v>1791</v>
      </c>
      <c r="G94" s="35"/>
      <c r="H94" s="35">
        <v>143</v>
      </c>
      <c r="I94" s="35"/>
      <c r="R94" s="48"/>
      <c r="S94" s="22"/>
      <c r="X94" s="20"/>
    </row>
    <row r="95" spans="2:24" ht="26.5" customHeight="1" x14ac:dyDescent="0.3">
      <c r="B95" s="28" t="s">
        <v>72</v>
      </c>
      <c r="C95" s="33">
        <f t="shared" si="6"/>
        <v>645</v>
      </c>
      <c r="D95" s="35">
        <v>60</v>
      </c>
      <c r="E95" s="35"/>
      <c r="F95" s="35">
        <v>521</v>
      </c>
      <c r="G95" s="35"/>
      <c r="H95" s="35">
        <v>64</v>
      </c>
      <c r="I95" s="35"/>
      <c r="R95" s="48"/>
      <c r="S95" s="22"/>
      <c r="X95" s="20"/>
    </row>
    <row r="96" spans="2:24" ht="26.5" customHeight="1" x14ac:dyDescent="0.3">
      <c r="B96" s="28" t="s">
        <v>73</v>
      </c>
      <c r="C96" s="33">
        <f t="shared" si="6"/>
        <v>476</v>
      </c>
      <c r="D96" s="35">
        <v>102</v>
      </c>
      <c r="E96" s="35"/>
      <c r="F96" s="35">
        <v>348</v>
      </c>
      <c r="G96" s="35"/>
      <c r="H96" s="35">
        <v>26</v>
      </c>
      <c r="I96" s="35"/>
      <c r="R96" s="48"/>
      <c r="S96" s="22"/>
      <c r="X96" s="20"/>
    </row>
    <row r="97" spans="2:24" ht="26.5" customHeight="1" x14ac:dyDescent="0.3">
      <c r="B97" s="28" t="s">
        <v>74</v>
      </c>
      <c r="C97" s="33">
        <f t="shared" si="6"/>
        <v>64</v>
      </c>
      <c r="D97" s="35">
        <v>0</v>
      </c>
      <c r="E97" s="35"/>
      <c r="F97" s="35">
        <v>63</v>
      </c>
      <c r="G97" s="35"/>
      <c r="H97" s="35">
        <v>1</v>
      </c>
      <c r="I97" s="35"/>
      <c r="R97" s="48"/>
      <c r="S97" s="22"/>
      <c r="X97" s="20"/>
    </row>
    <row r="98" spans="2:24" ht="26.5" customHeight="1" x14ac:dyDescent="0.3">
      <c r="B98" s="28" t="s">
        <v>75</v>
      </c>
      <c r="C98" s="33">
        <f t="shared" si="6"/>
        <v>116</v>
      </c>
      <c r="D98" s="35">
        <v>0</v>
      </c>
      <c r="E98" s="35"/>
      <c r="F98" s="35">
        <v>114</v>
      </c>
      <c r="G98" s="35"/>
      <c r="H98" s="35">
        <v>2</v>
      </c>
      <c r="I98" s="35"/>
      <c r="R98" s="48"/>
      <c r="S98" s="22"/>
      <c r="X98" s="20"/>
    </row>
    <row r="99" spans="2:24" ht="26.5" customHeight="1" x14ac:dyDescent="0.3">
      <c r="B99" s="28" t="s">
        <v>76</v>
      </c>
      <c r="C99" s="33">
        <f t="shared" si="6"/>
        <v>280</v>
      </c>
      <c r="D99" s="35">
        <v>48</v>
      </c>
      <c r="E99" s="35"/>
      <c r="F99" s="35">
        <v>224</v>
      </c>
      <c r="G99" s="35"/>
      <c r="H99" s="35">
        <v>8</v>
      </c>
      <c r="I99" s="35"/>
      <c r="R99" s="48"/>
      <c r="S99" s="22"/>
      <c r="X99" s="20"/>
    </row>
    <row r="100" spans="2:24" ht="26.5" customHeight="1" x14ac:dyDescent="0.3">
      <c r="B100" s="28" t="s">
        <v>77</v>
      </c>
      <c r="C100" s="33">
        <f t="shared" si="6"/>
        <v>613</v>
      </c>
      <c r="D100" s="35">
        <v>2</v>
      </c>
      <c r="E100" s="35"/>
      <c r="F100" s="35">
        <v>542</v>
      </c>
      <c r="G100" s="35"/>
      <c r="H100" s="35">
        <v>69</v>
      </c>
      <c r="I100" s="35"/>
      <c r="R100" s="48"/>
      <c r="S100" s="22"/>
      <c r="X100" s="20"/>
    </row>
    <row r="101" spans="2:24" ht="26.5" customHeight="1" x14ac:dyDescent="0.3">
      <c r="B101" s="28" t="s">
        <v>78</v>
      </c>
      <c r="C101" s="33">
        <f t="shared" si="6"/>
        <v>459</v>
      </c>
      <c r="D101" s="35">
        <v>0</v>
      </c>
      <c r="E101" s="35"/>
      <c r="F101" s="35">
        <v>421</v>
      </c>
      <c r="G101" s="35"/>
      <c r="H101" s="35">
        <v>38</v>
      </c>
      <c r="I101" s="35"/>
      <c r="R101" s="48"/>
      <c r="S101" s="22"/>
      <c r="X101" s="20"/>
    </row>
    <row r="102" spans="2:24" ht="26.5" customHeight="1" x14ac:dyDescent="0.3">
      <c r="B102" s="28" t="s">
        <v>79</v>
      </c>
      <c r="C102" s="33">
        <f t="shared" si="6"/>
        <v>970</v>
      </c>
      <c r="D102" s="35">
        <v>70</v>
      </c>
      <c r="E102" s="35"/>
      <c r="F102" s="35">
        <v>849</v>
      </c>
      <c r="G102" s="35"/>
      <c r="H102" s="35">
        <v>51</v>
      </c>
      <c r="I102" s="35"/>
      <c r="R102" s="48"/>
      <c r="S102" s="22"/>
      <c r="X102" s="20"/>
    </row>
    <row r="103" spans="2:24" ht="26.5" customHeight="1" x14ac:dyDescent="0.3">
      <c r="B103" s="28" t="s">
        <v>80</v>
      </c>
      <c r="C103" s="33">
        <f t="shared" si="6"/>
        <v>333</v>
      </c>
      <c r="D103" s="35">
        <v>0</v>
      </c>
      <c r="E103" s="35"/>
      <c r="F103" s="35">
        <v>272</v>
      </c>
      <c r="G103" s="35"/>
      <c r="H103" s="35">
        <v>61</v>
      </c>
      <c r="I103" s="35"/>
      <c r="R103" s="48"/>
      <c r="S103" s="22"/>
      <c r="X103" s="20"/>
    </row>
    <row r="104" spans="2:24" ht="26.5" customHeight="1" x14ac:dyDescent="0.3">
      <c r="B104" s="28" t="s">
        <v>81</v>
      </c>
      <c r="C104" s="33">
        <f t="shared" si="6"/>
        <v>247</v>
      </c>
      <c r="D104" s="35">
        <v>22</v>
      </c>
      <c r="E104" s="35"/>
      <c r="F104" s="35">
        <v>213</v>
      </c>
      <c r="G104" s="35"/>
      <c r="H104" s="35">
        <v>12</v>
      </c>
      <c r="I104" s="35"/>
      <c r="R104" s="48"/>
      <c r="S104" s="22"/>
      <c r="X104" s="20"/>
    </row>
    <row r="105" spans="2:24" ht="26.5" customHeight="1" thickBot="1" x14ac:dyDescent="0.35">
      <c r="B105" s="28" t="s">
        <v>82</v>
      </c>
      <c r="C105" s="33">
        <f t="shared" si="6"/>
        <v>106</v>
      </c>
      <c r="D105" s="70">
        <v>0</v>
      </c>
      <c r="E105" s="70"/>
      <c r="F105" s="70">
        <v>97</v>
      </c>
      <c r="G105" s="70"/>
      <c r="H105" s="70">
        <v>9</v>
      </c>
      <c r="I105" s="70"/>
      <c r="R105" s="48"/>
      <c r="S105" s="22"/>
      <c r="X105" s="20"/>
    </row>
    <row r="106" spans="2:24" ht="29.25" customHeight="1" x14ac:dyDescent="0.3">
      <c r="B106" s="30" t="s">
        <v>5</v>
      </c>
      <c r="C106" s="39">
        <f>SUM(C80:C105)</f>
        <v>15339</v>
      </c>
      <c r="D106" s="31">
        <f>SUM(D80:E105)</f>
        <v>826</v>
      </c>
      <c r="E106" s="31"/>
      <c r="F106" s="31">
        <f t="shared" ref="F106" si="7">SUM(F80:G105)</f>
        <v>12857</v>
      </c>
      <c r="G106" s="31"/>
      <c r="H106" s="31">
        <f t="shared" ref="H106" si="8">SUM(H80:I105)</f>
        <v>1656</v>
      </c>
      <c r="I106" s="31"/>
      <c r="J106" s="22"/>
      <c r="K106" s="22"/>
      <c r="L106" s="22"/>
      <c r="M106" s="22"/>
      <c r="N106" s="22"/>
      <c r="O106" s="22"/>
      <c r="P106" s="22"/>
      <c r="Q106" s="22"/>
      <c r="R106" s="48"/>
      <c r="S106" s="22"/>
      <c r="X106" s="20"/>
    </row>
    <row r="107" spans="2:24" ht="29.25" customHeight="1" x14ac:dyDescent="0.3">
      <c r="B107" s="71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48"/>
      <c r="S107" s="22"/>
      <c r="X107" s="20"/>
    </row>
    <row r="108" spans="2:24" ht="18.75" customHeight="1" x14ac:dyDescent="0.3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22"/>
      <c r="T108" s="22"/>
      <c r="X108" s="20"/>
    </row>
    <row r="109" spans="2:24" ht="30" customHeight="1" x14ac:dyDescent="0.3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 t="s">
        <v>83</v>
      </c>
      <c r="N109" s="22" t="s">
        <v>83</v>
      </c>
      <c r="O109" s="22"/>
      <c r="P109" s="22"/>
      <c r="Q109" s="22"/>
      <c r="R109" s="22"/>
      <c r="S109" s="22"/>
      <c r="T109" s="22"/>
      <c r="X109" s="20"/>
    </row>
    <row r="110" spans="2:24" ht="64.5" customHeight="1" x14ac:dyDescent="0.3">
      <c r="B110" s="72" t="s">
        <v>55</v>
      </c>
      <c r="C110" s="73"/>
      <c r="D110" s="74" t="s">
        <v>84</v>
      </c>
      <c r="E110" s="75">
        <v>2022</v>
      </c>
      <c r="F110" s="74">
        <v>2023</v>
      </c>
      <c r="G110" s="74">
        <v>2024</v>
      </c>
      <c r="H110" s="74">
        <v>2025</v>
      </c>
      <c r="I110" s="74" t="s">
        <v>85</v>
      </c>
      <c r="K110" s="22"/>
      <c r="M110" s="76" t="s">
        <v>74</v>
      </c>
      <c r="N110" s="77">
        <v>2968</v>
      </c>
      <c r="O110" s="22"/>
      <c r="P110" s="22"/>
      <c r="Q110" s="22"/>
      <c r="R110" s="22"/>
      <c r="S110" s="22"/>
      <c r="T110" s="22"/>
      <c r="X110" s="20"/>
    </row>
    <row r="111" spans="2:24" ht="18" customHeight="1" x14ac:dyDescent="0.3">
      <c r="B111" s="78" t="s">
        <v>56</v>
      </c>
      <c r="C111" s="78"/>
      <c r="D111" s="79">
        <f>SUM(E111:I111)</f>
        <v>9351</v>
      </c>
      <c r="E111" s="80">
        <v>2440</v>
      </c>
      <c r="F111" s="80">
        <v>1928</v>
      </c>
      <c r="G111" s="81">
        <v>1865</v>
      </c>
      <c r="H111" s="81">
        <v>2674</v>
      </c>
      <c r="I111" s="80">
        <v>444</v>
      </c>
      <c r="K111" s="22"/>
      <c r="M111" s="76" t="s">
        <v>75</v>
      </c>
      <c r="N111" s="77">
        <v>4763</v>
      </c>
      <c r="O111" s="22"/>
      <c r="P111" s="22"/>
      <c r="Q111" s="22"/>
      <c r="R111" s="22"/>
      <c r="S111" s="22"/>
      <c r="T111" s="22"/>
      <c r="X111" s="20"/>
    </row>
    <row r="112" spans="2:24" ht="18" customHeight="1" x14ac:dyDescent="0.3">
      <c r="B112" s="78" t="s">
        <v>57</v>
      </c>
      <c r="C112" s="78"/>
      <c r="D112" s="79">
        <f t="shared" ref="D112:D136" si="9">SUM(E112:I112)</f>
        <v>20387</v>
      </c>
      <c r="E112" s="80">
        <v>5012</v>
      </c>
      <c r="F112" s="80">
        <v>4719</v>
      </c>
      <c r="G112" s="80">
        <v>4881</v>
      </c>
      <c r="H112" s="80">
        <v>4957</v>
      </c>
      <c r="I112" s="80">
        <v>818</v>
      </c>
      <c r="K112" s="22"/>
      <c r="M112" s="76" t="s">
        <v>82</v>
      </c>
      <c r="N112" s="77">
        <v>5830</v>
      </c>
      <c r="O112" s="22"/>
      <c r="P112" s="22"/>
      <c r="Q112" s="22"/>
      <c r="R112" s="22"/>
      <c r="S112" s="22"/>
      <c r="T112" s="22"/>
      <c r="X112" s="20"/>
    </row>
    <row r="113" spans="2:24" ht="18" customHeight="1" x14ac:dyDescent="0.3">
      <c r="B113" s="78" t="s">
        <v>58</v>
      </c>
      <c r="C113" s="78"/>
      <c r="D113" s="79">
        <f t="shared" si="9"/>
        <v>15234</v>
      </c>
      <c r="E113" s="80">
        <v>3882</v>
      </c>
      <c r="F113" s="80">
        <v>3423</v>
      </c>
      <c r="G113" s="80">
        <v>3581</v>
      </c>
      <c r="H113" s="80">
        <v>4072</v>
      </c>
      <c r="I113" s="80">
        <v>276</v>
      </c>
      <c r="K113" s="22"/>
      <c r="M113" s="76" t="s">
        <v>81</v>
      </c>
      <c r="N113" s="77">
        <v>6152</v>
      </c>
      <c r="O113" s="22"/>
      <c r="P113" s="22"/>
      <c r="Q113" s="22"/>
      <c r="R113" s="22"/>
      <c r="S113" s="22"/>
      <c r="T113" s="22"/>
      <c r="X113" s="20"/>
    </row>
    <row r="114" spans="2:24" ht="18" customHeight="1" x14ac:dyDescent="0.3">
      <c r="B114" s="78" t="s">
        <v>60</v>
      </c>
      <c r="C114" s="78"/>
      <c r="D114" s="79">
        <f t="shared" si="9"/>
        <v>29820</v>
      </c>
      <c r="E114" s="80">
        <v>7818</v>
      </c>
      <c r="F114" s="80">
        <v>6805</v>
      </c>
      <c r="G114" s="80">
        <v>6935</v>
      </c>
      <c r="H114" s="80">
        <v>7397</v>
      </c>
      <c r="I114" s="80">
        <v>865</v>
      </c>
      <c r="K114" s="22"/>
      <c r="M114" s="76" t="s">
        <v>65</v>
      </c>
      <c r="N114" s="77">
        <v>8592</v>
      </c>
      <c r="O114" s="22"/>
      <c r="P114" s="22"/>
      <c r="Q114" s="22"/>
      <c r="R114" s="22"/>
      <c r="S114" s="22"/>
      <c r="T114" s="22"/>
      <c r="X114" s="20"/>
    </row>
    <row r="115" spans="2:24" ht="18" customHeight="1" x14ac:dyDescent="0.3">
      <c r="B115" s="78" t="s">
        <v>61</v>
      </c>
      <c r="C115" s="78"/>
      <c r="D115" s="79">
        <f t="shared" si="9"/>
        <v>17957</v>
      </c>
      <c r="E115" s="80">
        <v>4156</v>
      </c>
      <c r="F115" s="80">
        <v>3878</v>
      </c>
      <c r="G115" s="80">
        <v>4515</v>
      </c>
      <c r="H115" s="80">
        <v>4771</v>
      </c>
      <c r="I115" s="80">
        <v>637</v>
      </c>
      <c r="K115" s="22"/>
      <c r="M115" s="76" t="s">
        <v>56</v>
      </c>
      <c r="N115" s="77">
        <v>9351</v>
      </c>
      <c r="O115" s="22"/>
      <c r="P115" s="22"/>
      <c r="Q115" s="22"/>
      <c r="R115" s="22"/>
      <c r="S115" s="22"/>
      <c r="T115" s="22"/>
      <c r="X115" s="20"/>
    </row>
    <row r="116" spans="2:24" ht="18" customHeight="1" x14ac:dyDescent="0.3">
      <c r="B116" s="78" t="s">
        <v>62</v>
      </c>
      <c r="C116" s="78"/>
      <c r="D116" s="79">
        <f t="shared" si="9"/>
        <v>15777</v>
      </c>
      <c r="E116" s="80">
        <v>4319</v>
      </c>
      <c r="F116" s="80">
        <v>3479</v>
      </c>
      <c r="G116" s="80">
        <v>3663</v>
      </c>
      <c r="H116" s="80">
        <v>3784</v>
      </c>
      <c r="I116" s="80">
        <v>532</v>
      </c>
      <c r="K116" s="22"/>
      <c r="M116" s="76" t="s">
        <v>76</v>
      </c>
      <c r="N116" s="77">
        <v>9388</v>
      </c>
      <c r="O116" s="22"/>
      <c r="P116" s="22"/>
      <c r="Q116" s="22"/>
      <c r="R116" s="22"/>
      <c r="S116" s="22"/>
      <c r="T116" s="22"/>
      <c r="X116" s="20"/>
    </row>
    <row r="117" spans="2:24" ht="18" customHeight="1" x14ac:dyDescent="0.3">
      <c r="B117" s="78" t="s">
        <v>63</v>
      </c>
      <c r="C117" s="78"/>
      <c r="D117" s="79">
        <f t="shared" si="9"/>
        <v>16119</v>
      </c>
      <c r="E117" s="80">
        <v>3971</v>
      </c>
      <c r="F117" s="80">
        <v>3625</v>
      </c>
      <c r="G117" s="80">
        <v>3889</v>
      </c>
      <c r="H117" s="80">
        <v>4153</v>
      </c>
      <c r="I117" s="80">
        <v>481</v>
      </c>
      <c r="K117" s="22"/>
      <c r="M117" s="76" t="s">
        <v>73</v>
      </c>
      <c r="N117" s="77">
        <v>9544</v>
      </c>
      <c r="O117" s="22"/>
      <c r="P117" s="22"/>
      <c r="Q117" s="22"/>
      <c r="R117" s="22"/>
      <c r="S117" s="22"/>
      <c r="T117" s="22"/>
      <c r="X117" s="20"/>
    </row>
    <row r="118" spans="2:24" ht="18" customHeight="1" x14ac:dyDescent="0.3">
      <c r="B118" s="78" t="s">
        <v>64</v>
      </c>
      <c r="C118" s="78"/>
      <c r="D118" s="79">
        <f t="shared" si="9"/>
        <v>33038</v>
      </c>
      <c r="E118" s="80">
        <v>7639</v>
      </c>
      <c r="F118" s="80">
        <v>7929</v>
      </c>
      <c r="G118" s="80">
        <v>8058</v>
      </c>
      <c r="H118" s="80">
        <v>8196</v>
      </c>
      <c r="I118" s="80">
        <v>1216</v>
      </c>
      <c r="K118" s="22"/>
      <c r="M118" s="76" t="s">
        <v>80</v>
      </c>
      <c r="N118" s="77">
        <v>9748</v>
      </c>
      <c r="O118" s="22"/>
      <c r="P118" s="22"/>
      <c r="Q118" s="22"/>
      <c r="R118" s="22"/>
      <c r="S118" s="22"/>
      <c r="T118" s="22"/>
      <c r="X118" s="20"/>
    </row>
    <row r="119" spans="2:24" ht="18" customHeight="1" x14ac:dyDescent="0.3">
      <c r="B119" s="78" t="s">
        <v>65</v>
      </c>
      <c r="C119" s="78"/>
      <c r="D119" s="79">
        <f t="shared" si="9"/>
        <v>8592</v>
      </c>
      <c r="E119" s="80">
        <v>2075</v>
      </c>
      <c r="F119" s="80">
        <v>2066</v>
      </c>
      <c r="G119" s="80">
        <v>2140</v>
      </c>
      <c r="H119" s="80">
        <v>1951</v>
      </c>
      <c r="I119" s="80">
        <v>360</v>
      </c>
      <c r="K119" s="22"/>
      <c r="M119" s="76" t="s">
        <v>70</v>
      </c>
      <c r="N119" s="77">
        <v>10334</v>
      </c>
      <c r="O119" s="22"/>
      <c r="P119" s="22"/>
      <c r="Q119" s="22"/>
      <c r="R119" s="22"/>
      <c r="S119" s="22"/>
      <c r="T119" s="22"/>
      <c r="X119" s="20"/>
    </row>
    <row r="120" spans="2:24" ht="18" customHeight="1" x14ac:dyDescent="0.3">
      <c r="B120" s="78" t="s">
        <v>66</v>
      </c>
      <c r="C120" s="78"/>
      <c r="D120" s="79">
        <f t="shared" si="9"/>
        <v>12171</v>
      </c>
      <c r="E120" s="80">
        <v>3095</v>
      </c>
      <c r="F120" s="80">
        <v>2800</v>
      </c>
      <c r="G120" s="80">
        <v>3017</v>
      </c>
      <c r="H120" s="80">
        <v>2781</v>
      </c>
      <c r="I120" s="80">
        <v>478</v>
      </c>
      <c r="K120" s="22"/>
      <c r="M120" s="76" t="s">
        <v>66</v>
      </c>
      <c r="N120" s="77">
        <v>12171</v>
      </c>
      <c r="O120" s="22"/>
      <c r="P120" s="22"/>
      <c r="Q120" s="22"/>
      <c r="R120" s="22"/>
      <c r="S120" s="22"/>
      <c r="T120" s="22"/>
      <c r="X120" s="20"/>
    </row>
    <row r="121" spans="2:24" ht="18" customHeight="1" x14ac:dyDescent="0.3">
      <c r="B121" s="78" t="s">
        <v>67</v>
      </c>
      <c r="C121" s="78"/>
      <c r="D121" s="79">
        <f t="shared" si="9"/>
        <v>18721</v>
      </c>
      <c r="E121" s="80">
        <v>4952</v>
      </c>
      <c r="F121" s="80">
        <v>4434</v>
      </c>
      <c r="G121" s="80">
        <v>4459</v>
      </c>
      <c r="H121" s="80">
        <v>4264</v>
      </c>
      <c r="I121" s="80">
        <v>612</v>
      </c>
      <c r="K121" s="22"/>
      <c r="M121" s="76" t="s">
        <v>77</v>
      </c>
      <c r="N121" s="77">
        <v>15084</v>
      </c>
      <c r="O121" s="22"/>
      <c r="P121" s="22"/>
      <c r="Q121" s="22"/>
      <c r="R121" s="22"/>
      <c r="S121" s="22"/>
      <c r="T121" s="22"/>
      <c r="X121" s="20"/>
    </row>
    <row r="122" spans="2:24" ht="18" customHeight="1" x14ac:dyDescent="0.3">
      <c r="B122" s="78" t="s">
        <v>68</v>
      </c>
      <c r="C122" s="78"/>
      <c r="D122" s="79">
        <f t="shared" si="9"/>
        <v>41049</v>
      </c>
      <c r="E122" s="80">
        <v>9079</v>
      </c>
      <c r="F122" s="80">
        <v>9810</v>
      </c>
      <c r="G122" s="80">
        <v>9974</v>
      </c>
      <c r="H122" s="80">
        <v>11306</v>
      </c>
      <c r="I122" s="80">
        <v>880</v>
      </c>
      <c r="K122" s="22"/>
      <c r="M122" s="76" t="s">
        <v>58</v>
      </c>
      <c r="N122" s="77">
        <v>15234</v>
      </c>
      <c r="O122" s="22"/>
      <c r="P122" s="22"/>
      <c r="Q122" s="22"/>
      <c r="R122" s="22"/>
      <c r="S122" s="22"/>
      <c r="T122" s="22"/>
      <c r="X122" s="20"/>
    </row>
    <row r="123" spans="2:24" ht="18" customHeight="1" x14ac:dyDescent="0.3">
      <c r="B123" s="78" t="s">
        <v>69</v>
      </c>
      <c r="C123" s="78"/>
      <c r="D123" s="79">
        <f t="shared" si="9"/>
        <v>28142</v>
      </c>
      <c r="E123" s="80">
        <v>6475</v>
      </c>
      <c r="F123" s="80">
        <v>6737</v>
      </c>
      <c r="G123" s="80">
        <v>7011</v>
      </c>
      <c r="H123" s="80">
        <v>7216</v>
      </c>
      <c r="I123" s="80">
        <v>703</v>
      </c>
      <c r="K123" s="22"/>
      <c r="M123" s="76" t="s">
        <v>78</v>
      </c>
      <c r="N123" s="77">
        <v>15707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0"/>
    </row>
    <row r="124" spans="2:24" ht="18" customHeight="1" x14ac:dyDescent="0.3">
      <c r="B124" s="78" t="s">
        <v>70</v>
      </c>
      <c r="C124" s="78"/>
      <c r="D124" s="79">
        <f t="shared" si="9"/>
        <v>10334</v>
      </c>
      <c r="E124" s="80">
        <v>2493</v>
      </c>
      <c r="F124" s="80">
        <v>2435</v>
      </c>
      <c r="G124" s="80">
        <v>2372</v>
      </c>
      <c r="H124" s="80">
        <v>2546</v>
      </c>
      <c r="I124" s="80">
        <v>488</v>
      </c>
      <c r="K124" s="22"/>
      <c r="M124" s="76" t="s">
        <v>62</v>
      </c>
      <c r="N124" s="77">
        <v>15777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0"/>
    </row>
    <row r="125" spans="2:24" ht="18" customHeight="1" x14ac:dyDescent="0.3">
      <c r="B125" s="78" t="s">
        <v>71</v>
      </c>
      <c r="C125" s="78"/>
      <c r="D125" s="79">
        <f t="shared" si="9"/>
        <v>70081</v>
      </c>
      <c r="E125" s="80">
        <v>16894</v>
      </c>
      <c r="F125" s="80">
        <v>15975</v>
      </c>
      <c r="G125" s="80">
        <v>16483</v>
      </c>
      <c r="H125" s="80">
        <v>18489</v>
      </c>
      <c r="I125" s="80">
        <v>2240</v>
      </c>
      <c r="K125" s="22"/>
      <c r="M125" s="76" t="s">
        <v>63</v>
      </c>
      <c r="N125" s="77">
        <v>16119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0"/>
    </row>
    <row r="126" spans="2:24" ht="18" customHeight="1" x14ac:dyDescent="0.3">
      <c r="B126" s="78" t="s">
        <v>72</v>
      </c>
      <c r="C126" s="78"/>
      <c r="D126" s="79">
        <f t="shared" si="9"/>
        <v>21919</v>
      </c>
      <c r="E126" s="80">
        <v>6320</v>
      </c>
      <c r="F126" s="80">
        <v>4757</v>
      </c>
      <c r="G126" s="80">
        <v>4945</v>
      </c>
      <c r="H126" s="80">
        <v>5252</v>
      </c>
      <c r="I126" s="80">
        <v>645</v>
      </c>
      <c r="K126" s="22"/>
      <c r="M126" s="76" t="s">
        <v>61</v>
      </c>
      <c r="N126" s="77">
        <v>17957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0"/>
    </row>
    <row r="127" spans="2:24" ht="18" customHeight="1" x14ac:dyDescent="0.3">
      <c r="B127" s="78" t="s">
        <v>73</v>
      </c>
      <c r="C127" s="78"/>
      <c r="D127" s="79">
        <f t="shared" si="9"/>
        <v>9544</v>
      </c>
      <c r="E127" s="80">
        <v>2547</v>
      </c>
      <c r="F127" s="80">
        <v>2254</v>
      </c>
      <c r="G127" s="80">
        <v>2001</v>
      </c>
      <c r="H127" s="80">
        <v>2266</v>
      </c>
      <c r="I127" s="80">
        <v>476</v>
      </c>
      <c r="K127" s="22"/>
      <c r="M127" s="76" t="s">
        <v>67</v>
      </c>
      <c r="N127" s="77">
        <v>18721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0"/>
    </row>
    <row r="128" spans="2:24" ht="18" customHeight="1" x14ac:dyDescent="0.3">
      <c r="B128" s="78" t="s">
        <v>74</v>
      </c>
      <c r="C128" s="78"/>
      <c r="D128" s="79">
        <f t="shared" si="9"/>
        <v>2968</v>
      </c>
      <c r="E128" s="80">
        <v>801</v>
      </c>
      <c r="F128" s="80">
        <v>736</v>
      </c>
      <c r="G128" s="80">
        <v>749</v>
      </c>
      <c r="H128" s="80">
        <v>618</v>
      </c>
      <c r="I128" s="80">
        <v>64</v>
      </c>
      <c r="K128" s="22"/>
      <c r="M128" s="76" t="s">
        <v>57</v>
      </c>
      <c r="N128" s="77">
        <v>20387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0"/>
    </row>
    <row r="129" spans="2:24" ht="18" customHeight="1" x14ac:dyDescent="0.3">
      <c r="B129" s="78" t="s">
        <v>75</v>
      </c>
      <c r="C129" s="78"/>
      <c r="D129" s="79">
        <f t="shared" si="9"/>
        <v>4763</v>
      </c>
      <c r="E129" s="80">
        <v>1543</v>
      </c>
      <c r="F129" s="80">
        <v>929</v>
      </c>
      <c r="G129" s="80">
        <v>969</v>
      </c>
      <c r="H129" s="80">
        <v>1206</v>
      </c>
      <c r="I129" s="80">
        <v>116</v>
      </c>
      <c r="K129" s="22"/>
      <c r="M129" s="76" t="s">
        <v>79</v>
      </c>
      <c r="N129" s="77">
        <v>21711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0"/>
    </row>
    <row r="130" spans="2:24" ht="18" customHeight="1" x14ac:dyDescent="0.3">
      <c r="B130" s="78" t="s">
        <v>76</v>
      </c>
      <c r="C130" s="78"/>
      <c r="D130" s="79">
        <f t="shared" si="9"/>
        <v>9388</v>
      </c>
      <c r="E130" s="80">
        <v>2318</v>
      </c>
      <c r="F130" s="80">
        <v>1994</v>
      </c>
      <c r="G130" s="80">
        <v>2316</v>
      </c>
      <c r="H130" s="80">
        <v>2480</v>
      </c>
      <c r="I130" s="80">
        <v>280</v>
      </c>
      <c r="K130" s="22"/>
      <c r="M130" s="76" t="s">
        <v>72</v>
      </c>
      <c r="N130" s="77">
        <v>21919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0"/>
    </row>
    <row r="131" spans="2:24" ht="18" customHeight="1" x14ac:dyDescent="0.3">
      <c r="B131" s="78" t="s">
        <v>77</v>
      </c>
      <c r="C131" s="78"/>
      <c r="D131" s="79">
        <f t="shared" si="9"/>
        <v>15084</v>
      </c>
      <c r="E131" s="80">
        <v>3650</v>
      </c>
      <c r="F131" s="80">
        <v>3322</v>
      </c>
      <c r="G131" s="80">
        <v>3891</v>
      </c>
      <c r="H131" s="80">
        <v>3608</v>
      </c>
      <c r="I131" s="80">
        <v>613</v>
      </c>
      <c r="K131" s="22"/>
      <c r="M131" s="76" t="s">
        <v>69</v>
      </c>
      <c r="N131" s="77">
        <v>28142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0"/>
    </row>
    <row r="132" spans="2:24" ht="18" customHeight="1" x14ac:dyDescent="0.3">
      <c r="B132" s="78" t="s">
        <v>78</v>
      </c>
      <c r="C132" s="78"/>
      <c r="D132" s="79">
        <f t="shared" si="9"/>
        <v>15707</v>
      </c>
      <c r="E132" s="80">
        <v>3932</v>
      </c>
      <c r="F132" s="80">
        <v>3258</v>
      </c>
      <c r="G132" s="80">
        <v>4018</v>
      </c>
      <c r="H132" s="80">
        <v>4040</v>
      </c>
      <c r="I132" s="80">
        <v>459</v>
      </c>
      <c r="K132" s="22"/>
      <c r="M132" s="76" t="s">
        <v>60</v>
      </c>
      <c r="N132" s="77">
        <v>29820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0"/>
    </row>
    <row r="133" spans="2:24" ht="18" customHeight="1" x14ac:dyDescent="0.3">
      <c r="B133" s="78" t="s">
        <v>79</v>
      </c>
      <c r="C133" s="78"/>
      <c r="D133" s="79">
        <f t="shared" si="9"/>
        <v>21711</v>
      </c>
      <c r="E133" s="80">
        <v>5492</v>
      </c>
      <c r="F133" s="80">
        <v>4536</v>
      </c>
      <c r="G133" s="80">
        <v>4848</v>
      </c>
      <c r="H133" s="80">
        <v>5865</v>
      </c>
      <c r="I133" s="80">
        <v>970</v>
      </c>
      <c r="K133" s="22"/>
      <c r="M133" s="76" t="s">
        <v>64</v>
      </c>
      <c r="N133" s="77">
        <v>33038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0"/>
    </row>
    <row r="134" spans="2:24" ht="18" customHeight="1" x14ac:dyDescent="0.3">
      <c r="B134" s="78" t="s">
        <v>80</v>
      </c>
      <c r="C134" s="78"/>
      <c r="D134" s="79">
        <f t="shared" si="9"/>
        <v>9748</v>
      </c>
      <c r="E134" s="80">
        <v>2481</v>
      </c>
      <c r="F134" s="80">
        <v>2222</v>
      </c>
      <c r="G134" s="80">
        <v>2365</v>
      </c>
      <c r="H134" s="80">
        <v>2347</v>
      </c>
      <c r="I134" s="80">
        <v>333</v>
      </c>
      <c r="K134" s="22"/>
      <c r="M134" s="76" t="s">
        <v>68</v>
      </c>
      <c r="N134" s="77">
        <v>41049</v>
      </c>
      <c r="O134" s="22"/>
      <c r="P134" s="22"/>
      <c r="Q134" s="22"/>
      <c r="R134" s="22"/>
      <c r="S134" s="22"/>
      <c r="T134" s="22"/>
      <c r="U134" s="22"/>
      <c r="V134" s="22"/>
      <c r="W134" s="22"/>
      <c r="X134" s="20"/>
    </row>
    <row r="135" spans="2:24" ht="18" customHeight="1" thickBot="1" x14ac:dyDescent="0.35">
      <c r="B135" s="78" t="s">
        <v>81</v>
      </c>
      <c r="C135" s="78"/>
      <c r="D135" s="79">
        <f t="shared" si="9"/>
        <v>6152</v>
      </c>
      <c r="E135" s="80">
        <v>1456</v>
      </c>
      <c r="F135" s="80">
        <v>1304</v>
      </c>
      <c r="G135" s="80">
        <v>1466</v>
      </c>
      <c r="H135" s="80">
        <v>1679</v>
      </c>
      <c r="I135" s="80">
        <v>247</v>
      </c>
      <c r="K135" s="22"/>
      <c r="M135" s="82" t="s">
        <v>71</v>
      </c>
      <c r="N135" s="77">
        <v>70081</v>
      </c>
      <c r="O135" s="22"/>
      <c r="P135" s="22"/>
      <c r="Q135" s="22"/>
      <c r="R135" s="22"/>
      <c r="S135" s="22"/>
      <c r="T135" s="22"/>
      <c r="U135" s="22"/>
      <c r="V135" s="22"/>
      <c r="W135" s="22"/>
      <c r="X135" s="20"/>
    </row>
    <row r="136" spans="2:24" ht="18" customHeight="1" thickBot="1" x14ac:dyDescent="0.35">
      <c r="B136" s="83" t="s">
        <v>82</v>
      </c>
      <c r="C136" s="83"/>
      <c r="D136" s="79">
        <f t="shared" si="9"/>
        <v>5830</v>
      </c>
      <c r="E136" s="84">
        <v>1620</v>
      </c>
      <c r="F136" s="84">
        <v>1396</v>
      </c>
      <c r="G136" s="84">
        <v>1157</v>
      </c>
      <c r="H136" s="84">
        <v>1551</v>
      </c>
      <c r="I136" s="80">
        <v>106</v>
      </c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0"/>
    </row>
    <row r="137" spans="2:24" ht="19.5" customHeight="1" x14ac:dyDescent="0.3">
      <c r="B137" s="30" t="s">
        <v>5</v>
      </c>
      <c r="C137" s="63"/>
      <c r="D137" s="39">
        <f>SUM(E137:I137)</f>
        <v>469587</v>
      </c>
      <c r="E137" s="39">
        <v>116460</v>
      </c>
      <c r="F137" s="39">
        <v>106751</v>
      </c>
      <c r="G137" s="39">
        <v>111568</v>
      </c>
      <c r="H137" s="39">
        <f>SUM(H111:H136)</f>
        <v>119469</v>
      </c>
      <c r="I137" s="39">
        <f>SUM(I111:I136)</f>
        <v>15339</v>
      </c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0"/>
    </row>
    <row r="138" spans="2:24" ht="19.5" customHeight="1" thickBot="1" x14ac:dyDescent="0.35">
      <c r="B138" s="85" t="s">
        <v>27</v>
      </c>
      <c r="C138" s="85"/>
      <c r="D138" s="86">
        <v>1</v>
      </c>
      <c r="E138" s="86">
        <f>E137/$D$137</f>
        <v>0.24800516198276357</v>
      </c>
      <c r="F138" s="86">
        <f>F137/$D$137</f>
        <v>0.22732954702749436</v>
      </c>
      <c r="G138" s="86">
        <f>G137/$D$137</f>
        <v>0.23758749709851423</v>
      </c>
      <c r="H138" s="86">
        <f>H137/$D$137</f>
        <v>0.254412920289531</v>
      </c>
      <c r="I138" s="86">
        <f>I137/$D$137</f>
        <v>3.2664873601696807E-2</v>
      </c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0"/>
    </row>
    <row r="139" spans="2:24" ht="30" customHeight="1" x14ac:dyDescent="0.3">
      <c r="B139" s="71" t="s">
        <v>86</v>
      </c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0"/>
    </row>
    <row r="140" spans="2:24" s="5" customFormat="1" ht="22.15" customHeight="1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2:24" s="5" customFormat="1" ht="9" customHeight="1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2:24" s="5" customFormat="1" ht="9" customHeight="1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2:24" s="5" customFormat="1" ht="12.65" customHeight="1" x14ac:dyDescent="0.25">
      <c r="B143" s="19" t="s">
        <v>87</v>
      </c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20"/>
    </row>
    <row r="144" spans="2:24" s="5" customFormat="1" ht="27.75" customHeight="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0"/>
    </row>
    <row r="145" spans="2:24" s="5" customFormat="1" ht="27.75" customHeight="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0"/>
    </row>
    <row r="146" spans="2:24" s="5" customFormat="1" ht="20.25" customHeight="1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2:24" s="5" customFormat="1" ht="20.25" customHeight="1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2:24" s="5" customFormat="1" ht="20.25" customHeight="1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2:24" s="5" customFormat="1" ht="32.25" customHeight="1" x14ac:dyDescent="0.3">
      <c r="B149" s="87" t="s">
        <v>4</v>
      </c>
      <c r="C149" s="87" t="s">
        <v>5</v>
      </c>
      <c r="D149" s="49" t="s">
        <v>88</v>
      </c>
      <c r="E149" s="49" t="s">
        <v>89</v>
      </c>
      <c r="F149" s="2"/>
      <c r="G149" s="2"/>
      <c r="H149" s="2"/>
      <c r="I149" s="2"/>
      <c r="J149" s="2"/>
      <c r="K149" s="2"/>
      <c r="L149" s="2"/>
      <c r="N149" s="87" t="s">
        <v>90</v>
      </c>
      <c r="O149" s="88" t="s">
        <v>5</v>
      </c>
      <c r="P149" s="89" t="s">
        <v>27</v>
      </c>
      <c r="Q149" s="90" t="s">
        <v>88</v>
      </c>
      <c r="R149" s="90" t="s">
        <v>89</v>
      </c>
      <c r="T149" s="2"/>
      <c r="U149" s="2"/>
      <c r="V149" s="2"/>
      <c r="W149" s="2"/>
    </row>
    <row r="150" spans="2:24" s="5" customFormat="1" ht="20.25" customHeight="1" x14ac:dyDescent="0.3">
      <c r="B150" s="26" t="s">
        <v>6</v>
      </c>
      <c r="C150" s="33">
        <f>SUM(D150:E150)</f>
        <v>44144</v>
      </c>
      <c r="D150" s="55">
        <v>27788</v>
      </c>
      <c r="E150" s="55">
        <v>16356</v>
      </c>
      <c r="F150" s="2"/>
      <c r="G150" s="2"/>
      <c r="H150" s="2"/>
      <c r="I150" s="2"/>
      <c r="J150" s="2"/>
      <c r="K150" s="2"/>
      <c r="L150" s="2"/>
      <c r="N150" s="91" t="s">
        <v>91</v>
      </c>
      <c r="O150" s="92">
        <f t="shared" ref="O150:O156" si="10">Q150+R150</f>
        <v>0</v>
      </c>
      <c r="P150" s="93">
        <f t="shared" ref="P150:P156" si="11">O150/$O$157</f>
        <v>0</v>
      </c>
      <c r="Q150" s="94">
        <v>0</v>
      </c>
      <c r="R150" s="95">
        <v>0</v>
      </c>
      <c r="T150" s="2"/>
      <c r="U150" s="2"/>
      <c r="V150" s="2"/>
      <c r="W150" s="2"/>
    </row>
    <row r="151" spans="2:24" s="5" customFormat="1" ht="20.25" customHeight="1" x14ac:dyDescent="0.3">
      <c r="B151" s="28" t="s">
        <v>7</v>
      </c>
      <c r="C151" s="33">
        <f t="shared" ref="C151:C153" si="12">SUM(D151:E151)</f>
        <v>71069</v>
      </c>
      <c r="D151" s="55">
        <v>44856</v>
      </c>
      <c r="E151" s="55">
        <v>26213</v>
      </c>
      <c r="F151" s="2"/>
      <c r="G151" s="2"/>
      <c r="H151" s="2"/>
      <c r="I151" s="2"/>
      <c r="J151" s="2"/>
      <c r="K151" s="2"/>
      <c r="L151" s="2"/>
      <c r="N151" s="96" t="s">
        <v>92</v>
      </c>
      <c r="O151" s="92">
        <f t="shared" si="10"/>
        <v>227</v>
      </c>
      <c r="P151" s="93">
        <f t="shared" si="11"/>
        <v>5.707489886177063E-4</v>
      </c>
      <c r="Q151" s="97">
        <v>99</v>
      </c>
      <c r="R151" s="98">
        <v>128</v>
      </c>
      <c r="T151" s="2"/>
      <c r="U151" s="2"/>
      <c r="V151" s="2"/>
      <c r="W151" s="2"/>
    </row>
    <row r="152" spans="2:24" s="5" customFormat="1" ht="20.25" customHeight="1" x14ac:dyDescent="0.3">
      <c r="B152" s="28" t="s">
        <v>8</v>
      </c>
      <c r="C152" s="33">
        <f t="shared" si="12"/>
        <v>152897</v>
      </c>
      <c r="D152" s="55">
        <v>107007</v>
      </c>
      <c r="E152" s="55">
        <v>45890</v>
      </c>
      <c r="F152" s="2"/>
      <c r="G152" s="2"/>
      <c r="H152" s="2"/>
      <c r="I152" s="2"/>
      <c r="J152" s="2"/>
      <c r="K152" s="2"/>
      <c r="L152" s="2"/>
      <c r="N152" s="96" t="s">
        <v>93</v>
      </c>
      <c r="O152" s="92">
        <f t="shared" si="10"/>
        <v>19912</v>
      </c>
      <c r="P152" s="93">
        <f t="shared" si="11"/>
        <v>5.0064994983946114E-2</v>
      </c>
      <c r="Q152" s="97">
        <v>10734</v>
      </c>
      <c r="R152" s="98">
        <v>9178</v>
      </c>
      <c r="T152" s="2"/>
      <c r="U152" s="2"/>
      <c r="V152" s="2"/>
      <c r="W152" s="2"/>
    </row>
    <row r="153" spans="2:24" s="5" customFormat="1" ht="20.25" customHeight="1" thickBot="1" x14ac:dyDescent="0.35">
      <c r="B153" s="28" t="s">
        <v>9</v>
      </c>
      <c r="C153" s="33">
        <f t="shared" si="12"/>
        <v>129613</v>
      </c>
      <c r="D153" s="55">
        <v>82911</v>
      </c>
      <c r="E153" s="55">
        <v>46702</v>
      </c>
      <c r="F153" s="2"/>
      <c r="G153" s="2"/>
      <c r="H153" s="2"/>
      <c r="I153" s="2"/>
      <c r="J153" s="2"/>
      <c r="K153" s="2"/>
      <c r="L153" s="2"/>
      <c r="N153" s="96" t="s">
        <v>94</v>
      </c>
      <c r="O153" s="92">
        <f t="shared" si="10"/>
        <v>23722</v>
      </c>
      <c r="P153" s="93">
        <f t="shared" si="11"/>
        <v>5.96445264669129E-2</v>
      </c>
      <c r="Q153" s="97">
        <v>12504</v>
      </c>
      <c r="R153" s="98">
        <v>11218</v>
      </c>
      <c r="T153" s="2"/>
      <c r="U153" s="2"/>
      <c r="V153" s="2"/>
      <c r="W153" s="2"/>
    </row>
    <row r="154" spans="2:24" s="5" customFormat="1" ht="20.25" customHeight="1" x14ac:dyDescent="0.3">
      <c r="B154" s="30" t="s">
        <v>5</v>
      </c>
      <c r="C154" s="39">
        <f>SUM(C150:C153)</f>
        <v>397723</v>
      </c>
      <c r="D154" s="39">
        <f t="shared" ref="D154:E154" si="13">SUM(D150:D153)</f>
        <v>262562</v>
      </c>
      <c r="E154" s="39">
        <f t="shared" si="13"/>
        <v>135161</v>
      </c>
      <c r="F154" s="2"/>
      <c r="G154" s="2"/>
      <c r="H154" s="2"/>
      <c r="I154" s="2"/>
      <c r="J154" s="2"/>
      <c r="K154" s="2"/>
      <c r="L154" s="2"/>
      <c r="N154" s="96" t="s">
        <v>95</v>
      </c>
      <c r="O154" s="92">
        <f t="shared" si="10"/>
        <v>71410</v>
      </c>
      <c r="P154" s="93">
        <f t="shared" si="11"/>
        <v>0.1795470717056846</v>
      </c>
      <c r="Q154" s="97">
        <v>45422</v>
      </c>
      <c r="R154" s="98">
        <v>25988</v>
      </c>
      <c r="T154" s="2"/>
      <c r="U154" s="2"/>
      <c r="V154" s="2"/>
      <c r="W154" s="2"/>
    </row>
    <row r="155" spans="2:24" s="5" customFormat="1" ht="20.25" customHeight="1" thickBot="1" x14ac:dyDescent="0.35">
      <c r="B155" s="85" t="s">
        <v>27</v>
      </c>
      <c r="C155" s="99">
        <f>C154/$C154</f>
        <v>1</v>
      </c>
      <c r="D155" s="99">
        <f>D154/$C154</f>
        <v>0.66016297775084665</v>
      </c>
      <c r="E155" s="99">
        <f>E154/$C154</f>
        <v>0.3398370222491533</v>
      </c>
      <c r="F155" s="2"/>
      <c r="G155" s="2"/>
      <c r="H155" s="2"/>
      <c r="I155" s="2"/>
      <c r="J155" s="2"/>
      <c r="K155" s="2"/>
      <c r="L155" s="2"/>
      <c r="N155" s="96" t="s">
        <v>96</v>
      </c>
      <c r="O155" s="92">
        <f t="shared" si="10"/>
        <v>242990</v>
      </c>
      <c r="P155" s="93">
        <f t="shared" si="11"/>
        <v>0.61095284909346459</v>
      </c>
      <c r="Q155" s="97">
        <v>167831</v>
      </c>
      <c r="R155" s="98">
        <v>75159</v>
      </c>
      <c r="T155" s="2"/>
      <c r="U155" s="2"/>
      <c r="V155" s="2"/>
      <c r="W155" s="2"/>
    </row>
    <row r="156" spans="2:24" s="5" customFormat="1" ht="20.25" customHeight="1" thickBot="1" x14ac:dyDescent="0.35">
      <c r="B156" s="100"/>
      <c r="C156" s="100"/>
      <c r="D156" s="100"/>
      <c r="E156" s="100"/>
      <c r="F156" s="2"/>
      <c r="G156" s="2"/>
      <c r="H156" s="2"/>
      <c r="I156" s="2"/>
      <c r="J156" s="2"/>
      <c r="K156" s="2"/>
      <c r="L156" s="2"/>
      <c r="N156" s="96" t="s">
        <v>97</v>
      </c>
      <c r="O156" s="92">
        <f t="shared" si="10"/>
        <v>39462</v>
      </c>
      <c r="P156" s="93">
        <f t="shared" si="11"/>
        <v>9.9219808761374123E-2</v>
      </c>
      <c r="Q156" s="97">
        <v>25972</v>
      </c>
      <c r="R156" s="98">
        <v>13490</v>
      </c>
      <c r="T156" s="2"/>
      <c r="U156" s="2"/>
      <c r="V156" s="2"/>
      <c r="W156" s="2"/>
    </row>
    <row r="157" spans="2:24" s="5" customFormat="1" ht="20.25" customHeight="1" x14ac:dyDescent="0.3">
      <c r="B157" s="100"/>
      <c r="C157" s="100"/>
      <c r="D157" s="100"/>
      <c r="E157" s="100"/>
      <c r="F157" s="2"/>
      <c r="G157" s="2"/>
      <c r="H157" s="2"/>
      <c r="I157" s="2"/>
      <c r="J157" s="2"/>
      <c r="K157" s="2"/>
      <c r="L157" s="2"/>
      <c r="N157" s="101" t="s">
        <v>5</v>
      </c>
      <c r="O157" s="39">
        <f>SUM(O150:O156)</f>
        <v>397723</v>
      </c>
      <c r="P157" s="102">
        <f>SUM(P150:P156)</f>
        <v>1</v>
      </c>
      <c r="Q157" s="103">
        <f>SUM(Q150:Q156)</f>
        <v>262562</v>
      </c>
      <c r="R157" s="103">
        <f>SUM(R150:R156)</f>
        <v>135161</v>
      </c>
      <c r="T157" s="2"/>
      <c r="U157" s="2"/>
      <c r="V157" s="2"/>
      <c r="W157" s="2"/>
    </row>
    <row r="158" spans="2:24" s="5" customFormat="1" ht="14.25" customHeight="1" x14ac:dyDescent="0.3">
      <c r="N158" s="104"/>
      <c r="P158" s="104"/>
      <c r="Q158" s="2"/>
      <c r="R158" s="2"/>
      <c r="S158" s="2"/>
      <c r="V158" s="2"/>
      <c r="W158" s="2"/>
    </row>
    <row r="159" spans="2:24" s="5" customFormat="1" ht="18" customHeight="1" x14ac:dyDescent="0.3">
      <c r="N159" s="104"/>
      <c r="P159" s="104"/>
      <c r="Q159" s="2"/>
      <c r="R159" s="2"/>
      <c r="S159" s="2"/>
      <c r="V159" s="2"/>
      <c r="W159" s="2"/>
    </row>
    <row r="160" spans="2:24" s="5" customFormat="1" ht="18" customHeight="1" x14ac:dyDescent="0.3">
      <c r="N160" s="104"/>
      <c r="P160" s="104"/>
      <c r="Q160" s="2"/>
      <c r="R160" s="2"/>
      <c r="S160" s="2"/>
      <c r="T160" s="2"/>
      <c r="V160" s="2"/>
      <c r="W160" s="2"/>
      <c r="X160" s="105"/>
    </row>
    <row r="161" spans="2:23" s="5" customFormat="1" ht="19.5" customHeight="1" x14ac:dyDescent="0.3">
      <c r="N161" s="104"/>
      <c r="P161" s="104"/>
      <c r="Q161" s="2"/>
      <c r="R161" s="2"/>
      <c r="S161" s="2"/>
      <c r="T161" s="2"/>
      <c r="V161" s="2"/>
      <c r="W161" s="2"/>
    </row>
    <row r="162" spans="2:23" s="5" customFormat="1" ht="20.149999999999999" customHeight="1" x14ac:dyDescent="0.3">
      <c r="B162" s="57" t="s">
        <v>98</v>
      </c>
      <c r="C162" s="57"/>
      <c r="D162" s="57"/>
      <c r="E162" s="106"/>
      <c r="F162" s="88" t="s">
        <v>5</v>
      </c>
      <c r="G162" s="89" t="s">
        <v>27</v>
      </c>
      <c r="H162" s="90" t="s">
        <v>88</v>
      </c>
      <c r="I162" s="90" t="s">
        <v>89</v>
      </c>
      <c r="K162" s="57" t="s">
        <v>26</v>
      </c>
      <c r="L162" s="57"/>
      <c r="M162" s="57"/>
      <c r="N162" s="106"/>
      <c r="O162" s="60" t="s">
        <v>5</v>
      </c>
      <c r="P162" s="61" t="s">
        <v>27</v>
      </c>
      <c r="Q162" s="107" t="s">
        <v>88</v>
      </c>
      <c r="R162" s="107" t="s">
        <v>89</v>
      </c>
      <c r="S162" s="2"/>
      <c r="T162" s="2"/>
      <c r="V162" s="2"/>
      <c r="W162" s="2"/>
    </row>
    <row r="163" spans="2:23" s="5" customFormat="1" ht="20.149999999999999" customHeight="1" x14ac:dyDescent="0.3">
      <c r="B163" s="108" t="s">
        <v>99</v>
      </c>
      <c r="C163" s="108"/>
      <c r="D163" s="109"/>
      <c r="E163" s="109"/>
      <c r="F163" s="110">
        <f t="shared" ref="F163:F197" si="14">H163+I163</f>
        <v>635</v>
      </c>
      <c r="G163" s="111">
        <f t="shared" ref="G163:G198" si="15">F163/$F$198</f>
        <v>1.5965885804944647E-3</v>
      </c>
      <c r="H163" s="112">
        <v>270</v>
      </c>
      <c r="I163" s="112">
        <v>365</v>
      </c>
      <c r="K163" s="57"/>
      <c r="L163" s="57"/>
      <c r="M163" s="57"/>
      <c r="N163" s="106"/>
      <c r="O163" s="60"/>
      <c r="P163" s="61"/>
      <c r="Q163" s="113"/>
      <c r="R163" s="113"/>
      <c r="S163" s="2"/>
      <c r="T163" s="2"/>
      <c r="V163" s="2"/>
      <c r="W163" s="2"/>
    </row>
    <row r="164" spans="2:23" s="5" customFormat="1" ht="20.149999999999999" customHeight="1" x14ac:dyDescent="0.3">
      <c r="B164" s="108" t="s">
        <v>100</v>
      </c>
      <c r="C164" s="108"/>
      <c r="D164" s="109"/>
      <c r="E164" s="109"/>
      <c r="F164" s="110">
        <f t="shared" si="14"/>
        <v>6617</v>
      </c>
      <c r="G164" s="111">
        <f t="shared" si="15"/>
        <v>1.663720730256988E-2</v>
      </c>
      <c r="H164" s="112">
        <v>1744</v>
      </c>
      <c r="I164" s="112">
        <v>4873</v>
      </c>
      <c r="K164" s="114" t="s">
        <v>28</v>
      </c>
      <c r="L164" s="114"/>
      <c r="M164" s="114"/>
      <c r="N164" s="114"/>
      <c r="O164" s="115">
        <f t="shared" ref="O164:O178" si="16">Q164+R164</f>
        <v>11</v>
      </c>
      <c r="P164" s="116">
        <f>O164/$O$180</f>
        <v>2.765743997706947E-5</v>
      </c>
      <c r="Q164" s="117">
        <v>11</v>
      </c>
      <c r="R164" s="117">
        <v>0</v>
      </c>
      <c r="S164" s="2"/>
      <c r="T164" s="2"/>
      <c r="V164" s="2"/>
      <c r="W164" s="2"/>
    </row>
    <row r="165" spans="2:23" s="5" customFormat="1" ht="18" customHeight="1" x14ac:dyDescent="0.3">
      <c r="B165" s="108" t="s">
        <v>101</v>
      </c>
      <c r="C165" s="108"/>
      <c r="D165" s="109"/>
      <c r="E165" s="109"/>
      <c r="F165" s="110">
        <f t="shared" si="14"/>
        <v>5257</v>
      </c>
      <c r="G165" s="111">
        <f t="shared" si="15"/>
        <v>1.3217741996314017E-2</v>
      </c>
      <c r="H165" s="112">
        <v>3971</v>
      </c>
      <c r="I165" s="112">
        <v>1286</v>
      </c>
      <c r="K165" s="54"/>
      <c r="L165" s="54"/>
      <c r="M165" s="54"/>
      <c r="N165" s="54"/>
      <c r="O165" s="27"/>
      <c r="P165" s="118"/>
      <c r="Q165" s="34"/>
      <c r="R165" s="34"/>
      <c r="S165" s="2"/>
      <c r="T165" s="2"/>
      <c r="V165" s="2"/>
      <c r="W165" s="2"/>
    </row>
    <row r="166" spans="2:23" s="5" customFormat="1" ht="18" customHeight="1" x14ac:dyDescent="0.3">
      <c r="B166" s="108" t="s">
        <v>102</v>
      </c>
      <c r="C166" s="108"/>
      <c r="D166" s="109"/>
      <c r="E166" s="109"/>
      <c r="F166" s="110">
        <f t="shared" si="14"/>
        <v>742</v>
      </c>
      <c r="G166" s="111">
        <f t="shared" si="15"/>
        <v>1.865620042089595E-3</v>
      </c>
      <c r="H166" s="112">
        <v>473</v>
      </c>
      <c r="I166" s="112">
        <v>269</v>
      </c>
      <c r="K166" s="114" t="s">
        <v>29</v>
      </c>
      <c r="L166" s="114"/>
      <c r="M166" s="114"/>
      <c r="N166" s="114"/>
      <c r="O166" s="115">
        <f t="shared" si="16"/>
        <v>10153</v>
      </c>
      <c r="P166" s="116">
        <f t="shared" ref="P166" si="17">O166/$O$180</f>
        <v>2.5527817098835118E-2</v>
      </c>
      <c r="Q166" s="117">
        <v>7</v>
      </c>
      <c r="R166" s="117">
        <v>10146</v>
      </c>
      <c r="S166" s="2"/>
      <c r="T166" s="2"/>
      <c r="V166" s="2"/>
      <c r="W166" s="2"/>
    </row>
    <row r="167" spans="2:23" s="5" customFormat="1" ht="25.5" customHeight="1" x14ac:dyDescent="0.3">
      <c r="B167" s="108" t="s">
        <v>103</v>
      </c>
      <c r="C167" s="108"/>
      <c r="D167" s="109"/>
      <c r="E167" s="109"/>
      <c r="F167" s="110">
        <f t="shared" si="14"/>
        <v>5718</v>
      </c>
      <c r="G167" s="111">
        <f t="shared" si="15"/>
        <v>1.4376840162625746E-2</v>
      </c>
      <c r="H167" s="112">
        <v>2913</v>
      </c>
      <c r="I167" s="112">
        <v>2805</v>
      </c>
      <c r="K167" s="54"/>
      <c r="L167" s="54"/>
      <c r="M167" s="54"/>
      <c r="N167" s="54"/>
      <c r="O167" s="27"/>
      <c r="P167" s="118"/>
      <c r="Q167" s="34"/>
      <c r="R167" s="34"/>
      <c r="T167" s="2"/>
      <c r="V167" s="2"/>
      <c r="W167" s="2"/>
    </row>
    <row r="168" spans="2:23" s="5" customFormat="1" ht="18" customHeight="1" x14ac:dyDescent="0.3">
      <c r="B168" s="108" t="s">
        <v>104</v>
      </c>
      <c r="C168" s="108"/>
      <c r="D168" s="109"/>
      <c r="E168" s="109"/>
      <c r="F168" s="110">
        <f t="shared" si="14"/>
        <v>3599</v>
      </c>
      <c r="G168" s="111">
        <f t="shared" si="15"/>
        <v>9.0490114979520919E-3</v>
      </c>
      <c r="H168" s="112">
        <v>1579</v>
      </c>
      <c r="I168" s="112">
        <v>2020</v>
      </c>
      <c r="K168" s="119" t="s">
        <v>30</v>
      </c>
      <c r="L168" s="119"/>
      <c r="M168" s="119"/>
      <c r="N168" s="119"/>
      <c r="O168" s="115">
        <f t="shared" si="16"/>
        <v>33</v>
      </c>
      <c r="P168" s="116">
        <f t="shared" ref="P168" si="18">O168/$O$180</f>
        <v>8.2972319931208402E-5</v>
      </c>
      <c r="Q168" s="117">
        <v>33</v>
      </c>
      <c r="R168" s="117">
        <v>0</v>
      </c>
      <c r="T168" s="2"/>
      <c r="V168" s="2"/>
      <c r="W168" s="2"/>
    </row>
    <row r="169" spans="2:23" s="5" customFormat="1" ht="18" customHeight="1" x14ac:dyDescent="0.3">
      <c r="B169" s="108" t="s">
        <v>105</v>
      </c>
      <c r="C169" s="108"/>
      <c r="D169" s="109"/>
      <c r="E169" s="109"/>
      <c r="F169" s="110">
        <f t="shared" si="14"/>
        <v>19838</v>
      </c>
      <c r="G169" s="111">
        <f t="shared" si="15"/>
        <v>4.9878935842282195E-2</v>
      </c>
      <c r="H169" s="112">
        <v>13873</v>
      </c>
      <c r="I169" s="112">
        <v>5965</v>
      </c>
      <c r="K169" s="120"/>
      <c r="L169" s="120"/>
      <c r="M169" s="120"/>
      <c r="N169" s="120"/>
      <c r="O169" s="27"/>
      <c r="P169" s="118"/>
      <c r="Q169" s="34"/>
      <c r="R169" s="34"/>
      <c r="T169" s="2"/>
      <c r="V169" s="2"/>
      <c r="W169" s="2"/>
    </row>
    <row r="170" spans="2:23" s="5" customFormat="1" ht="18" customHeight="1" x14ac:dyDescent="0.3">
      <c r="B170" s="108" t="s">
        <v>106</v>
      </c>
      <c r="C170" s="108"/>
      <c r="D170" s="109"/>
      <c r="E170" s="109"/>
      <c r="F170" s="110">
        <f t="shared" si="14"/>
        <v>25737</v>
      </c>
      <c r="G170" s="111">
        <f t="shared" si="15"/>
        <v>6.4710866608166995E-2</v>
      </c>
      <c r="H170" s="112">
        <v>13399</v>
      </c>
      <c r="I170" s="112">
        <v>12338</v>
      </c>
      <c r="K170" s="114" t="s">
        <v>107</v>
      </c>
      <c r="L170" s="114"/>
      <c r="M170" s="114"/>
      <c r="N170" s="114"/>
      <c r="O170" s="115">
        <f t="shared" si="16"/>
        <v>0</v>
      </c>
      <c r="P170" s="116">
        <f t="shared" ref="P170" si="19">O170/$O$180</f>
        <v>0</v>
      </c>
      <c r="Q170" s="117">
        <v>0</v>
      </c>
      <c r="R170" s="117">
        <v>0</v>
      </c>
      <c r="T170" s="2"/>
      <c r="V170" s="2"/>
      <c r="W170" s="2"/>
    </row>
    <row r="171" spans="2:23" s="5" customFormat="1" ht="18" customHeight="1" x14ac:dyDescent="0.3">
      <c r="B171" s="108" t="s">
        <v>108</v>
      </c>
      <c r="C171" s="108"/>
      <c r="D171" s="109"/>
      <c r="E171" s="109"/>
      <c r="F171" s="110">
        <f t="shared" si="14"/>
        <v>14164</v>
      </c>
      <c r="G171" s="111">
        <f t="shared" si="15"/>
        <v>3.5612725439564723E-2</v>
      </c>
      <c r="H171" s="112">
        <v>8161</v>
      </c>
      <c r="I171" s="112">
        <v>6003</v>
      </c>
      <c r="K171" s="54"/>
      <c r="L171" s="54"/>
      <c r="M171" s="54"/>
      <c r="N171" s="54"/>
      <c r="O171" s="27"/>
      <c r="P171" s="118"/>
      <c r="Q171" s="34"/>
      <c r="R171" s="34"/>
      <c r="T171" s="2"/>
      <c r="V171" s="2"/>
      <c r="W171" s="2"/>
    </row>
    <row r="172" spans="2:23" s="5" customFormat="1" ht="18" customHeight="1" x14ac:dyDescent="0.3">
      <c r="B172" s="108" t="s">
        <v>109</v>
      </c>
      <c r="C172" s="108"/>
      <c r="D172" s="109"/>
      <c r="E172" s="109"/>
      <c r="F172" s="110">
        <f t="shared" si="14"/>
        <v>36008</v>
      </c>
      <c r="G172" s="111">
        <f t="shared" si="15"/>
        <v>9.0535372608574305E-2</v>
      </c>
      <c r="H172" s="112">
        <v>28758</v>
      </c>
      <c r="I172" s="112">
        <v>7250</v>
      </c>
      <c r="K172" s="114" t="s">
        <v>34</v>
      </c>
      <c r="L172" s="114"/>
      <c r="M172" s="114"/>
      <c r="N172" s="114"/>
      <c r="O172" s="115">
        <f t="shared" si="16"/>
        <v>374306</v>
      </c>
      <c r="P172" s="116">
        <f t="shared" ref="P172" si="20">O172/$O$180</f>
        <v>0.94112233891426944</v>
      </c>
      <c r="Q172" s="117">
        <v>254766</v>
      </c>
      <c r="R172" s="117">
        <v>119540</v>
      </c>
      <c r="T172" s="2"/>
      <c r="V172" s="2"/>
      <c r="W172" s="2"/>
    </row>
    <row r="173" spans="2:23" s="5" customFormat="1" ht="18" customHeight="1" x14ac:dyDescent="0.3">
      <c r="B173" s="108" t="s">
        <v>110</v>
      </c>
      <c r="C173" s="108"/>
      <c r="D173" s="109"/>
      <c r="E173" s="109"/>
      <c r="F173" s="110">
        <f t="shared" si="14"/>
        <v>4345</v>
      </c>
      <c r="G173" s="111">
        <f t="shared" si="15"/>
        <v>1.092468879094244E-2</v>
      </c>
      <c r="H173" s="112">
        <v>3122</v>
      </c>
      <c r="I173" s="112">
        <v>1223</v>
      </c>
      <c r="K173" s="54"/>
      <c r="L173" s="54"/>
      <c r="M173" s="54"/>
      <c r="N173" s="54"/>
      <c r="O173" s="27"/>
      <c r="P173" s="118"/>
      <c r="Q173" s="34"/>
      <c r="R173" s="34"/>
      <c r="T173" s="2"/>
      <c r="V173" s="2"/>
      <c r="W173" s="2"/>
    </row>
    <row r="174" spans="2:23" s="5" customFormat="1" ht="18" customHeight="1" x14ac:dyDescent="0.3">
      <c r="B174" s="108" t="s">
        <v>111</v>
      </c>
      <c r="C174" s="108"/>
      <c r="D174" s="109"/>
      <c r="E174" s="109"/>
      <c r="F174" s="110">
        <f t="shared" si="14"/>
        <v>247</v>
      </c>
      <c r="G174" s="111">
        <f t="shared" si="15"/>
        <v>6.2103524312146895E-4</v>
      </c>
      <c r="H174" s="112">
        <v>210</v>
      </c>
      <c r="I174" s="112">
        <v>37</v>
      </c>
      <c r="K174" s="114" t="s">
        <v>37</v>
      </c>
      <c r="L174" s="114"/>
      <c r="M174" s="114"/>
      <c r="N174" s="114"/>
      <c r="O174" s="115">
        <f t="shared" si="16"/>
        <v>6638</v>
      </c>
      <c r="P174" s="116">
        <f t="shared" ref="P174" si="21">O174/$O$180</f>
        <v>1.669000786979883E-2</v>
      </c>
      <c r="Q174" s="117">
        <v>3283</v>
      </c>
      <c r="R174" s="117">
        <v>3355</v>
      </c>
      <c r="T174" s="2"/>
      <c r="V174" s="2"/>
      <c r="W174" s="2"/>
    </row>
    <row r="175" spans="2:23" s="5" customFormat="1" ht="18" customHeight="1" x14ac:dyDescent="0.3">
      <c r="B175" s="108" t="s">
        <v>112</v>
      </c>
      <c r="C175" s="108"/>
      <c r="D175" s="109"/>
      <c r="E175" s="109"/>
      <c r="F175" s="110">
        <f t="shared" si="14"/>
        <v>52</v>
      </c>
      <c r="G175" s="111">
        <f t="shared" si="15"/>
        <v>1.3074426170978293E-4</v>
      </c>
      <c r="H175" s="112">
        <v>33</v>
      </c>
      <c r="I175" s="112">
        <v>19</v>
      </c>
      <c r="K175" s="54"/>
      <c r="L175" s="54"/>
      <c r="M175" s="54"/>
      <c r="N175" s="54"/>
      <c r="O175" s="27"/>
      <c r="P175" s="118"/>
      <c r="Q175" s="34"/>
      <c r="R175" s="34"/>
      <c r="T175" s="2"/>
      <c r="V175" s="2"/>
      <c r="W175" s="2"/>
    </row>
    <row r="176" spans="2:23" s="5" customFormat="1" ht="18" customHeight="1" x14ac:dyDescent="0.3">
      <c r="B176" s="108" t="s">
        <v>113</v>
      </c>
      <c r="C176" s="108"/>
      <c r="D176" s="109"/>
      <c r="E176" s="109"/>
      <c r="F176" s="110">
        <f t="shared" si="14"/>
        <v>3677</v>
      </c>
      <c r="G176" s="111">
        <f t="shared" si="15"/>
        <v>9.2451278905167668E-3</v>
      </c>
      <c r="H176" s="112">
        <v>922</v>
      </c>
      <c r="I176" s="112">
        <v>2755</v>
      </c>
      <c r="K176" s="114" t="s">
        <v>39</v>
      </c>
      <c r="L176" s="114"/>
      <c r="M176" s="114"/>
      <c r="N176" s="114"/>
      <c r="O176" s="115">
        <f t="shared" si="16"/>
        <v>2022</v>
      </c>
      <c r="P176" s="116">
        <f t="shared" ref="P176" si="22">O176/$O$180</f>
        <v>5.0839403303304057E-3</v>
      </c>
      <c r="Q176" s="117">
        <v>1139</v>
      </c>
      <c r="R176" s="117">
        <v>883</v>
      </c>
      <c r="T176" s="2"/>
      <c r="V176" s="2"/>
      <c r="W176" s="2"/>
    </row>
    <row r="177" spans="2:23" s="5" customFormat="1" ht="18" customHeight="1" x14ac:dyDescent="0.3">
      <c r="B177" s="108" t="s">
        <v>114</v>
      </c>
      <c r="C177" s="108"/>
      <c r="D177" s="109"/>
      <c r="E177" s="109"/>
      <c r="F177" s="110">
        <f t="shared" si="14"/>
        <v>2908</v>
      </c>
      <c r="G177" s="111">
        <f t="shared" si="15"/>
        <v>7.3116214048470924E-3</v>
      </c>
      <c r="H177" s="112">
        <v>1908</v>
      </c>
      <c r="I177" s="112">
        <v>1000</v>
      </c>
      <c r="K177" s="54"/>
      <c r="L177" s="54"/>
      <c r="M177" s="54"/>
      <c r="N177" s="54"/>
      <c r="O177" s="27"/>
      <c r="P177" s="118"/>
      <c r="Q177" s="34"/>
      <c r="R177" s="34"/>
      <c r="T177" s="2"/>
      <c r="V177" s="2"/>
      <c r="W177" s="2"/>
    </row>
    <row r="178" spans="2:23" s="5" customFormat="1" ht="18" customHeight="1" x14ac:dyDescent="0.3">
      <c r="B178" s="108" t="s">
        <v>115</v>
      </c>
      <c r="C178" s="108"/>
      <c r="D178" s="109"/>
      <c r="E178" s="109"/>
      <c r="F178" s="110">
        <f t="shared" si="14"/>
        <v>907</v>
      </c>
      <c r="G178" s="111">
        <f t="shared" si="15"/>
        <v>2.2804816417456371E-3</v>
      </c>
      <c r="H178" s="112">
        <v>561</v>
      </c>
      <c r="I178" s="112">
        <v>346</v>
      </c>
      <c r="K178" s="114" t="s">
        <v>41</v>
      </c>
      <c r="L178" s="114"/>
      <c r="M178" s="114"/>
      <c r="N178" s="114"/>
      <c r="O178" s="115">
        <f t="shared" si="16"/>
        <v>4560</v>
      </c>
      <c r="P178" s="116">
        <f t="shared" ref="P178" si="23">O178/$O$180</f>
        <v>1.1465266026857889E-2</v>
      </c>
      <c r="Q178" s="117">
        <v>3323</v>
      </c>
      <c r="R178" s="117">
        <v>1237</v>
      </c>
      <c r="T178" s="2"/>
      <c r="V178" s="2"/>
      <c r="W178" s="2"/>
    </row>
    <row r="179" spans="2:23" s="5" customFormat="1" ht="18" customHeight="1" thickBot="1" x14ac:dyDescent="0.35">
      <c r="B179" s="108" t="s">
        <v>116</v>
      </c>
      <c r="C179" s="108"/>
      <c r="D179" s="109"/>
      <c r="E179" s="109"/>
      <c r="F179" s="110">
        <f t="shared" si="14"/>
        <v>142</v>
      </c>
      <c r="G179" s="111">
        <f t="shared" si="15"/>
        <v>3.5703240697671494E-4</v>
      </c>
      <c r="H179" s="112">
        <v>91</v>
      </c>
      <c r="I179" s="112">
        <v>51</v>
      </c>
      <c r="K179" s="54"/>
      <c r="L179" s="54"/>
      <c r="M179" s="54"/>
      <c r="N179" s="54"/>
      <c r="O179" s="27"/>
      <c r="P179" s="118"/>
      <c r="Q179" s="34"/>
      <c r="R179" s="34"/>
      <c r="T179" s="2"/>
      <c r="V179" s="2"/>
      <c r="W179" s="2"/>
    </row>
    <row r="180" spans="2:23" s="5" customFormat="1" ht="18" customHeight="1" x14ac:dyDescent="0.3">
      <c r="B180" s="108" t="s">
        <v>117</v>
      </c>
      <c r="C180" s="108"/>
      <c r="D180" s="109"/>
      <c r="E180" s="109"/>
      <c r="F180" s="110">
        <f t="shared" si="14"/>
        <v>19</v>
      </c>
      <c r="G180" s="111">
        <f t="shared" si="15"/>
        <v>4.7771941778574533E-5</v>
      </c>
      <c r="H180" s="112">
        <v>3</v>
      </c>
      <c r="I180" s="112">
        <v>16</v>
      </c>
      <c r="K180" s="30" t="s">
        <v>5</v>
      </c>
      <c r="L180" s="63"/>
      <c r="M180" s="63"/>
      <c r="N180" s="63"/>
      <c r="O180" s="39">
        <f>SUM(O158:O178)</f>
        <v>397723</v>
      </c>
      <c r="P180" s="121">
        <f>SUM(P158:P178)</f>
        <v>1</v>
      </c>
      <c r="Q180" s="39">
        <f>SUM(Q158:Q178)</f>
        <v>262562</v>
      </c>
      <c r="R180" s="39">
        <f>SUM(R158:R178)</f>
        <v>135161</v>
      </c>
      <c r="T180" s="2"/>
      <c r="V180" s="2"/>
      <c r="W180" s="2"/>
    </row>
    <row r="181" spans="2:23" s="5" customFormat="1" ht="18" customHeight="1" x14ac:dyDescent="0.3">
      <c r="B181" s="108" t="s">
        <v>118</v>
      </c>
      <c r="C181" s="108"/>
      <c r="D181" s="109"/>
      <c r="E181" s="109"/>
      <c r="F181" s="110">
        <f t="shared" si="14"/>
        <v>8211</v>
      </c>
      <c r="G181" s="111">
        <f t="shared" si="15"/>
        <v>2.0645021786519762E-2</v>
      </c>
      <c r="H181" s="112">
        <v>3545</v>
      </c>
      <c r="I181" s="112">
        <v>4666</v>
      </c>
      <c r="T181" s="2"/>
      <c r="V181" s="2"/>
      <c r="W181" s="2"/>
    </row>
    <row r="182" spans="2:23" s="5" customFormat="1" ht="18" customHeight="1" x14ac:dyDescent="0.3">
      <c r="B182" s="108" t="s">
        <v>119</v>
      </c>
      <c r="C182" s="108"/>
      <c r="D182" s="109"/>
      <c r="E182" s="109"/>
      <c r="F182" s="110">
        <f t="shared" si="14"/>
        <v>185</v>
      </c>
      <c r="G182" s="111">
        <f t="shared" si="15"/>
        <v>4.6514785415980469E-4</v>
      </c>
      <c r="H182" s="112">
        <v>92</v>
      </c>
      <c r="I182" s="112">
        <v>93</v>
      </c>
      <c r="T182" s="2"/>
      <c r="V182" s="2"/>
      <c r="W182" s="2"/>
    </row>
    <row r="183" spans="2:23" s="5" customFormat="1" ht="18" customHeight="1" x14ac:dyDescent="0.3">
      <c r="B183" s="108" t="s">
        <v>120</v>
      </c>
      <c r="C183" s="108"/>
      <c r="D183" s="109"/>
      <c r="E183" s="109"/>
      <c r="F183" s="110">
        <f t="shared" si="14"/>
        <v>32</v>
      </c>
      <c r="G183" s="111">
        <f t="shared" si="15"/>
        <v>8.0458007206020266E-5</v>
      </c>
      <c r="H183" s="112">
        <v>16</v>
      </c>
      <c r="I183" s="112">
        <v>16</v>
      </c>
      <c r="T183" s="2"/>
      <c r="V183" s="2"/>
      <c r="W183" s="2"/>
    </row>
    <row r="184" spans="2:23" s="5" customFormat="1" ht="18" customHeight="1" x14ac:dyDescent="0.3">
      <c r="B184" s="108" t="s">
        <v>121</v>
      </c>
      <c r="C184" s="108"/>
      <c r="D184" s="109"/>
      <c r="E184" s="109"/>
      <c r="F184" s="110">
        <f t="shared" si="14"/>
        <v>25748</v>
      </c>
      <c r="G184" s="111">
        <f t="shared" si="15"/>
        <v>6.4738524048144064E-2</v>
      </c>
      <c r="H184" s="112">
        <v>20977</v>
      </c>
      <c r="I184" s="112">
        <v>4771</v>
      </c>
      <c r="T184" s="2"/>
      <c r="V184" s="2"/>
      <c r="W184" s="2"/>
    </row>
    <row r="185" spans="2:23" s="5" customFormat="1" ht="18" customHeight="1" x14ac:dyDescent="0.3">
      <c r="B185" s="108" t="s">
        <v>122</v>
      </c>
      <c r="C185" s="108"/>
      <c r="D185" s="109"/>
      <c r="E185" s="109"/>
      <c r="F185" s="110">
        <f t="shared" si="14"/>
        <v>1107</v>
      </c>
      <c r="G185" s="111">
        <f t="shared" si="15"/>
        <v>2.7833441867832639E-3</v>
      </c>
      <c r="H185" s="112">
        <v>714</v>
      </c>
      <c r="I185" s="112">
        <v>393</v>
      </c>
      <c r="T185" s="2"/>
      <c r="V185" s="2"/>
      <c r="W185" s="2"/>
    </row>
    <row r="186" spans="2:23" s="5" customFormat="1" ht="18" customHeight="1" x14ac:dyDescent="0.3">
      <c r="B186" s="108" t="s">
        <v>123</v>
      </c>
      <c r="C186" s="108"/>
      <c r="D186" s="109"/>
      <c r="E186" s="109"/>
      <c r="F186" s="110">
        <f t="shared" si="14"/>
        <v>130</v>
      </c>
      <c r="G186" s="111">
        <f t="shared" si="15"/>
        <v>3.2686065427445736E-4</v>
      </c>
      <c r="H186" s="112">
        <v>116</v>
      </c>
      <c r="I186" s="112">
        <v>14</v>
      </c>
      <c r="T186" s="2"/>
      <c r="V186" s="2"/>
      <c r="W186" s="2"/>
    </row>
    <row r="187" spans="2:23" s="5" customFormat="1" ht="18" customHeight="1" x14ac:dyDescent="0.3">
      <c r="B187" s="108" t="s">
        <v>124</v>
      </c>
      <c r="C187" s="108"/>
      <c r="D187" s="109"/>
      <c r="E187" s="109"/>
      <c r="F187" s="110">
        <f t="shared" si="14"/>
        <v>7516</v>
      </c>
      <c r="G187" s="111">
        <f t="shared" si="15"/>
        <v>1.8897574442514012E-2</v>
      </c>
      <c r="H187" s="112">
        <v>3955</v>
      </c>
      <c r="I187" s="112">
        <v>3561</v>
      </c>
      <c r="T187" s="2"/>
      <c r="V187" s="2"/>
      <c r="W187" s="2"/>
    </row>
    <row r="188" spans="2:23" s="5" customFormat="1" ht="18" customHeight="1" x14ac:dyDescent="0.3">
      <c r="B188" s="108" t="s">
        <v>125</v>
      </c>
      <c r="C188" s="108"/>
      <c r="D188" s="109"/>
      <c r="E188" s="109"/>
      <c r="F188" s="110">
        <f t="shared" si="14"/>
        <v>1202</v>
      </c>
      <c r="G188" s="111">
        <f t="shared" si="15"/>
        <v>3.0222038956761363E-3</v>
      </c>
      <c r="H188" s="112">
        <v>894</v>
      </c>
      <c r="I188" s="112">
        <v>308</v>
      </c>
      <c r="T188" s="2"/>
      <c r="V188" s="2"/>
      <c r="W188" s="2"/>
    </row>
    <row r="189" spans="2:23" s="5" customFormat="1" ht="18" customHeight="1" x14ac:dyDescent="0.3">
      <c r="B189" s="108" t="s">
        <v>126</v>
      </c>
      <c r="C189" s="108"/>
      <c r="D189" s="109"/>
      <c r="E189" s="109"/>
      <c r="F189" s="110">
        <f t="shared" si="14"/>
        <v>5300</v>
      </c>
      <c r="G189" s="111">
        <f t="shared" si="15"/>
        <v>1.3325857443497107E-2</v>
      </c>
      <c r="H189" s="112">
        <v>3787</v>
      </c>
      <c r="I189" s="112">
        <v>1513</v>
      </c>
      <c r="T189" s="2"/>
      <c r="V189" s="2"/>
      <c r="W189" s="2"/>
    </row>
    <row r="190" spans="2:23" s="5" customFormat="1" ht="18" customHeight="1" x14ac:dyDescent="0.3">
      <c r="B190" s="108" t="s">
        <v>127</v>
      </c>
      <c r="C190" s="108"/>
      <c r="D190" s="109"/>
      <c r="E190" s="109"/>
      <c r="F190" s="110">
        <f t="shared" si="14"/>
        <v>194</v>
      </c>
      <c r="G190" s="111">
        <f t="shared" si="15"/>
        <v>4.8777666868649787E-4</v>
      </c>
      <c r="H190" s="112">
        <v>116</v>
      </c>
      <c r="I190" s="112">
        <v>78</v>
      </c>
      <c r="T190" s="2"/>
      <c r="V190" s="2"/>
      <c r="W190" s="2"/>
    </row>
    <row r="191" spans="2:23" s="5" customFormat="1" ht="18" customHeight="1" x14ac:dyDescent="0.3">
      <c r="B191" s="108" t="s">
        <v>128</v>
      </c>
      <c r="C191" s="108"/>
      <c r="D191" s="109"/>
      <c r="E191" s="109"/>
      <c r="F191" s="110">
        <f t="shared" si="14"/>
        <v>4830</v>
      </c>
      <c r="G191" s="111">
        <f t="shared" si="15"/>
        <v>1.2144130462658685E-2</v>
      </c>
      <c r="H191" s="112">
        <v>3162</v>
      </c>
      <c r="I191" s="112">
        <v>1668</v>
      </c>
      <c r="T191" s="2"/>
      <c r="V191" s="2"/>
      <c r="W191" s="2"/>
    </row>
    <row r="192" spans="2:23" s="5" customFormat="1" ht="18" customHeight="1" x14ac:dyDescent="0.3">
      <c r="B192" s="108" t="s">
        <v>129</v>
      </c>
      <c r="C192" s="108"/>
      <c r="D192" s="109"/>
      <c r="E192" s="109"/>
      <c r="F192" s="110">
        <f t="shared" si="14"/>
        <v>219</v>
      </c>
      <c r="G192" s="111">
        <f t="shared" si="15"/>
        <v>5.5063448681620122E-4</v>
      </c>
      <c r="H192" s="112">
        <v>162</v>
      </c>
      <c r="I192" s="112">
        <v>57</v>
      </c>
      <c r="T192" s="2"/>
      <c r="V192" s="2"/>
      <c r="W192" s="2"/>
    </row>
    <row r="193" spans="2:88" s="5" customFormat="1" ht="18" customHeight="1" x14ac:dyDescent="0.3">
      <c r="B193" s="108" t="s">
        <v>130</v>
      </c>
      <c r="C193" s="108"/>
      <c r="D193" s="109"/>
      <c r="E193" s="109"/>
      <c r="F193" s="110">
        <f t="shared" si="14"/>
        <v>13</v>
      </c>
      <c r="G193" s="111">
        <f t="shared" si="15"/>
        <v>3.2686065427445734E-5</v>
      </c>
      <c r="H193" s="112">
        <v>10</v>
      </c>
      <c r="I193" s="112">
        <v>3</v>
      </c>
      <c r="T193" s="2"/>
      <c r="V193" s="2"/>
      <c r="W193" s="2"/>
    </row>
    <row r="194" spans="2:88" s="5" customFormat="1" ht="18" customHeight="1" x14ac:dyDescent="0.3">
      <c r="B194" s="108" t="s">
        <v>131</v>
      </c>
      <c r="C194" s="108"/>
      <c r="D194" s="109"/>
      <c r="E194" s="109"/>
      <c r="F194" s="110">
        <f t="shared" si="14"/>
        <v>2175</v>
      </c>
      <c r="G194" s="111">
        <f t="shared" si="15"/>
        <v>5.4686301772841903E-3</v>
      </c>
      <c r="H194" s="112">
        <v>0</v>
      </c>
      <c r="I194" s="112">
        <v>2175</v>
      </c>
      <c r="T194" s="2"/>
      <c r="V194" s="2"/>
      <c r="W194" s="2"/>
    </row>
    <row r="195" spans="2:88" s="5" customFormat="1" ht="18" customHeight="1" x14ac:dyDescent="0.3">
      <c r="B195" s="108" t="s">
        <v>132</v>
      </c>
      <c r="C195" s="108"/>
      <c r="D195" s="109"/>
      <c r="E195" s="109"/>
      <c r="F195" s="110">
        <f t="shared" si="14"/>
        <v>1805</v>
      </c>
      <c r="G195" s="111">
        <f t="shared" si="15"/>
        <v>4.5383344689645805E-3</v>
      </c>
      <c r="H195" s="112">
        <v>1805</v>
      </c>
      <c r="I195" s="112">
        <v>0</v>
      </c>
      <c r="T195" s="2"/>
      <c r="V195" s="2"/>
      <c r="W195" s="2"/>
    </row>
    <row r="196" spans="2:88" s="5" customFormat="1" ht="18" customHeight="1" x14ac:dyDescent="0.3">
      <c r="B196" s="108" t="s">
        <v>133</v>
      </c>
      <c r="C196" s="108"/>
      <c r="D196" s="109"/>
      <c r="E196" s="109"/>
      <c r="F196" s="110">
        <f t="shared" si="14"/>
        <v>185554</v>
      </c>
      <c r="G196" s="111">
        <f t="shared" si="15"/>
        <v>0.4665407834095589</v>
      </c>
      <c r="H196" s="112">
        <v>126449</v>
      </c>
      <c r="I196" s="112">
        <v>59105</v>
      </c>
      <c r="T196" s="2"/>
      <c r="V196" s="2"/>
      <c r="W196" s="2"/>
    </row>
    <row r="197" spans="2:88" s="5" customFormat="1" ht="18" customHeight="1" thickBot="1" x14ac:dyDescent="0.35">
      <c r="B197" s="122" t="s">
        <v>134</v>
      </c>
      <c r="C197" s="122"/>
      <c r="D197" s="123"/>
      <c r="E197" s="123"/>
      <c r="F197" s="110">
        <f t="shared" si="14"/>
        <v>22890</v>
      </c>
      <c r="G197" s="124">
        <f t="shared" si="15"/>
        <v>5.7552618279556378E-2</v>
      </c>
      <c r="H197" s="112">
        <v>14771</v>
      </c>
      <c r="I197" s="112">
        <v>8119</v>
      </c>
      <c r="T197" s="2"/>
      <c r="V197" s="2"/>
      <c r="W197" s="2"/>
    </row>
    <row r="198" spans="2:88" s="5" customFormat="1" ht="21.75" customHeight="1" x14ac:dyDescent="0.3">
      <c r="B198" s="125" t="s">
        <v>5</v>
      </c>
      <c r="C198" s="125"/>
      <c r="D198" s="125"/>
      <c r="E198" s="125"/>
      <c r="F198" s="39">
        <f>SUM(F163:F197)</f>
        <v>397723</v>
      </c>
      <c r="G198" s="126">
        <f t="shared" si="15"/>
        <v>1</v>
      </c>
      <c r="H198" s="39">
        <f>SUM(H163:H197)</f>
        <v>262562</v>
      </c>
      <c r="I198" s="39">
        <f>SUM(I163:I197)</f>
        <v>135161</v>
      </c>
      <c r="T198" s="2"/>
      <c r="V198" s="2"/>
      <c r="W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</row>
    <row r="199" spans="2:88" s="5" customFormat="1" ht="10.5" customHeight="1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T199" s="2"/>
      <c r="V199" s="2"/>
      <c r="W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</row>
    <row r="200" spans="2:88" s="5" customFormat="1" ht="10.5" customHeight="1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T200" s="2"/>
      <c r="V200" s="2"/>
      <c r="W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</row>
    <row r="201" spans="2:88" s="5" customFormat="1" ht="21.75" customHeight="1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T201" s="2"/>
      <c r="V201" s="2"/>
      <c r="W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</row>
    <row r="202" spans="2:88" s="5" customFormat="1" ht="21.75" customHeight="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127" t="s">
        <v>135</v>
      </c>
      <c r="L202" s="127"/>
      <c r="M202" s="127"/>
      <c r="N202" s="127"/>
      <c r="O202" s="127"/>
      <c r="P202" s="127"/>
      <c r="Q202" s="127"/>
      <c r="R202" s="127"/>
      <c r="T202" s="2"/>
      <c r="V202" s="2"/>
      <c r="W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</row>
    <row r="203" spans="2:88" s="5" customFormat="1" ht="39.75" customHeight="1" x14ac:dyDescent="0.3">
      <c r="B203" s="128" t="s">
        <v>55</v>
      </c>
      <c r="C203" s="128"/>
      <c r="D203" s="129"/>
      <c r="E203" s="75">
        <v>2022</v>
      </c>
      <c r="F203" s="74">
        <v>2023</v>
      </c>
      <c r="G203" s="74">
        <v>2024</v>
      </c>
      <c r="H203" s="74">
        <v>2025</v>
      </c>
      <c r="I203" s="74" t="s">
        <v>85</v>
      </c>
      <c r="J203" s="2"/>
      <c r="R203" s="2"/>
      <c r="T203" s="2"/>
      <c r="V203" s="2"/>
      <c r="W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</row>
    <row r="204" spans="2:88" s="5" customFormat="1" ht="21.75" customHeight="1" x14ac:dyDescent="0.3">
      <c r="B204" s="130" t="s">
        <v>56</v>
      </c>
      <c r="C204" s="130"/>
      <c r="D204" s="130"/>
      <c r="E204" s="81">
        <v>39013</v>
      </c>
      <c r="F204" s="81">
        <v>34951</v>
      </c>
      <c r="G204" s="81">
        <v>45569</v>
      </c>
      <c r="H204" s="81">
        <v>48087</v>
      </c>
      <c r="I204" s="81">
        <v>13863</v>
      </c>
      <c r="J204" s="2"/>
      <c r="K204" s="2"/>
      <c r="L204" s="2"/>
      <c r="M204" s="2"/>
      <c r="N204" s="2"/>
      <c r="O204" s="2"/>
      <c r="P204" s="2"/>
      <c r="Q204" s="2"/>
      <c r="R204" s="2"/>
      <c r="T204" s="2"/>
      <c r="V204" s="2"/>
      <c r="W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</row>
    <row r="205" spans="2:88" s="5" customFormat="1" ht="21.75" customHeight="1" x14ac:dyDescent="0.3">
      <c r="B205" s="130" t="s">
        <v>57</v>
      </c>
      <c r="C205" s="130"/>
      <c r="D205" s="130"/>
      <c r="E205" s="80">
        <v>73299</v>
      </c>
      <c r="F205" s="80">
        <v>82537</v>
      </c>
      <c r="G205" s="80">
        <v>96312</v>
      </c>
      <c r="H205" s="80">
        <v>80568</v>
      </c>
      <c r="I205" s="80">
        <v>19869</v>
      </c>
      <c r="J205" s="2"/>
      <c r="K205" s="2"/>
      <c r="L205" s="2"/>
      <c r="M205" s="2"/>
      <c r="N205" s="2"/>
      <c r="O205" s="2"/>
      <c r="P205" s="2"/>
      <c r="Q205" s="2"/>
      <c r="R205" s="2"/>
      <c r="T205" s="2"/>
      <c r="V205" s="2"/>
      <c r="W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</row>
    <row r="206" spans="2:88" s="5" customFormat="1" ht="21.75" customHeight="1" x14ac:dyDescent="0.3">
      <c r="B206" s="130" t="s">
        <v>58</v>
      </c>
      <c r="C206" s="130"/>
      <c r="D206" s="130"/>
      <c r="E206" s="80">
        <v>40789</v>
      </c>
      <c r="F206" s="80">
        <v>46288</v>
      </c>
      <c r="G206" s="80">
        <v>51481</v>
      </c>
      <c r="H206" s="80">
        <v>56334</v>
      </c>
      <c r="I206" s="80">
        <v>9172</v>
      </c>
      <c r="J206" s="2"/>
      <c r="K206" s="2"/>
      <c r="L206" s="2"/>
      <c r="M206" s="2"/>
      <c r="N206" s="2"/>
      <c r="O206" s="2"/>
      <c r="P206" s="2"/>
      <c r="Q206" s="2"/>
      <c r="R206" s="2"/>
      <c r="T206" s="2"/>
      <c r="V206" s="2"/>
      <c r="W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</row>
    <row r="207" spans="2:88" s="5" customFormat="1" ht="21.75" customHeight="1" x14ac:dyDescent="0.3">
      <c r="B207" s="130" t="s">
        <v>60</v>
      </c>
      <c r="C207" s="130"/>
      <c r="D207" s="130"/>
      <c r="E207" s="80">
        <v>96219</v>
      </c>
      <c r="F207" s="80">
        <v>117373</v>
      </c>
      <c r="G207" s="80">
        <v>128765</v>
      </c>
      <c r="H207" s="80">
        <v>120363</v>
      </c>
      <c r="I207" s="80">
        <v>17952</v>
      </c>
      <c r="J207" s="2"/>
      <c r="K207" s="2"/>
      <c r="L207" s="2"/>
      <c r="M207" s="2"/>
      <c r="N207" s="2"/>
      <c r="O207" s="2"/>
      <c r="P207" s="2"/>
      <c r="Q207" s="2"/>
      <c r="R207" s="2"/>
      <c r="T207" s="2"/>
      <c r="V207" s="2"/>
      <c r="W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</row>
    <row r="208" spans="2:88" s="5" customFormat="1" ht="21.75" customHeight="1" x14ac:dyDescent="0.3">
      <c r="B208" s="130" t="s">
        <v>61</v>
      </c>
      <c r="C208" s="130"/>
      <c r="D208" s="130"/>
      <c r="E208" s="80">
        <v>51183</v>
      </c>
      <c r="F208" s="80">
        <v>65113</v>
      </c>
      <c r="G208" s="80">
        <v>83295</v>
      </c>
      <c r="H208" s="80">
        <v>77851</v>
      </c>
      <c r="I208" s="80">
        <v>16649</v>
      </c>
      <c r="J208" s="2"/>
      <c r="K208" s="2"/>
      <c r="L208" s="2"/>
      <c r="M208" s="2"/>
      <c r="N208" s="2"/>
      <c r="O208" s="2"/>
      <c r="P208" s="2"/>
      <c r="Q208" s="2"/>
      <c r="R208" s="2"/>
      <c r="T208" s="2"/>
      <c r="V208" s="2"/>
      <c r="W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</row>
    <row r="209" spans="2:88" s="5" customFormat="1" ht="21.75" customHeight="1" x14ac:dyDescent="0.3">
      <c r="B209" s="130" t="s">
        <v>62</v>
      </c>
      <c r="C209" s="130"/>
      <c r="D209" s="130"/>
      <c r="E209" s="80">
        <v>63266</v>
      </c>
      <c r="F209" s="80">
        <v>56164</v>
      </c>
      <c r="G209" s="80">
        <v>74858</v>
      </c>
      <c r="H209" s="80">
        <v>71149</v>
      </c>
      <c r="I209" s="80">
        <v>15780</v>
      </c>
      <c r="J209" s="2"/>
      <c r="K209" s="2"/>
      <c r="L209" s="2"/>
      <c r="M209" s="2"/>
      <c r="N209" s="2"/>
      <c r="O209" s="2"/>
      <c r="P209" s="2"/>
      <c r="Q209" s="2"/>
      <c r="R209" s="2"/>
      <c r="T209" s="2"/>
      <c r="V209" s="2"/>
      <c r="W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</row>
    <row r="210" spans="2:88" s="5" customFormat="1" ht="21.75" customHeight="1" x14ac:dyDescent="0.3">
      <c r="B210" s="130" t="s">
        <v>63</v>
      </c>
      <c r="C210" s="130"/>
      <c r="D210" s="130"/>
      <c r="E210" s="80">
        <v>44311</v>
      </c>
      <c r="F210" s="80">
        <v>58133</v>
      </c>
      <c r="G210" s="80">
        <v>59362</v>
      </c>
      <c r="H210" s="80">
        <v>64862</v>
      </c>
      <c r="I210" s="80">
        <v>13683</v>
      </c>
      <c r="J210" s="2"/>
      <c r="K210" s="2"/>
      <c r="L210" s="2"/>
      <c r="M210" s="2"/>
      <c r="N210" s="2"/>
      <c r="O210" s="2"/>
      <c r="P210" s="2"/>
      <c r="Q210" s="2"/>
      <c r="R210" s="2"/>
      <c r="T210" s="2"/>
      <c r="V210" s="2"/>
      <c r="W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</row>
    <row r="211" spans="2:88" s="5" customFormat="1" ht="21.75" customHeight="1" x14ac:dyDescent="0.3">
      <c r="B211" s="130" t="s">
        <v>64</v>
      </c>
      <c r="C211" s="130"/>
      <c r="D211" s="130"/>
      <c r="E211" s="80">
        <v>117545</v>
      </c>
      <c r="F211" s="80">
        <v>138891</v>
      </c>
      <c r="G211" s="80">
        <v>163724</v>
      </c>
      <c r="H211" s="80">
        <v>163001</v>
      </c>
      <c r="I211" s="80">
        <v>36228</v>
      </c>
      <c r="J211" s="2"/>
      <c r="K211" s="2"/>
      <c r="L211" s="2"/>
      <c r="M211" s="2"/>
      <c r="N211" s="2"/>
      <c r="O211" s="2"/>
      <c r="P211" s="2"/>
      <c r="Q211" s="2"/>
      <c r="R211" s="2"/>
      <c r="T211" s="2"/>
      <c r="V211" s="2"/>
      <c r="W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</row>
    <row r="212" spans="2:88" s="5" customFormat="1" ht="21.75" customHeight="1" x14ac:dyDescent="0.3">
      <c r="B212" s="130" t="s">
        <v>65</v>
      </c>
      <c r="C212" s="130"/>
      <c r="D212" s="130"/>
      <c r="E212" s="80">
        <v>22445</v>
      </c>
      <c r="F212" s="80">
        <v>30582</v>
      </c>
      <c r="G212" s="80">
        <v>47696</v>
      </c>
      <c r="H212" s="80">
        <v>41256</v>
      </c>
      <c r="I212" s="81">
        <v>8507</v>
      </c>
      <c r="J212" s="2"/>
      <c r="K212" s="2"/>
      <c r="L212" s="2"/>
      <c r="M212" s="2"/>
      <c r="N212" s="2"/>
      <c r="O212" s="2"/>
      <c r="P212" s="2"/>
      <c r="Q212" s="2"/>
      <c r="R212" s="2"/>
      <c r="T212" s="2"/>
      <c r="V212" s="2"/>
      <c r="W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</row>
    <row r="213" spans="2:88" s="5" customFormat="1" ht="21.75" customHeight="1" x14ac:dyDescent="0.3">
      <c r="B213" s="130" t="s">
        <v>66</v>
      </c>
      <c r="C213" s="130"/>
      <c r="D213" s="130"/>
      <c r="E213" s="80">
        <v>45742</v>
      </c>
      <c r="F213" s="80">
        <v>52333</v>
      </c>
      <c r="G213" s="80">
        <v>66277</v>
      </c>
      <c r="H213" s="80">
        <v>64152</v>
      </c>
      <c r="I213" s="80">
        <v>13605</v>
      </c>
      <c r="J213" s="2"/>
      <c r="K213" s="2"/>
      <c r="L213" s="2"/>
      <c r="M213" s="2"/>
      <c r="N213" s="2"/>
      <c r="O213" s="2"/>
      <c r="P213" s="2"/>
      <c r="Q213" s="2"/>
      <c r="R213" s="2"/>
      <c r="T213" s="2"/>
      <c r="V213" s="2"/>
      <c r="W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</row>
    <row r="214" spans="2:88" s="5" customFormat="1" ht="21.75" customHeight="1" x14ac:dyDescent="0.3">
      <c r="B214" s="130" t="s">
        <v>67</v>
      </c>
      <c r="C214" s="130"/>
      <c r="D214" s="130"/>
      <c r="E214" s="80">
        <v>50017</v>
      </c>
      <c r="F214" s="80">
        <v>69300</v>
      </c>
      <c r="G214" s="80">
        <v>75154</v>
      </c>
      <c r="H214" s="80">
        <v>63407</v>
      </c>
      <c r="I214" s="80">
        <v>16126</v>
      </c>
      <c r="J214" s="2"/>
      <c r="K214" s="2"/>
      <c r="L214" s="2"/>
      <c r="M214" s="2"/>
      <c r="N214" s="2"/>
      <c r="O214" s="2"/>
      <c r="P214" s="2"/>
      <c r="Q214" s="2"/>
      <c r="R214" s="2"/>
      <c r="T214" s="2"/>
      <c r="V214" s="2"/>
      <c r="W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</row>
    <row r="215" spans="2:88" s="5" customFormat="1" ht="21.75" customHeight="1" x14ac:dyDescent="0.3">
      <c r="B215" s="130" t="s">
        <v>68</v>
      </c>
      <c r="C215" s="130"/>
      <c r="D215" s="130"/>
      <c r="E215" s="80">
        <v>84233</v>
      </c>
      <c r="F215" s="80">
        <v>127870</v>
      </c>
      <c r="G215" s="80">
        <v>150437</v>
      </c>
      <c r="H215" s="80">
        <v>126495</v>
      </c>
      <c r="I215" s="80">
        <v>20339</v>
      </c>
      <c r="J215" s="2"/>
      <c r="K215" s="2"/>
      <c r="L215" s="2"/>
      <c r="M215" s="2"/>
      <c r="N215" s="2"/>
      <c r="O215" s="2"/>
      <c r="P215" s="2"/>
      <c r="Q215" s="2"/>
      <c r="R215" s="2"/>
      <c r="T215" s="2"/>
      <c r="V215" s="2"/>
      <c r="W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</row>
    <row r="216" spans="2:88" s="5" customFormat="1" ht="21.75" customHeight="1" x14ac:dyDescent="0.3">
      <c r="B216" s="130" t="s">
        <v>69</v>
      </c>
      <c r="C216" s="130"/>
      <c r="D216" s="130"/>
      <c r="E216" s="80">
        <v>65846</v>
      </c>
      <c r="F216" s="80">
        <v>85482</v>
      </c>
      <c r="G216" s="80">
        <v>109276</v>
      </c>
      <c r="H216" s="80">
        <v>96601</v>
      </c>
      <c r="I216" s="80">
        <v>17794</v>
      </c>
      <c r="J216" s="2"/>
      <c r="K216" s="2"/>
      <c r="L216" s="2"/>
      <c r="M216" s="2"/>
      <c r="N216" s="2"/>
      <c r="O216" s="2"/>
      <c r="P216" s="2"/>
      <c r="Q216" s="2"/>
      <c r="R216" s="2"/>
      <c r="T216" s="2"/>
      <c r="V216" s="2"/>
      <c r="W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</row>
    <row r="217" spans="2:88" s="5" customFormat="1" ht="21.75" customHeight="1" x14ac:dyDescent="0.3">
      <c r="B217" s="130" t="s">
        <v>70</v>
      </c>
      <c r="C217" s="130"/>
      <c r="D217" s="130"/>
      <c r="E217" s="80">
        <v>41523</v>
      </c>
      <c r="F217" s="80">
        <v>56661</v>
      </c>
      <c r="G217" s="80">
        <v>56909</v>
      </c>
      <c r="H217" s="80">
        <v>58206</v>
      </c>
      <c r="I217" s="80">
        <v>13525</v>
      </c>
      <c r="J217" s="2"/>
      <c r="K217" s="2"/>
      <c r="L217" s="2"/>
      <c r="M217" s="2"/>
      <c r="N217" s="2"/>
      <c r="O217" s="2"/>
      <c r="P217" s="2"/>
      <c r="Q217" s="2"/>
      <c r="R217" s="2"/>
      <c r="T217" s="2"/>
      <c r="V217" s="2"/>
      <c r="W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</row>
    <row r="218" spans="2:88" s="5" customFormat="1" ht="21.75" customHeight="1" x14ac:dyDescent="0.3">
      <c r="B218" s="130" t="s">
        <v>71</v>
      </c>
      <c r="C218" s="130"/>
      <c r="D218" s="130"/>
      <c r="E218" s="80">
        <v>264217</v>
      </c>
      <c r="F218" s="80">
        <v>284158</v>
      </c>
      <c r="G218" s="80">
        <v>312534</v>
      </c>
      <c r="H218" s="80">
        <v>316342</v>
      </c>
      <c r="I218" s="80">
        <v>62272</v>
      </c>
      <c r="J218" s="2"/>
      <c r="K218" s="2"/>
      <c r="L218" s="2"/>
      <c r="M218" s="2"/>
      <c r="N218" s="2"/>
      <c r="O218" s="2"/>
      <c r="P218" s="2"/>
      <c r="Q218" s="2"/>
      <c r="R218" s="2"/>
      <c r="T218" s="2"/>
      <c r="V218" s="2"/>
      <c r="W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</row>
    <row r="219" spans="2:88" s="5" customFormat="1" ht="21.75" customHeight="1" x14ac:dyDescent="0.3">
      <c r="B219" s="130" t="s">
        <v>72</v>
      </c>
      <c r="C219" s="130"/>
      <c r="D219" s="130"/>
      <c r="E219" s="80">
        <v>69874</v>
      </c>
      <c r="F219" s="80">
        <v>80794</v>
      </c>
      <c r="G219" s="80">
        <v>94999</v>
      </c>
      <c r="H219" s="80">
        <v>77381</v>
      </c>
      <c r="I219" s="80">
        <v>15313</v>
      </c>
      <c r="J219" s="2"/>
      <c r="K219" s="2"/>
      <c r="L219" s="2"/>
      <c r="M219" s="2"/>
      <c r="N219" s="2"/>
      <c r="O219" s="2"/>
      <c r="P219" s="2"/>
      <c r="Q219" s="2"/>
      <c r="R219" s="2"/>
      <c r="T219" s="2"/>
      <c r="V219" s="2"/>
      <c r="W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</row>
    <row r="220" spans="2:88" s="5" customFormat="1" ht="21.75" customHeight="1" x14ac:dyDescent="0.3">
      <c r="B220" s="130" t="s">
        <v>73</v>
      </c>
      <c r="C220" s="130"/>
      <c r="D220" s="130"/>
      <c r="E220" s="80">
        <v>27500</v>
      </c>
      <c r="F220" s="80">
        <v>39819</v>
      </c>
      <c r="G220" s="80">
        <v>41868</v>
      </c>
      <c r="H220" s="80">
        <v>36082</v>
      </c>
      <c r="I220" s="80">
        <v>12208</v>
      </c>
      <c r="J220" s="2"/>
      <c r="K220" s="2"/>
      <c r="L220" s="2"/>
      <c r="M220" s="2"/>
      <c r="N220" s="2"/>
      <c r="O220" s="2"/>
      <c r="P220" s="2"/>
      <c r="Q220" s="2"/>
      <c r="R220" s="2"/>
      <c r="T220" s="2"/>
      <c r="V220" s="2"/>
      <c r="W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</row>
    <row r="221" spans="2:88" s="5" customFormat="1" ht="21.75" customHeight="1" x14ac:dyDescent="0.3">
      <c r="B221" s="130" t="s">
        <v>74</v>
      </c>
      <c r="C221" s="130"/>
      <c r="D221" s="130"/>
      <c r="E221" s="80">
        <v>10052</v>
      </c>
      <c r="F221" s="80">
        <v>9472</v>
      </c>
      <c r="G221" s="80">
        <v>19428</v>
      </c>
      <c r="H221" s="80">
        <v>14918</v>
      </c>
      <c r="I221" s="81">
        <v>2180</v>
      </c>
      <c r="J221" s="2"/>
      <c r="K221" s="2"/>
      <c r="L221" s="2"/>
      <c r="M221" s="2"/>
      <c r="N221" s="2"/>
      <c r="O221" s="2"/>
      <c r="P221" s="2"/>
      <c r="Q221" s="2"/>
      <c r="R221" s="2"/>
      <c r="T221" s="2"/>
      <c r="V221" s="2"/>
      <c r="W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</row>
    <row r="222" spans="2:88" s="5" customFormat="1" ht="21.75" customHeight="1" x14ac:dyDescent="0.3">
      <c r="B222" s="130" t="s">
        <v>75</v>
      </c>
      <c r="C222" s="130"/>
      <c r="D222" s="130"/>
      <c r="E222" s="80">
        <v>15646</v>
      </c>
      <c r="F222" s="80">
        <v>15248</v>
      </c>
      <c r="G222" s="80">
        <v>15795</v>
      </c>
      <c r="H222" s="80">
        <v>16279</v>
      </c>
      <c r="I222" s="80">
        <v>2261</v>
      </c>
      <c r="J222" s="2"/>
      <c r="K222" s="2"/>
      <c r="L222" s="2"/>
      <c r="M222" s="2"/>
      <c r="N222" s="2"/>
      <c r="O222" s="2"/>
      <c r="P222" s="2"/>
      <c r="Q222" s="2"/>
      <c r="R222" s="2"/>
      <c r="T222" s="2"/>
      <c r="V222" s="2"/>
      <c r="W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</row>
    <row r="223" spans="2:88" s="5" customFormat="1" ht="21.75" customHeight="1" x14ac:dyDescent="0.3">
      <c r="B223" s="130" t="s">
        <v>76</v>
      </c>
      <c r="C223" s="130"/>
      <c r="D223" s="130"/>
      <c r="E223" s="80">
        <v>22413</v>
      </c>
      <c r="F223" s="80">
        <v>27412</v>
      </c>
      <c r="G223" s="80">
        <v>31245</v>
      </c>
      <c r="H223" s="80">
        <v>30985</v>
      </c>
      <c r="I223" s="80">
        <v>4982</v>
      </c>
      <c r="J223" s="2"/>
      <c r="K223" s="2"/>
      <c r="L223" s="2"/>
      <c r="M223" s="2"/>
      <c r="N223" s="2"/>
      <c r="O223" s="2"/>
      <c r="P223" s="2"/>
      <c r="Q223" s="2"/>
      <c r="R223" s="2"/>
      <c r="T223" s="2"/>
      <c r="V223" s="2"/>
      <c r="W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</row>
    <row r="224" spans="2:88" s="5" customFormat="1" ht="21.75" customHeight="1" x14ac:dyDescent="0.3">
      <c r="B224" s="130" t="s">
        <v>77</v>
      </c>
      <c r="C224" s="130"/>
      <c r="D224" s="130"/>
      <c r="E224" s="80">
        <v>53372</v>
      </c>
      <c r="F224" s="80">
        <v>66102</v>
      </c>
      <c r="G224" s="80">
        <v>85504</v>
      </c>
      <c r="H224" s="80">
        <v>66522</v>
      </c>
      <c r="I224" s="80">
        <v>13637</v>
      </c>
      <c r="J224" s="2"/>
      <c r="K224" s="2"/>
      <c r="L224" s="2"/>
      <c r="M224" s="2"/>
      <c r="N224" s="2"/>
      <c r="O224" s="2"/>
      <c r="P224" s="2"/>
      <c r="Q224" s="2"/>
      <c r="R224" s="2"/>
      <c r="T224" s="2"/>
      <c r="V224" s="2"/>
      <c r="W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</row>
    <row r="225" spans="1:88" s="5" customFormat="1" ht="21.75" customHeight="1" x14ac:dyDescent="0.3">
      <c r="B225" s="130" t="s">
        <v>78</v>
      </c>
      <c r="C225" s="130"/>
      <c r="D225" s="130"/>
      <c r="E225" s="80">
        <v>67869</v>
      </c>
      <c r="F225" s="80">
        <v>59837</v>
      </c>
      <c r="G225" s="80">
        <v>78361</v>
      </c>
      <c r="H225" s="80">
        <v>78535</v>
      </c>
      <c r="I225" s="80">
        <v>16065</v>
      </c>
      <c r="J225" s="2"/>
      <c r="K225" s="36" t="s">
        <v>13</v>
      </c>
      <c r="L225" s="131" t="s">
        <v>14</v>
      </c>
      <c r="M225" s="132"/>
      <c r="N225" s="2"/>
      <c r="O225" s="2"/>
      <c r="P225" s="2"/>
      <c r="Q225" s="2"/>
      <c r="R225" s="2"/>
      <c r="T225" s="2"/>
      <c r="V225" s="2"/>
      <c r="W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</row>
    <row r="226" spans="1:88" s="5" customFormat="1" ht="21.75" customHeight="1" x14ac:dyDescent="0.35">
      <c r="B226" s="130" t="s">
        <v>79</v>
      </c>
      <c r="C226" s="130"/>
      <c r="D226" s="130"/>
      <c r="E226" s="80">
        <v>62548</v>
      </c>
      <c r="F226" s="80">
        <v>69680</v>
      </c>
      <c r="G226" s="80">
        <v>81103</v>
      </c>
      <c r="H226" s="80">
        <v>87996</v>
      </c>
      <c r="I226" s="80">
        <v>19791</v>
      </c>
      <c r="J226" s="2"/>
      <c r="K226" s="40"/>
      <c r="L226" s="41" t="s">
        <v>136</v>
      </c>
      <c r="M226" s="42"/>
      <c r="N226" s="2"/>
      <c r="O226" s="2"/>
      <c r="P226" s="2"/>
      <c r="Q226" s="2"/>
      <c r="R226" s="2"/>
      <c r="T226" s="2"/>
      <c r="V226" s="2"/>
      <c r="W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</row>
    <row r="227" spans="1:88" s="5" customFormat="1" ht="21.75" customHeight="1" x14ac:dyDescent="0.35">
      <c r="B227" s="130" t="s">
        <v>80</v>
      </c>
      <c r="C227" s="130"/>
      <c r="D227" s="130"/>
      <c r="E227" s="80">
        <v>33415</v>
      </c>
      <c r="F227" s="80">
        <v>35290</v>
      </c>
      <c r="G227" s="80">
        <v>42478</v>
      </c>
      <c r="H227" s="80">
        <v>38669</v>
      </c>
      <c r="I227" s="80">
        <v>7251</v>
      </c>
      <c r="J227" s="2"/>
      <c r="K227" s="43"/>
      <c r="L227" s="41" t="s">
        <v>137</v>
      </c>
      <c r="M227" s="42"/>
      <c r="N227" s="2"/>
      <c r="O227" s="2"/>
      <c r="P227" s="2"/>
      <c r="Q227" s="2"/>
      <c r="R227" s="2"/>
      <c r="T227" s="2"/>
      <c r="V227" s="2"/>
      <c r="W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</row>
    <row r="228" spans="1:88" s="5" customFormat="1" ht="21.75" customHeight="1" x14ac:dyDescent="0.35">
      <c r="B228" s="130" t="s">
        <v>81</v>
      </c>
      <c r="C228" s="130"/>
      <c r="D228" s="130"/>
      <c r="E228" s="80">
        <v>23356</v>
      </c>
      <c r="F228" s="80">
        <v>25704</v>
      </c>
      <c r="G228" s="80">
        <v>27308</v>
      </c>
      <c r="H228" s="80">
        <v>25801</v>
      </c>
      <c r="I228" s="80">
        <v>5728</v>
      </c>
      <c r="J228" s="2"/>
      <c r="K228" s="44"/>
      <c r="L228" s="41" t="s">
        <v>138</v>
      </c>
      <c r="M228" s="42"/>
      <c r="N228" s="2"/>
      <c r="O228" s="2"/>
      <c r="P228" s="2"/>
      <c r="Q228" s="2"/>
      <c r="R228" s="2"/>
      <c r="T228" s="2"/>
      <c r="V228" s="2"/>
      <c r="W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</row>
    <row r="229" spans="1:88" s="5" customFormat="1" ht="21.75" customHeight="1" thickBot="1" x14ac:dyDescent="0.4">
      <c r="B229" s="130" t="s">
        <v>82</v>
      </c>
      <c r="C229" s="130"/>
      <c r="D229" s="130"/>
      <c r="E229" s="84">
        <v>13208</v>
      </c>
      <c r="F229" s="84">
        <v>13723</v>
      </c>
      <c r="G229" s="84">
        <v>21161</v>
      </c>
      <c r="H229" s="84">
        <v>20727</v>
      </c>
      <c r="I229" s="84">
        <v>2943</v>
      </c>
      <c r="J229" s="2"/>
      <c r="K229" s="45"/>
      <c r="L229" s="41" t="s">
        <v>139</v>
      </c>
      <c r="M229" s="42"/>
      <c r="N229" s="2"/>
      <c r="O229" s="2"/>
      <c r="P229" s="2"/>
      <c r="Q229" s="2"/>
      <c r="R229" s="2"/>
      <c r="T229" s="2"/>
      <c r="V229" s="2"/>
      <c r="W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</row>
    <row r="230" spans="1:88" s="5" customFormat="1" ht="21.75" customHeight="1" x14ac:dyDescent="0.35">
      <c r="B230" s="63" t="s">
        <v>5</v>
      </c>
      <c r="C230" s="63"/>
      <c r="D230" s="39"/>
      <c r="E230" s="39">
        <v>1498901</v>
      </c>
      <c r="F230" s="39">
        <v>1748917</v>
      </c>
      <c r="G230" s="39">
        <v>2060899</v>
      </c>
      <c r="H230" s="39">
        <f>SUM(H204:H229)</f>
        <v>1942569</v>
      </c>
      <c r="I230" s="39">
        <f>SUM(I204:I229)</f>
        <v>397723</v>
      </c>
      <c r="J230" s="2"/>
      <c r="K230" s="46"/>
      <c r="L230" s="41" t="s">
        <v>140</v>
      </c>
      <c r="M230" s="42"/>
      <c r="N230" s="2"/>
      <c r="O230" s="2"/>
      <c r="P230" s="2"/>
      <c r="Q230" s="2"/>
      <c r="R230" s="2"/>
      <c r="T230" s="2"/>
      <c r="V230" s="2"/>
      <c r="W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</row>
    <row r="231" spans="1:88" s="5" customFormat="1" ht="21.75" customHeight="1" x14ac:dyDescent="0.35">
      <c r="A231" s="2"/>
      <c r="B231" s="71" t="s">
        <v>86</v>
      </c>
      <c r="C231" s="2"/>
      <c r="D231" s="2"/>
      <c r="E231" s="2"/>
      <c r="F231" s="2"/>
      <c r="G231" s="2"/>
      <c r="H231" s="2"/>
      <c r="I231" s="2"/>
      <c r="J231" s="2"/>
      <c r="K231" s="47"/>
      <c r="L231" s="41" t="s">
        <v>141</v>
      </c>
      <c r="M231" s="42"/>
      <c r="N231" s="2"/>
      <c r="O231" s="2"/>
      <c r="P231" s="2"/>
      <c r="Q231" s="2"/>
      <c r="R231" s="2"/>
      <c r="T231" s="2"/>
      <c r="V231" s="2"/>
      <c r="W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</row>
    <row r="232" spans="1:88" s="5" customFormat="1" ht="21.75" customHeight="1" x14ac:dyDescent="0.3">
      <c r="B232" s="71"/>
      <c r="C232" s="22"/>
      <c r="D232" s="22"/>
      <c r="E232" s="22"/>
      <c r="F232" s="22"/>
      <c r="G232" s="22"/>
      <c r="H232" s="22"/>
      <c r="I232" s="22"/>
      <c r="J232" s="2"/>
      <c r="K232" s="2"/>
      <c r="L232" s="2"/>
      <c r="M232" s="2"/>
      <c r="N232" s="2"/>
      <c r="O232" s="2"/>
      <c r="P232" s="2"/>
      <c r="Q232" s="2"/>
      <c r="R232" s="2"/>
      <c r="T232" s="2"/>
      <c r="V232" s="2"/>
      <c r="W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</row>
    <row r="233" spans="1:88" s="5" customFormat="1" ht="18.75" customHeight="1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V233" s="2"/>
      <c r="W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</row>
    <row r="234" spans="1:88" s="5" customFormat="1" ht="18.75" customHeight="1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V234" s="2"/>
      <c r="W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</row>
    <row r="235" spans="1:88" s="5" customFormat="1" ht="18.75" customHeight="1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V235" s="2"/>
      <c r="W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</row>
    <row r="236" spans="1:88" s="5" customFormat="1" ht="18.75" customHeight="1" x14ac:dyDescent="0.3">
      <c r="B236" s="24" t="s">
        <v>142</v>
      </c>
      <c r="C236" s="25"/>
      <c r="D236" s="25"/>
      <c r="E236" s="25"/>
      <c r="F236" s="60" t="s">
        <v>5</v>
      </c>
      <c r="G236" s="61" t="s">
        <v>27</v>
      </c>
      <c r="H236" s="107" t="s">
        <v>88</v>
      </c>
      <c r="I236" s="107" t="s">
        <v>89</v>
      </c>
      <c r="J236" s="2"/>
      <c r="K236" s="2"/>
      <c r="L236" s="25" t="s">
        <v>143</v>
      </c>
      <c r="M236" s="25"/>
      <c r="N236" s="23"/>
      <c r="O236" s="60" t="s">
        <v>5</v>
      </c>
      <c r="P236" s="61" t="s">
        <v>27</v>
      </c>
      <c r="Q236" s="133" t="s">
        <v>144</v>
      </c>
      <c r="R236" s="134"/>
      <c r="T236" s="2"/>
      <c r="V236" s="2"/>
      <c r="W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</row>
    <row r="237" spans="1:88" s="5" customFormat="1" ht="24.75" customHeight="1" x14ac:dyDescent="0.3">
      <c r="B237" s="24"/>
      <c r="C237" s="25"/>
      <c r="D237" s="25"/>
      <c r="E237" s="25"/>
      <c r="F237" s="60"/>
      <c r="G237" s="61"/>
      <c r="H237" s="113"/>
      <c r="I237" s="113"/>
      <c r="K237" s="135"/>
      <c r="L237" s="25"/>
      <c r="M237" s="25"/>
      <c r="N237" s="23"/>
      <c r="O237" s="60"/>
      <c r="P237" s="61"/>
      <c r="Q237" s="88" t="s">
        <v>88</v>
      </c>
      <c r="R237" s="88" t="s">
        <v>89</v>
      </c>
      <c r="T237" s="2"/>
      <c r="V237" s="2"/>
      <c r="W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</row>
    <row r="238" spans="1:88" ht="25.5" customHeight="1" x14ac:dyDescent="0.3">
      <c r="B238" s="108" t="s">
        <v>145</v>
      </c>
      <c r="C238" s="108"/>
      <c r="D238" s="109"/>
      <c r="E238" s="109"/>
      <c r="F238" s="110">
        <f t="shared" ref="F238:F292" si="24">H238+I238</f>
        <v>359</v>
      </c>
      <c r="G238" s="136">
        <f t="shared" ref="G238:G293" si="25">F238/$F$198</f>
        <v>9.0263826834253991E-4</v>
      </c>
      <c r="H238" s="112">
        <v>266</v>
      </c>
      <c r="I238" s="112">
        <v>93</v>
      </c>
      <c r="K238" s="135"/>
      <c r="L238" s="54" t="s">
        <v>146</v>
      </c>
      <c r="M238" s="54"/>
      <c r="N238" s="54"/>
      <c r="O238" s="33">
        <f>SUM(Q238:R238)</f>
        <v>10182</v>
      </c>
      <c r="P238" s="56">
        <f>O238/$O$242</f>
        <v>2.5600732167865573E-2</v>
      </c>
      <c r="Q238" s="55">
        <v>567</v>
      </c>
      <c r="R238" s="55">
        <v>9615</v>
      </c>
    </row>
    <row r="239" spans="1:88" ht="25.5" customHeight="1" x14ac:dyDescent="0.3">
      <c r="B239" s="108" t="s">
        <v>147</v>
      </c>
      <c r="C239" s="108"/>
      <c r="D239" s="109"/>
      <c r="E239" s="109"/>
      <c r="F239" s="110">
        <f t="shared" si="24"/>
        <v>78</v>
      </c>
      <c r="G239" s="136">
        <f t="shared" si="25"/>
        <v>1.961163925646744E-4</v>
      </c>
      <c r="H239" s="112">
        <v>48</v>
      </c>
      <c r="I239" s="112">
        <v>30</v>
      </c>
      <c r="K239" s="135"/>
      <c r="L239" s="65" t="s">
        <v>148</v>
      </c>
      <c r="M239" s="65"/>
      <c r="N239" s="65"/>
      <c r="O239" s="33">
        <f>SUM(Q239:R239)</f>
        <v>5016</v>
      </c>
      <c r="P239" s="56">
        <f>O239/$O$242</f>
        <v>1.2611792629543678E-2</v>
      </c>
      <c r="Q239" s="55">
        <v>3002</v>
      </c>
      <c r="R239" s="55">
        <v>2014</v>
      </c>
    </row>
    <row r="240" spans="1:88" ht="25.5" customHeight="1" x14ac:dyDescent="0.3">
      <c r="B240" s="108" t="s">
        <v>149</v>
      </c>
      <c r="C240" s="108"/>
      <c r="D240" s="109"/>
      <c r="E240" s="109"/>
      <c r="F240" s="110">
        <f t="shared" si="24"/>
        <v>91</v>
      </c>
      <c r="G240" s="136">
        <f t="shared" si="25"/>
        <v>2.2880245799212015E-4</v>
      </c>
      <c r="H240" s="112">
        <v>69</v>
      </c>
      <c r="I240" s="112">
        <v>22</v>
      </c>
      <c r="K240" s="135"/>
      <c r="L240" s="137" t="s">
        <v>150</v>
      </c>
      <c r="M240" s="137"/>
      <c r="N240" s="137"/>
      <c r="O240" s="33">
        <f>SUM(Q240:R240)</f>
        <v>1285</v>
      </c>
      <c r="P240" s="56">
        <f>O240/$O$242</f>
        <v>3.2308918518667517E-3</v>
      </c>
      <c r="Q240" s="55">
        <v>635</v>
      </c>
      <c r="R240" s="55">
        <v>650</v>
      </c>
    </row>
    <row r="241" spans="2:18" ht="25.5" customHeight="1" thickBot="1" x14ac:dyDescent="0.35">
      <c r="B241" s="108" t="s">
        <v>151</v>
      </c>
      <c r="C241" s="108"/>
      <c r="D241" s="109"/>
      <c r="E241" s="109"/>
      <c r="F241" s="110">
        <f t="shared" si="24"/>
        <v>9614</v>
      </c>
      <c r="G241" s="136">
        <f t="shared" si="25"/>
        <v>2.4172602539958715E-2</v>
      </c>
      <c r="H241" s="112">
        <v>122</v>
      </c>
      <c r="I241" s="112">
        <v>9492</v>
      </c>
      <c r="K241" s="135"/>
      <c r="L241" s="138" t="s">
        <v>152</v>
      </c>
      <c r="M241" s="139"/>
      <c r="N241" s="140"/>
      <c r="O241" s="33">
        <f>SUM(Q241:R241)</f>
        <v>381240</v>
      </c>
      <c r="P241" s="56">
        <f>O241/$O$242</f>
        <v>0.95855658335072402</v>
      </c>
      <c r="Q241" s="55">
        <v>258358</v>
      </c>
      <c r="R241" s="55">
        <v>122882</v>
      </c>
    </row>
    <row r="242" spans="2:18" ht="25.5" customHeight="1" x14ac:dyDescent="0.3">
      <c r="B242" s="108" t="s">
        <v>153</v>
      </c>
      <c r="C242" s="108"/>
      <c r="D242" s="109"/>
      <c r="E242" s="109"/>
      <c r="F242" s="110">
        <f t="shared" si="24"/>
        <v>58</v>
      </c>
      <c r="G242" s="136">
        <f t="shared" si="25"/>
        <v>1.4583013806091175E-4</v>
      </c>
      <c r="H242" s="112">
        <v>35</v>
      </c>
      <c r="I242" s="112">
        <v>23</v>
      </c>
      <c r="K242" s="135"/>
      <c r="L242" s="141" t="s">
        <v>5</v>
      </c>
      <c r="M242" s="141"/>
      <c r="N242" s="141"/>
      <c r="O242" s="39">
        <f>SUM(O238:O241)</f>
        <v>397723</v>
      </c>
      <c r="P242" s="58">
        <f>SUM(P238:P241)</f>
        <v>1</v>
      </c>
      <c r="Q242" s="39">
        <f>SUM(Q238:Q241)</f>
        <v>262562</v>
      </c>
      <c r="R242" s="39">
        <f>SUM(R238:R241)</f>
        <v>135161</v>
      </c>
    </row>
    <row r="243" spans="2:18" ht="25.5" customHeight="1" x14ac:dyDescent="0.3">
      <c r="B243" s="108" t="s">
        <v>154</v>
      </c>
      <c r="C243" s="108"/>
      <c r="D243" s="109"/>
      <c r="E243" s="109"/>
      <c r="F243" s="110">
        <f t="shared" si="24"/>
        <v>76</v>
      </c>
      <c r="G243" s="136">
        <f t="shared" si="25"/>
        <v>1.9108776711429813E-4</v>
      </c>
      <c r="H243" s="112">
        <v>70</v>
      </c>
      <c r="I243" s="112">
        <v>6</v>
      </c>
      <c r="K243" s="135"/>
      <c r="M243" s="142"/>
    </row>
    <row r="244" spans="2:18" ht="25.5" customHeight="1" x14ac:dyDescent="0.3">
      <c r="B244" s="108" t="s">
        <v>155</v>
      </c>
      <c r="C244" s="108"/>
      <c r="D244" s="109"/>
      <c r="E244" s="109"/>
      <c r="F244" s="110">
        <f t="shared" si="24"/>
        <v>296377</v>
      </c>
      <c r="G244" s="136">
        <f t="shared" si="25"/>
        <v>0.74518446255308346</v>
      </c>
      <c r="H244" s="112">
        <v>203884</v>
      </c>
      <c r="I244" s="112">
        <v>92493</v>
      </c>
      <c r="K244" s="135"/>
    </row>
    <row r="245" spans="2:18" ht="25.5" customHeight="1" x14ac:dyDescent="0.3">
      <c r="B245" s="108" t="s">
        <v>156</v>
      </c>
      <c r="C245" s="108"/>
      <c r="D245" s="109"/>
      <c r="E245" s="109"/>
      <c r="F245" s="110">
        <f t="shared" si="24"/>
        <v>46739</v>
      </c>
      <c r="G245" s="136">
        <f t="shared" si="25"/>
        <v>0.11751646246256817</v>
      </c>
      <c r="H245" s="112">
        <v>31212</v>
      </c>
      <c r="I245" s="112">
        <v>15527</v>
      </c>
      <c r="K245" s="135"/>
    </row>
    <row r="246" spans="2:18" ht="25.5" customHeight="1" x14ac:dyDescent="0.3">
      <c r="B246" s="108" t="s">
        <v>157</v>
      </c>
      <c r="C246" s="108"/>
      <c r="D246" s="109"/>
      <c r="E246" s="109"/>
      <c r="F246" s="110">
        <f t="shared" si="24"/>
        <v>1164</v>
      </c>
      <c r="G246" s="136">
        <f t="shared" si="25"/>
        <v>2.9266600121189874E-3</v>
      </c>
      <c r="H246" s="112">
        <v>710</v>
      </c>
      <c r="I246" s="112">
        <v>454</v>
      </c>
      <c r="K246" s="135"/>
    </row>
    <row r="247" spans="2:18" ht="25.5" customHeight="1" x14ac:dyDescent="0.3">
      <c r="B247" s="108" t="s">
        <v>158</v>
      </c>
      <c r="C247" s="108"/>
      <c r="D247" s="109"/>
      <c r="E247" s="109"/>
      <c r="F247" s="110">
        <f t="shared" si="24"/>
        <v>593</v>
      </c>
      <c r="G247" s="136">
        <f t="shared" si="25"/>
        <v>1.4909874460365632E-3</v>
      </c>
      <c r="H247" s="112">
        <v>0</v>
      </c>
      <c r="I247" s="112">
        <v>593</v>
      </c>
      <c r="K247" s="135"/>
    </row>
    <row r="248" spans="2:18" ht="25.5" customHeight="1" x14ac:dyDescent="0.3">
      <c r="B248" s="108" t="s">
        <v>159</v>
      </c>
      <c r="C248" s="108"/>
      <c r="D248" s="109"/>
      <c r="E248" s="109"/>
      <c r="F248" s="110">
        <f t="shared" si="24"/>
        <v>41</v>
      </c>
      <c r="G248" s="136">
        <f t="shared" si="25"/>
        <v>1.0308682173271347E-4</v>
      </c>
      <c r="H248" s="112">
        <v>22</v>
      </c>
      <c r="I248" s="112">
        <v>19</v>
      </c>
      <c r="K248" s="135"/>
    </row>
    <row r="249" spans="2:18" ht="25.5" customHeight="1" x14ac:dyDescent="0.3">
      <c r="B249" s="108" t="s">
        <v>160</v>
      </c>
      <c r="C249" s="108"/>
      <c r="D249" s="109"/>
      <c r="E249" s="109"/>
      <c r="F249" s="110">
        <f t="shared" si="24"/>
        <v>0</v>
      </c>
      <c r="G249" s="136">
        <f t="shared" si="25"/>
        <v>0</v>
      </c>
      <c r="H249" s="112">
        <v>0</v>
      </c>
      <c r="I249" s="112">
        <v>0</v>
      </c>
      <c r="K249" s="135"/>
    </row>
    <row r="250" spans="2:18" ht="25.5" customHeight="1" x14ac:dyDescent="0.3">
      <c r="B250" s="108" t="s">
        <v>161</v>
      </c>
      <c r="C250" s="108"/>
      <c r="D250" s="109"/>
      <c r="E250" s="109"/>
      <c r="F250" s="110">
        <f t="shared" si="24"/>
        <v>333</v>
      </c>
      <c r="G250" s="136">
        <f t="shared" si="25"/>
        <v>8.3726613748764847E-4</v>
      </c>
      <c r="H250" s="112">
        <v>236</v>
      </c>
      <c r="I250" s="112">
        <v>97</v>
      </c>
      <c r="K250" s="135"/>
    </row>
    <row r="251" spans="2:18" ht="25.5" customHeight="1" x14ac:dyDescent="0.3">
      <c r="B251" s="108" t="s">
        <v>162</v>
      </c>
      <c r="C251" s="108"/>
      <c r="D251" s="109"/>
      <c r="E251" s="109"/>
      <c r="F251" s="110">
        <f t="shared" si="24"/>
        <v>9</v>
      </c>
      <c r="G251" s="136">
        <f t="shared" si="25"/>
        <v>2.2628814526693202E-5</v>
      </c>
      <c r="H251" s="112">
        <v>6</v>
      </c>
      <c r="I251" s="112">
        <v>3</v>
      </c>
      <c r="K251" s="135"/>
      <c r="L251" s="25" t="s">
        <v>163</v>
      </c>
      <c r="M251" s="23"/>
      <c r="N251" s="60" t="s">
        <v>5</v>
      </c>
      <c r="O251" s="61" t="s">
        <v>27</v>
      </c>
      <c r="P251" s="133" t="s">
        <v>144</v>
      </c>
      <c r="Q251" s="134"/>
    </row>
    <row r="252" spans="2:18" ht="25.5" customHeight="1" x14ac:dyDescent="0.3">
      <c r="B252" s="108" t="s">
        <v>164</v>
      </c>
      <c r="C252" s="108"/>
      <c r="D252" s="109"/>
      <c r="E252" s="109"/>
      <c r="F252" s="110">
        <f t="shared" si="24"/>
        <v>1612</v>
      </c>
      <c r="G252" s="136">
        <f t="shared" si="25"/>
        <v>4.0530721130032712E-3</v>
      </c>
      <c r="H252" s="112">
        <v>887</v>
      </c>
      <c r="I252" s="112">
        <v>725</v>
      </c>
      <c r="K252" s="135"/>
      <c r="L252" s="25"/>
      <c r="M252" s="23"/>
      <c r="N252" s="60"/>
      <c r="O252" s="61"/>
      <c r="P252" s="88" t="s">
        <v>88</v>
      </c>
      <c r="Q252" s="88" t="s">
        <v>89</v>
      </c>
    </row>
    <row r="253" spans="2:18" ht="25.5" customHeight="1" x14ac:dyDescent="0.3">
      <c r="B253" s="108" t="s">
        <v>165</v>
      </c>
      <c r="C253" s="108"/>
      <c r="D253" s="109"/>
      <c r="E253" s="109"/>
      <c r="F253" s="110">
        <f t="shared" si="24"/>
        <v>5295</v>
      </c>
      <c r="G253" s="136">
        <f t="shared" si="25"/>
        <v>1.3313285879871167E-2</v>
      </c>
      <c r="H253" s="112">
        <v>3471</v>
      </c>
      <c r="I253" s="112">
        <v>1824</v>
      </c>
      <c r="K253" s="135"/>
      <c r="L253" s="26" t="s">
        <v>166</v>
      </c>
      <c r="M253" s="26"/>
      <c r="N253" s="33">
        <f>SUM(P253:Q253)</f>
        <v>338171</v>
      </c>
      <c r="O253" s="56">
        <f>N253/$N$255</f>
        <v>0.85026764858959625</v>
      </c>
      <c r="P253" s="55">
        <v>222668</v>
      </c>
      <c r="Q253" s="55">
        <v>115503</v>
      </c>
    </row>
    <row r="254" spans="2:18" ht="25.5" customHeight="1" thickBot="1" x14ac:dyDescent="0.35">
      <c r="B254" s="108" t="s">
        <v>167</v>
      </c>
      <c r="C254" s="108"/>
      <c r="D254" s="109"/>
      <c r="E254" s="109"/>
      <c r="F254" s="110">
        <f t="shared" si="24"/>
        <v>17084</v>
      </c>
      <c r="G254" s="136">
        <f t="shared" si="25"/>
        <v>4.2954518597114071E-2</v>
      </c>
      <c r="H254" s="112">
        <v>9955</v>
      </c>
      <c r="I254" s="112">
        <v>7129</v>
      </c>
      <c r="K254" s="135"/>
      <c r="L254" s="143" t="s">
        <v>168</v>
      </c>
      <c r="M254" s="143"/>
      <c r="N254" s="33">
        <f>SUM(P254:Q254)</f>
        <v>59552</v>
      </c>
      <c r="O254" s="56">
        <f>N254/$N$255</f>
        <v>0.14973235141040372</v>
      </c>
      <c r="P254" s="55">
        <v>39894</v>
      </c>
      <c r="Q254" s="55">
        <v>19658</v>
      </c>
    </row>
    <row r="255" spans="2:18" ht="25.5" customHeight="1" x14ac:dyDescent="0.3">
      <c r="B255" s="108" t="s">
        <v>169</v>
      </c>
      <c r="C255" s="108"/>
      <c r="D255" s="109"/>
      <c r="E255" s="109"/>
      <c r="F255" s="110">
        <f t="shared" si="24"/>
        <v>158</v>
      </c>
      <c r="G255" s="136">
        <f t="shared" si="25"/>
        <v>3.972614105797251E-4</v>
      </c>
      <c r="H255" s="112">
        <v>83</v>
      </c>
      <c r="I255" s="112">
        <v>75</v>
      </c>
      <c r="K255" s="135"/>
      <c r="L255" s="125" t="s">
        <v>5</v>
      </c>
      <c r="M255" s="125"/>
      <c r="N255" s="39">
        <f>SUM(N253:N254)</f>
        <v>397723</v>
      </c>
      <c r="O255" s="58">
        <f>SUM(O253:O254)</f>
        <v>1</v>
      </c>
      <c r="P255" s="39">
        <f>SUM(P253:P254)</f>
        <v>262562</v>
      </c>
      <c r="Q255" s="39">
        <f>SUM(Q253:Q254)</f>
        <v>135161</v>
      </c>
    </row>
    <row r="256" spans="2:18" ht="25.5" customHeight="1" x14ac:dyDescent="0.3">
      <c r="B256" s="108" t="s">
        <v>170</v>
      </c>
      <c r="C256" s="108"/>
      <c r="D256" s="109"/>
      <c r="E256" s="109"/>
      <c r="F256" s="110">
        <f t="shared" si="24"/>
        <v>0</v>
      </c>
      <c r="G256" s="136">
        <f t="shared" si="25"/>
        <v>0</v>
      </c>
      <c r="H256" s="112">
        <v>0</v>
      </c>
      <c r="I256" s="112">
        <v>0</v>
      </c>
      <c r="K256" s="135"/>
    </row>
    <row r="257" spans="2:18" ht="25.5" customHeight="1" x14ac:dyDescent="0.3">
      <c r="B257" s="108" t="s">
        <v>171</v>
      </c>
      <c r="C257" s="108"/>
      <c r="D257" s="109"/>
      <c r="E257" s="109"/>
      <c r="F257" s="110">
        <f t="shared" si="24"/>
        <v>0</v>
      </c>
      <c r="G257" s="136">
        <f t="shared" si="25"/>
        <v>0</v>
      </c>
      <c r="H257" s="112">
        <v>0</v>
      </c>
      <c r="I257" s="112">
        <v>0</v>
      </c>
      <c r="K257" s="135"/>
      <c r="N257" s="48"/>
      <c r="O257" s="48"/>
      <c r="P257" s="48"/>
      <c r="Q257" s="48"/>
      <c r="R257" s="48"/>
    </row>
    <row r="258" spans="2:18" ht="25.5" customHeight="1" x14ac:dyDescent="0.3">
      <c r="B258" s="108" t="s">
        <v>172</v>
      </c>
      <c r="C258" s="108"/>
      <c r="D258" s="109"/>
      <c r="E258" s="109"/>
      <c r="F258" s="110">
        <f t="shared" si="24"/>
        <v>0</v>
      </c>
      <c r="G258" s="136">
        <f t="shared" si="25"/>
        <v>0</v>
      </c>
      <c r="H258" s="112">
        <v>0</v>
      </c>
      <c r="I258" s="112">
        <v>0</v>
      </c>
      <c r="K258" s="135"/>
    </row>
    <row r="259" spans="2:18" ht="25.5" customHeight="1" x14ac:dyDescent="0.3">
      <c r="B259" s="108" t="s">
        <v>173</v>
      </c>
      <c r="C259" s="108"/>
      <c r="D259" s="109"/>
      <c r="E259" s="109"/>
      <c r="F259" s="110">
        <f t="shared" si="24"/>
        <v>0</v>
      </c>
      <c r="G259" s="136">
        <f t="shared" si="25"/>
        <v>0</v>
      </c>
      <c r="H259" s="112">
        <v>0</v>
      </c>
      <c r="I259" s="112">
        <v>0</v>
      </c>
      <c r="K259" s="135"/>
    </row>
    <row r="260" spans="2:18" ht="25.5" customHeight="1" x14ac:dyDescent="0.3">
      <c r="B260" s="108" t="s">
        <v>174</v>
      </c>
      <c r="C260" s="108"/>
      <c r="D260" s="109"/>
      <c r="E260" s="109"/>
      <c r="F260" s="110">
        <f t="shared" si="24"/>
        <v>0</v>
      </c>
      <c r="G260" s="136">
        <f t="shared" si="25"/>
        <v>0</v>
      </c>
      <c r="H260" s="112">
        <v>0</v>
      </c>
      <c r="I260" s="112">
        <v>0</v>
      </c>
      <c r="K260" s="135"/>
    </row>
    <row r="261" spans="2:18" ht="25.5" customHeight="1" x14ac:dyDescent="0.35">
      <c r="B261" s="108" t="s">
        <v>175</v>
      </c>
      <c r="C261" s="108"/>
      <c r="D261" s="109"/>
      <c r="E261" s="109"/>
      <c r="F261" s="110">
        <f t="shared" si="24"/>
        <v>0</v>
      </c>
      <c r="G261" s="136">
        <f t="shared" si="25"/>
        <v>0</v>
      </c>
      <c r="H261" s="112">
        <v>0</v>
      </c>
      <c r="I261" s="112">
        <v>0</v>
      </c>
      <c r="K261" s="135"/>
      <c r="R261"/>
    </row>
    <row r="262" spans="2:18" ht="25.5" customHeight="1" x14ac:dyDescent="0.35">
      <c r="B262" s="108" t="s">
        <v>176</v>
      </c>
      <c r="C262" s="108"/>
      <c r="D262" s="109"/>
      <c r="E262" s="109"/>
      <c r="F262" s="110">
        <f t="shared" si="24"/>
        <v>0</v>
      </c>
      <c r="G262" s="136">
        <f t="shared" si="25"/>
        <v>0</v>
      </c>
      <c r="H262" s="112">
        <v>0</v>
      </c>
      <c r="I262" s="112">
        <v>0</v>
      </c>
      <c r="K262" s="135"/>
      <c r="R262"/>
    </row>
    <row r="263" spans="2:18" ht="25.5" customHeight="1" x14ac:dyDescent="0.35">
      <c r="B263" s="108" t="s">
        <v>177</v>
      </c>
      <c r="C263" s="108"/>
      <c r="D263" s="109"/>
      <c r="E263" s="109"/>
      <c r="F263" s="110">
        <f t="shared" si="24"/>
        <v>0</v>
      </c>
      <c r="G263" s="136">
        <f t="shared" si="25"/>
        <v>0</v>
      </c>
      <c r="H263" s="112">
        <v>0</v>
      </c>
      <c r="I263" s="112">
        <v>0</v>
      </c>
      <c r="K263" s="135"/>
      <c r="R263"/>
    </row>
    <row r="264" spans="2:18" ht="25.5" customHeight="1" x14ac:dyDescent="0.35">
      <c r="B264" s="108" t="s">
        <v>178</v>
      </c>
      <c r="C264" s="108"/>
      <c r="D264" s="109"/>
      <c r="E264" s="109"/>
      <c r="F264" s="110">
        <f t="shared" si="24"/>
        <v>162</v>
      </c>
      <c r="G264" s="136">
        <f t="shared" si="25"/>
        <v>4.0731866148047764E-4</v>
      </c>
      <c r="H264" s="112">
        <v>127</v>
      </c>
      <c r="I264" s="112">
        <v>35</v>
      </c>
      <c r="K264" s="135"/>
      <c r="R264"/>
    </row>
    <row r="265" spans="2:18" ht="25.5" customHeight="1" x14ac:dyDescent="0.35">
      <c r="B265" s="108" t="s">
        <v>179</v>
      </c>
      <c r="C265" s="108"/>
      <c r="D265" s="109"/>
      <c r="E265" s="109"/>
      <c r="F265" s="110">
        <f t="shared" si="24"/>
        <v>0</v>
      </c>
      <c r="G265" s="136">
        <f t="shared" si="25"/>
        <v>0</v>
      </c>
      <c r="H265" s="112">
        <v>0</v>
      </c>
      <c r="I265" s="112">
        <v>0</v>
      </c>
      <c r="K265" s="135"/>
      <c r="R265"/>
    </row>
    <row r="266" spans="2:18" ht="25.5" customHeight="1" x14ac:dyDescent="0.35">
      <c r="B266" s="108" t="s">
        <v>180</v>
      </c>
      <c r="C266" s="108"/>
      <c r="D266" s="109"/>
      <c r="E266" s="109"/>
      <c r="F266" s="110">
        <f t="shared" si="24"/>
        <v>0</v>
      </c>
      <c r="G266" s="136">
        <f t="shared" si="25"/>
        <v>0</v>
      </c>
      <c r="H266" s="112">
        <v>0</v>
      </c>
      <c r="I266" s="112">
        <v>0</v>
      </c>
      <c r="K266" s="135"/>
      <c r="R266"/>
    </row>
    <row r="267" spans="2:18" ht="25.5" customHeight="1" x14ac:dyDescent="0.35">
      <c r="B267" s="108" t="s">
        <v>181</v>
      </c>
      <c r="C267" s="108"/>
      <c r="D267" s="109"/>
      <c r="E267" s="109"/>
      <c r="F267" s="110">
        <f t="shared" si="24"/>
        <v>0</v>
      </c>
      <c r="G267" s="136">
        <f t="shared" si="25"/>
        <v>0</v>
      </c>
      <c r="H267" s="112">
        <v>0</v>
      </c>
      <c r="I267" s="112">
        <v>0</v>
      </c>
      <c r="K267" s="135"/>
      <c r="R267"/>
    </row>
    <row r="268" spans="2:18" ht="25.5" customHeight="1" x14ac:dyDescent="0.35">
      <c r="B268" s="108" t="s">
        <v>182</v>
      </c>
      <c r="C268" s="108"/>
      <c r="D268" s="109"/>
      <c r="E268" s="109"/>
      <c r="F268" s="110">
        <f t="shared" si="24"/>
        <v>6277</v>
      </c>
      <c r="G268" s="136">
        <f t="shared" si="25"/>
        <v>1.5782340976005914E-2</v>
      </c>
      <c r="H268" s="112">
        <v>3691</v>
      </c>
      <c r="I268" s="112">
        <v>2586</v>
      </c>
      <c r="K268" s="135"/>
      <c r="R268"/>
    </row>
    <row r="269" spans="2:18" ht="25.5" customHeight="1" x14ac:dyDescent="0.35">
      <c r="B269" s="108" t="s">
        <v>183</v>
      </c>
      <c r="C269" s="108"/>
      <c r="D269" s="109"/>
      <c r="E269" s="109"/>
      <c r="F269" s="110">
        <f t="shared" si="24"/>
        <v>0</v>
      </c>
      <c r="G269" s="136">
        <f t="shared" si="25"/>
        <v>0</v>
      </c>
      <c r="H269" s="112">
        <v>0</v>
      </c>
      <c r="I269" s="112">
        <v>0</v>
      </c>
      <c r="K269" s="135"/>
      <c r="R269"/>
    </row>
    <row r="270" spans="2:18" ht="25.5" customHeight="1" x14ac:dyDescent="0.35">
      <c r="B270" s="108" t="s">
        <v>184</v>
      </c>
      <c r="C270" s="108"/>
      <c r="D270" s="109"/>
      <c r="E270" s="109"/>
      <c r="F270" s="110">
        <f t="shared" si="24"/>
        <v>0</v>
      </c>
      <c r="G270" s="136">
        <f t="shared" si="25"/>
        <v>0</v>
      </c>
      <c r="H270" s="112">
        <v>0</v>
      </c>
      <c r="I270" s="112">
        <v>0</v>
      </c>
      <c r="K270" s="135"/>
      <c r="R270"/>
    </row>
    <row r="271" spans="2:18" ht="25.5" customHeight="1" x14ac:dyDescent="0.35">
      <c r="B271" s="108" t="s">
        <v>185</v>
      </c>
      <c r="C271" s="108"/>
      <c r="D271" s="109"/>
      <c r="E271" s="109"/>
      <c r="F271" s="110">
        <f t="shared" si="24"/>
        <v>0</v>
      </c>
      <c r="G271" s="136">
        <f t="shared" si="25"/>
        <v>0</v>
      </c>
      <c r="H271" s="112">
        <v>0</v>
      </c>
      <c r="I271" s="112">
        <v>0</v>
      </c>
      <c r="K271" s="135"/>
      <c r="R271"/>
    </row>
    <row r="272" spans="2:18" ht="25.5" customHeight="1" x14ac:dyDescent="0.35">
      <c r="B272" s="108" t="s">
        <v>186</v>
      </c>
      <c r="C272" s="108"/>
      <c r="D272" s="109"/>
      <c r="E272" s="109"/>
      <c r="F272" s="110">
        <f t="shared" si="24"/>
        <v>0</v>
      </c>
      <c r="G272" s="136">
        <f t="shared" si="25"/>
        <v>0</v>
      </c>
      <c r="H272" s="112">
        <v>0</v>
      </c>
      <c r="I272" s="112">
        <v>0</v>
      </c>
      <c r="K272" s="135"/>
      <c r="L272"/>
      <c r="M272"/>
      <c r="N272"/>
      <c r="O272"/>
      <c r="P272"/>
      <c r="Q272"/>
      <c r="R272"/>
    </row>
    <row r="273" spans="2:54" ht="25.5" customHeight="1" x14ac:dyDescent="0.35">
      <c r="B273" s="108" t="s">
        <v>187</v>
      </c>
      <c r="C273" s="108"/>
      <c r="D273" s="109"/>
      <c r="E273" s="109"/>
      <c r="F273" s="110">
        <f t="shared" si="24"/>
        <v>0</v>
      </c>
      <c r="G273" s="136">
        <f t="shared" si="25"/>
        <v>0</v>
      </c>
      <c r="H273" s="112">
        <v>0</v>
      </c>
      <c r="I273" s="112">
        <v>0</v>
      </c>
      <c r="K273" s="135"/>
      <c r="L273" s="25" t="s">
        <v>4</v>
      </c>
      <c r="M273" s="23"/>
      <c r="N273" s="49">
        <v>2025</v>
      </c>
      <c r="O273" s="49">
        <v>2026</v>
      </c>
      <c r="P273" s="144" t="s">
        <v>59</v>
      </c>
      <c r="Q273"/>
      <c r="R273"/>
    </row>
    <row r="274" spans="2:54" ht="25.5" customHeight="1" x14ac:dyDescent="0.3">
      <c r="B274" s="108" t="s">
        <v>188</v>
      </c>
      <c r="C274" s="108"/>
      <c r="D274" s="109"/>
      <c r="E274" s="109"/>
      <c r="F274" s="110">
        <f t="shared" si="24"/>
        <v>9</v>
      </c>
      <c r="G274" s="136">
        <f t="shared" si="25"/>
        <v>2.2628814526693202E-5</v>
      </c>
      <c r="H274" s="112">
        <v>8</v>
      </c>
      <c r="I274" s="112">
        <v>1</v>
      </c>
      <c r="K274" s="135"/>
      <c r="L274" s="65" t="s">
        <v>6</v>
      </c>
      <c r="M274" s="65"/>
      <c r="N274" s="68">
        <v>61165</v>
      </c>
      <c r="O274" s="68">
        <v>44144</v>
      </c>
      <c r="P274" s="69">
        <f t="shared" ref="P274:P278" si="26">O274/N274-1</f>
        <v>-0.27828006212703349</v>
      </c>
    </row>
    <row r="275" spans="2:54" ht="25.5" customHeight="1" x14ac:dyDescent="0.3">
      <c r="B275" s="108" t="s">
        <v>189</v>
      </c>
      <c r="C275" s="108"/>
      <c r="D275" s="109"/>
      <c r="E275" s="109"/>
      <c r="F275" s="110">
        <f t="shared" si="24"/>
        <v>6330</v>
      </c>
      <c r="G275" s="136">
        <f t="shared" si="25"/>
        <v>1.5915599550440886E-2</v>
      </c>
      <c r="H275" s="112">
        <v>4162</v>
      </c>
      <c r="I275" s="112">
        <v>2168</v>
      </c>
      <c r="K275" s="135"/>
      <c r="L275" s="65" t="s">
        <v>7</v>
      </c>
      <c r="M275" s="65"/>
      <c r="N275" s="68">
        <v>98008</v>
      </c>
      <c r="O275" s="68">
        <v>71069</v>
      </c>
      <c r="P275" s="69">
        <f t="shared" si="26"/>
        <v>-0.27486531711697004</v>
      </c>
    </row>
    <row r="276" spans="2:54" ht="25.5" customHeight="1" x14ac:dyDescent="0.35">
      <c r="B276" s="108" t="s">
        <v>190</v>
      </c>
      <c r="C276" s="108"/>
      <c r="D276" s="109"/>
      <c r="E276" s="109"/>
      <c r="F276" s="110">
        <f t="shared" si="24"/>
        <v>0</v>
      </c>
      <c r="G276" s="136">
        <f t="shared" si="25"/>
        <v>0</v>
      </c>
      <c r="H276" s="112">
        <v>0</v>
      </c>
      <c r="I276" s="112">
        <v>0</v>
      </c>
      <c r="K276"/>
      <c r="L276" s="65" t="s">
        <v>8</v>
      </c>
      <c r="M276" s="65"/>
      <c r="N276" s="68">
        <v>197374</v>
      </c>
      <c r="O276" s="68">
        <v>152897</v>
      </c>
      <c r="P276" s="69">
        <f t="shared" si="26"/>
        <v>-0.22534376361628183</v>
      </c>
      <c r="Q276"/>
      <c r="R276"/>
    </row>
    <row r="277" spans="2:54" ht="25.5" customHeight="1" thickBot="1" x14ac:dyDescent="0.4">
      <c r="B277" s="108" t="s">
        <v>191</v>
      </c>
      <c r="C277" s="108"/>
      <c r="D277" s="109"/>
      <c r="E277" s="109"/>
      <c r="F277" s="110">
        <f t="shared" si="24"/>
        <v>346</v>
      </c>
      <c r="G277" s="136">
        <f t="shared" si="25"/>
        <v>8.6995220291509413E-4</v>
      </c>
      <c r="H277" s="112">
        <v>167</v>
      </c>
      <c r="I277" s="112">
        <v>179</v>
      </c>
      <c r="K277"/>
      <c r="L277" s="65" t="s">
        <v>9</v>
      </c>
      <c r="M277" s="65"/>
      <c r="N277" s="68">
        <v>152720</v>
      </c>
      <c r="O277" s="68">
        <v>129613</v>
      </c>
      <c r="P277" s="69">
        <f t="shared" si="26"/>
        <v>-0.1513030382399162</v>
      </c>
      <c r="Q277"/>
      <c r="R277"/>
    </row>
    <row r="278" spans="2:54" ht="25.5" customHeight="1" x14ac:dyDescent="0.35">
      <c r="B278" s="108" t="s">
        <v>192</v>
      </c>
      <c r="C278" s="108"/>
      <c r="D278" s="109"/>
      <c r="E278" s="109"/>
      <c r="F278" s="110">
        <f t="shared" si="24"/>
        <v>0</v>
      </c>
      <c r="G278" s="136">
        <f t="shared" si="25"/>
        <v>0</v>
      </c>
      <c r="H278" s="112">
        <v>0</v>
      </c>
      <c r="I278" s="112">
        <v>0</v>
      </c>
      <c r="K278"/>
      <c r="L278" s="63" t="s">
        <v>5</v>
      </c>
      <c r="M278" s="63"/>
      <c r="N278" s="39">
        <f>SUM(N274:N277)</f>
        <v>509267</v>
      </c>
      <c r="O278" s="39">
        <f>SUM(O274:O277)</f>
        <v>397723</v>
      </c>
      <c r="P278" s="58">
        <f t="shared" si="26"/>
        <v>-0.21902852531186978</v>
      </c>
      <c r="Q278"/>
      <c r="R278"/>
    </row>
    <row r="279" spans="2:54" ht="25.5" customHeight="1" x14ac:dyDescent="0.35">
      <c r="B279" s="108" t="s">
        <v>193</v>
      </c>
      <c r="C279" s="108"/>
      <c r="D279" s="109"/>
      <c r="E279" s="109"/>
      <c r="F279" s="110">
        <f t="shared" si="24"/>
        <v>456</v>
      </c>
      <c r="G279" s="136">
        <f t="shared" si="25"/>
        <v>1.1465266026857888E-3</v>
      </c>
      <c r="H279" s="112">
        <v>178</v>
      </c>
      <c r="I279" s="112">
        <v>278</v>
      </c>
      <c r="K279"/>
      <c r="L279" s="135"/>
      <c r="Q279"/>
      <c r="R279"/>
    </row>
    <row r="280" spans="2:54" ht="25.5" customHeight="1" x14ac:dyDescent="0.35">
      <c r="B280" s="108" t="s">
        <v>194</v>
      </c>
      <c r="C280" s="108"/>
      <c r="D280" s="109"/>
      <c r="E280" s="109"/>
      <c r="F280" s="110">
        <f t="shared" si="24"/>
        <v>45</v>
      </c>
      <c r="G280" s="136">
        <f t="shared" si="25"/>
        <v>1.13144072633466E-4</v>
      </c>
      <c r="H280" s="112">
        <v>32</v>
      </c>
      <c r="I280" s="112">
        <v>13</v>
      </c>
      <c r="K280"/>
      <c r="L280" s="135"/>
      <c r="Q280"/>
      <c r="R280"/>
    </row>
    <row r="281" spans="2:54" ht="25.5" customHeight="1" x14ac:dyDescent="0.35">
      <c r="B281" s="108" t="s">
        <v>195</v>
      </c>
      <c r="C281" s="108"/>
      <c r="D281" s="109"/>
      <c r="E281" s="109"/>
      <c r="F281" s="110">
        <f t="shared" si="24"/>
        <v>0</v>
      </c>
      <c r="G281" s="136">
        <f t="shared" si="25"/>
        <v>0</v>
      </c>
      <c r="H281" s="112">
        <v>0</v>
      </c>
      <c r="I281" s="112">
        <v>0</v>
      </c>
      <c r="K281"/>
      <c r="L281" s="135"/>
      <c r="Q281"/>
      <c r="R281"/>
    </row>
    <row r="282" spans="2:54" ht="25.5" customHeight="1" x14ac:dyDescent="0.35">
      <c r="B282" s="108" t="s">
        <v>196</v>
      </c>
      <c r="C282" s="108"/>
      <c r="D282" s="109"/>
      <c r="E282" s="109"/>
      <c r="F282" s="110">
        <f t="shared" si="24"/>
        <v>0</v>
      </c>
      <c r="G282" s="136">
        <f t="shared" si="25"/>
        <v>0</v>
      </c>
      <c r="H282" s="112">
        <v>0</v>
      </c>
      <c r="I282" s="112">
        <v>0</v>
      </c>
      <c r="K282"/>
      <c r="L282" s="135"/>
      <c r="Q282"/>
      <c r="R282"/>
      <c r="T282"/>
    </row>
    <row r="283" spans="2:54" ht="25.5" customHeight="1" x14ac:dyDescent="0.35">
      <c r="B283" s="108" t="s">
        <v>197</v>
      </c>
      <c r="C283" s="108"/>
      <c r="D283" s="109"/>
      <c r="E283" s="109"/>
      <c r="F283" s="110">
        <f t="shared" si="24"/>
        <v>3562</v>
      </c>
      <c r="G283" s="136">
        <f t="shared" si="25"/>
        <v>8.9559819271201307E-3</v>
      </c>
      <c r="H283" s="112">
        <v>2523</v>
      </c>
      <c r="I283" s="112">
        <v>1039</v>
      </c>
      <c r="K283"/>
      <c r="L283" s="135"/>
      <c r="Q283"/>
      <c r="R283"/>
      <c r="T283"/>
    </row>
    <row r="284" spans="2:54" ht="25.5" customHeight="1" x14ac:dyDescent="0.35">
      <c r="B284" s="108" t="s">
        <v>198</v>
      </c>
      <c r="C284" s="108"/>
      <c r="D284" s="109"/>
      <c r="E284" s="109"/>
      <c r="F284" s="110">
        <f t="shared" si="24"/>
        <v>126</v>
      </c>
      <c r="G284" s="136">
        <f t="shared" si="25"/>
        <v>3.1680340337370482E-4</v>
      </c>
      <c r="H284" s="112">
        <v>81</v>
      </c>
      <c r="I284" s="112">
        <v>45</v>
      </c>
      <c r="K284" s="135"/>
      <c r="L284" s="135"/>
      <c r="R284" s="145"/>
      <c r="S284" s="145"/>
      <c r="T284"/>
      <c r="V284" s="5"/>
      <c r="W284" s="5"/>
      <c r="BA284" s="2"/>
      <c r="BB284" s="2"/>
    </row>
    <row r="285" spans="2:54" ht="25.5" customHeight="1" x14ac:dyDescent="0.35">
      <c r="B285" s="108" t="s">
        <v>199</v>
      </c>
      <c r="C285" s="108"/>
      <c r="D285" s="109"/>
      <c r="E285" s="109"/>
      <c r="F285" s="110">
        <f t="shared" si="24"/>
        <v>33</v>
      </c>
      <c r="G285" s="136">
        <f t="shared" si="25"/>
        <v>8.2972319931208402E-5</v>
      </c>
      <c r="H285" s="112">
        <v>33</v>
      </c>
      <c r="I285" s="112">
        <v>0</v>
      </c>
      <c r="K285" s="135"/>
      <c r="L285" s="135"/>
      <c r="R285" s="145"/>
      <c r="S285" s="145"/>
      <c r="T285"/>
      <c r="V285" s="5"/>
      <c r="W285" s="5"/>
      <c r="BA285" s="2"/>
      <c r="BB285" s="2"/>
    </row>
    <row r="286" spans="2:54" ht="25.5" customHeight="1" x14ac:dyDescent="0.35">
      <c r="B286" s="108" t="s">
        <v>200</v>
      </c>
      <c r="C286" s="108"/>
      <c r="D286" s="109"/>
      <c r="E286" s="109"/>
      <c r="F286" s="110">
        <f t="shared" si="24"/>
        <v>103</v>
      </c>
      <c r="G286" s="136">
        <f t="shared" si="25"/>
        <v>2.5897421069437772E-4</v>
      </c>
      <c r="H286" s="112">
        <v>74</v>
      </c>
      <c r="I286" s="112">
        <v>29</v>
      </c>
      <c r="K286" s="135"/>
      <c r="L286" s="135"/>
      <c r="R286" s="145"/>
      <c r="S286" s="145"/>
      <c r="T286"/>
      <c r="V286" s="5"/>
      <c r="W286" s="5"/>
      <c r="BA286" s="2"/>
      <c r="BB286" s="2"/>
    </row>
    <row r="287" spans="2:54" ht="25.5" customHeight="1" x14ac:dyDescent="0.35">
      <c r="B287" s="108" t="s">
        <v>201</v>
      </c>
      <c r="C287" s="108"/>
      <c r="D287" s="109"/>
      <c r="E287" s="109"/>
      <c r="F287" s="110">
        <f t="shared" si="24"/>
        <v>0</v>
      </c>
      <c r="G287" s="136">
        <f t="shared" si="25"/>
        <v>0</v>
      </c>
      <c r="H287" s="112">
        <v>0</v>
      </c>
      <c r="I287" s="112">
        <v>0</v>
      </c>
      <c r="K287" s="135"/>
      <c r="L287" s="135"/>
      <c r="T287"/>
    </row>
    <row r="288" spans="2:54" ht="25.5" customHeight="1" x14ac:dyDescent="0.3">
      <c r="B288" s="108" t="s">
        <v>202</v>
      </c>
      <c r="C288" s="108"/>
      <c r="D288" s="109"/>
      <c r="E288" s="109"/>
      <c r="F288" s="110">
        <f t="shared" si="24"/>
        <v>0</v>
      </c>
      <c r="G288" s="136">
        <f t="shared" si="25"/>
        <v>0</v>
      </c>
      <c r="H288" s="112">
        <v>0</v>
      </c>
      <c r="I288" s="112">
        <v>0</v>
      </c>
      <c r="K288" s="135"/>
      <c r="L288" s="135"/>
      <c r="T288" s="145"/>
    </row>
    <row r="289" spans="1:54" ht="25.5" customHeight="1" x14ac:dyDescent="0.3">
      <c r="B289" s="108" t="s">
        <v>203</v>
      </c>
      <c r="C289" s="108"/>
      <c r="D289" s="109"/>
      <c r="E289" s="109"/>
      <c r="F289" s="110">
        <f t="shared" si="24"/>
        <v>7</v>
      </c>
      <c r="G289" s="136">
        <f t="shared" si="25"/>
        <v>1.7600189076316935E-5</v>
      </c>
      <c r="H289" s="112">
        <v>5</v>
      </c>
      <c r="I289" s="112">
        <v>2</v>
      </c>
      <c r="K289" s="135"/>
      <c r="L289" s="135"/>
      <c r="T289" s="145"/>
    </row>
    <row r="290" spans="1:54" ht="25.5" customHeight="1" x14ac:dyDescent="0.3">
      <c r="B290" s="108" t="s">
        <v>204</v>
      </c>
      <c r="C290" s="108"/>
      <c r="D290" s="109"/>
      <c r="E290" s="109"/>
      <c r="F290" s="110">
        <f t="shared" si="24"/>
        <v>34</v>
      </c>
      <c r="G290" s="136">
        <f t="shared" si="25"/>
        <v>8.5486632656396537E-5</v>
      </c>
      <c r="H290" s="112">
        <v>28</v>
      </c>
      <c r="I290" s="112">
        <v>6</v>
      </c>
      <c r="K290" s="135"/>
      <c r="L290" s="135"/>
      <c r="T290" s="145"/>
    </row>
    <row r="291" spans="1:54" ht="25.5" customHeight="1" x14ac:dyDescent="0.3">
      <c r="B291" s="108" t="s">
        <v>205</v>
      </c>
      <c r="C291" s="108"/>
      <c r="D291" s="109"/>
      <c r="E291" s="109"/>
      <c r="F291" s="110">
        <f t="shared" si="24"/>
        <v>0</v>
      </c>
      <c r="G291" s="136">
        <f t="shared" si="25"/>
        <v>0</v>
      </c>
      <c r="H291" s="112">
        <v>0</v>
      </c>
      <c r="I291" s="112">
        <v>0</v>
      </c>
      <c r="K291" s="135"/>
      <c r="L291" s="135"/>
      <c r="M291" s="135"/>
      <c r="N291" s="135"/>
      <c r="O291" s="135"/>
      <c r="P291" s="135"/>
      <c r="Q291" s="135"/>
      <c r="R291" s="135"/>
      <c r="S291" s="135"/>
      <c r="T291" s="145"/>
    </row>
    <row r="292" spans="1:54" ht="25.5" customHeight="1" thickBot="1" x14ac:dyDescent="0.35">
      <c r="B292" s="108" t="s">
        <v>134</v>
      </c>
      <c r="C292" s="123"/>
      <c r="D292" s="123"/>
      <c r="E292" s="123"/>
      <c r="F292" s="110">
        <f t="shared" si="24"/>
        <v>552</v>
      </c>
      <c r="G292" s="146">
        <f t="shared" si="25"/>
        <v>1.3879006243038496E-3</v>
      </c>
      <c r="H292" s="147">
        <v>377</v>
      </c>
      <c r="I292" s="147">
        <v>175</v>
      </c>
      <c r="K292" s="135"/>
      <c r="L292" s="135"/>
      <c r="M292" s="135"/>
      <c r="N292" s="135"/>
      <c r="O292" s="135"/>
      <c r="P292" s="135"/>
      <c r="Q292" s="135"/>
      <c r="R292" s="135"/>
      <c r="S292" s="135"/>
      <c r="T292" s="145"/>
    </row>
    <row r="293" spans="1:54" ht="19.5" customHeight="1" x14ac:dyDescent="0.3">
      <c r="B293" s="148" t="s">
        <v>5</v>
      </c>
      <c r="C293" s="148"/>
      <c r="D293" s="148"/>
      <c r="E293" s="148"/>
      <c r="F293" s="39">
        <f>SUM(F238:F292)</f>
        <v>397723</v>
      </c>
      <c r="G293" s="64">
        <f t="shared" si="25"/>
        <v>1</v>
      </c>
      <c r="H293" s="39">
        <f>SUM(H238:H292)</f>
        <v>262562</v>
      </c>
      <c r="I293" s="39">
        <f>SUM(I238:I292)</f>
        <v>135161</v>
      </c>
      <c r="K293" s="135"/>
      <c r="L293" s="135"/>
      <c r="M293" s="135"/>
      <c r="N293" s="135"/>
      <c r="O293" s="135"/>
      <c r="P293" s="135"/>
      <c r="Q293" s="135"/>
      <c r="R293" s="135" t="s">
        <v>206</v>
      </c>
      <c r="S293" s="135"/>
      <c r="T293" s="145"/>
    </row>
    <row r="294" spans="1:54" ht="19.5" customHeight="1" x14ac:dyDescent="0.3">
      <c r="A294" s="135"/>
      <c r="B294" s="135"/>
      <c r="C294" s="135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45"/>
    </row>
    <row r="295" spans="1:54" ht="19.5" customHeight="1" x14ac:dyDescent="0.3">
      <c r="A295" s="135"/>
      <c r="B295" s="135"/>
      <c r="C295" s="135"/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45"/>
    </row>
    <row r="296" spans="1:54" ht="19.149999999999999" customHeight="1" x14ac:dyDescent="0.3">
      <c r="A296" s="135"/>
      <c r="B296" s="135"/>
      <c r="C296" s="135"/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45"/>
    </row>
    <row r="297" spans="1:54" ht="19.5" customHeight="1" x14ac:dyDescent="0.3">
      <c r="A297" s="135"/>
      <c r="B297" s="149" t="s">
        <v>4</v>
      </c>
      <c r="C297" s="150" t="s">
        <v>5</v>
      </c>
      <c r="D297" s="151" t="s">
        <v>10</v>
      </c>
      <c r="E297" s="152"/>
      <c r="F297" s="152"/>
      <c r="G297" s="151" t="s">
        <v>11</v>
      </c>
      <c r="H297" s="152"/>
      <c r="I297" s="152"/>
      <c r="J297" s="151" t="s">
        <v>12</v>
      </c>
      <c r="K297" s="152"/>
      <c r="L297" s="152" t="s">
        <v>207</v>
      </c>
      <c r="Q297" s="145"/>
      <c r="U297" s="5"/>
      <c r="V297" s="5"/>
      <c r="W297" s="5"/>
      <c r="AZ297" s="2"/>
      <c r="BA297" s="2"/>
      <c r="BB297" s="2"/>
    </row>
    <row r="298" spans="1:54" ht="19.5" customHeight="1" x14ac:dyDescent="0.3">
      <c r="A298" s="135"/>
      <c r="B298" s="149"/>
      <c r="C298" s="150"/>
      <c r="D298" s="61" t="s">
        <v>208</v>
      </c>
      <c r="E298" s="133" t="s">
        <v>144</v>
      </c>
      <c r="F298" s="134"/>
      <c r="G298" s="61" t="s">
        <v>208</v>
      </c>
      <c r="H298" s="133" t="s">
        <v>144</v>
      </c>
      <c r="I298" s="134"/>
      <c r="J298" s="61" t="s">
        <v>208</v>
      </c>
      <c r="K298" s="133" t="s">
        <v>144</v>
      </c>
      <c r="L298" s="134"/>
      <c r="Q298" s="145"/>
      <c r="U298" s="5"/>
      <c r="V298" s="5"/>
      <c r="W298" s="5"/>
      <c r="AZ298" s="2"/>
      <c r="BA298" s="2"/>
      <c r="BB298" s="2"/>
    </row>
    <row r="299" spans="1:54" ht="19.5" customHeight="1" x14ac:dyDescent="0.3">
      <c r="A299" s="135"/>
      <c r="B299" s="149"/>
      <c r="C299" s="150"/>
      <c r="D299" s="61"/>
      <c r="E299" s="88" t="s">
        <v>88</v>
      </c>
      <c r="F299" s="88" t="s">
        <v>89</v>
      </c>
      <c r="G299" s="61"/>
      <c r="H299" s="88" t="s">
        <v>88</v>
      </c>
      <c r="I299" s="88" t="s">
        <v>89</v>
      </c>
      <c r="J299" s="61"/>
      <c r="K299" s="88" t="s">
        <v>88</v>
      </c>
      <c r="L299" s="88" t="s">
        <v>89</v>
      </c>
      <c r="Q299" s="145"/>
      <c r="U299" s="5"/>
      <c r="V299" s="5"/>
      <c r="W299" s="5"/>
      <c r="AZ299" s="2"/>
      <c r="BA299" s="2"/>
      <c r="BB299" s="2"/>
    </row>
    <row r="300" spans="1:54" ht="19.5" customHeight="1" x14ac:dyDescent="0.3">
      <c r="A300" s="135"/>
      <c r="B300" s="26" t="s">
        <v>6</v>
      </c>
      <c r="C300" s="33">
        <f>D300+G300+J300</f>
        <v>44144</v>
      </c>
      <c r="D300" s="33">
        <v>1052</v>
      </c>
      <c r="E300" s="55">
        <v>0</v>
      </c>
      <c r="F300" s="55">
        <v>1052</v>
      </c>
      <c r="G300" s="33">
        <v>41198</v>
      </c>
      <c r="H300" s="55">
        <v>26771</v>
      </c>
      <c r="I300" s="55">
        <v>14427</v>
      </c>
      <c r="J300" s="33">
        <v>1894</v>
      </c>
      <c r="K300" s="55">
        <v>1017</v>
      </c>
      <c r="L300" s="55">
        <v>877</v>
      </c>
      <c r="P300" s="135"/>
      <c r="Q300" s="145"/>
      <c r="U300" s="5"/>
      <c r="V300" s="5"/>
      <c r="W300" s="5"/>
      <c r="AZ300" s="2"/>
      <c r="BA300" s="2"/>
      <c r="BB300" s="2"/>
    </row>
    <row r="301" spans="1:54" ht="19.5" customHeight="1" x14ac:dyDescent="0.3">
      <c r="A301" s="135"/>
      <c r="B301" s="26" t="s">
        <v>7</v>
      </c>
      <c r="C301" s="33">
        <f t="shared" ref="C301:C304" si="27">D301+G301+J301</f>
        <v>71069</v>
      </c>
      <c r="D301" s="33">
        <v>2515</v>
      </c>
      <c r="E301" s="55">
        <v>21</v>
      </c>
      <c r="F301" s="55">
        <v>2494</v>
      </c>
      <c r="G301" s="33">
        <v>65528</v>
      </c>
      <c r="H301" s="55">
        <v>43112</v>
      </c>
      <c r="I301" s="55">
        <v>22416</v>
      </c>
      <c r="J301" s="33">
        <v>3026</v>
      </c>
      <c r="K301" s="55">
        <v>1723</v>
      </c>
      <c r="L301" s="55">
        <v>1303</v>
      </c>
      <c r="P301" s="135"/>
      <c r="Q301" s="145"/>
      <c r="U301" s="5"/>
      <c r="V301" s="5"/>
      <c r="W301" s="5"/>
      <c r="AZ301" s="2"/>
      <c r="BA301" s="2"/>
      <c r="BB301" s="2"/>
    </row>
    <row r="302" spans="1:54" ht="19.5" customHeight="1" x14ac:dyDescent="0.3">
      <c r="A302" s="135"/>
      <c r="B302" s="26" t="s">
        <v>8</v>
      </c>
      <c r="C302" s="33">
        <f t="shared" si="27"/>
        <v>152897</v>
      </c>
      <c r="D302" s="33">
        <v>3468</v>
      </c>
      <c r="E302" s="55">
        <v>27</v>
      </c>
      <c r="F302" s="55">
        <v>3441</v>
      </c>
      <c r="G302" s="33">
        <v>144783</v>
      </c>
      <c r="H302" s="55">
        <v>104138</v>
      </c>
      <c r="I302" s="55">
        <v>40645</v>
      </c>
      <c r="J302" s="33">
        <v>4646</v>
      </c>
      <c r="K302" s="55">
        <v>2842</v>
      </c>
      <c r="L302" s="55">
        <v>1804</v>
      </c>
      <c r="P302" s="135"/>
      <c r="Q302" s="145"/>
      <c r="U302" s="5"/>
      <c r="V302" s="5"/>
      <c r="W302" s="5"/>
      <c r="AZ302" s="2"/>
      <c r="BA302" s="2"/>
      <c r="BB302" s="2"/>
    </row>
    <row r="303" spans="1:54" ht="19.5" customHeight="1" thickBot="1" x14ac:dyDescent="0.35">
      <c r="A303" s="135"/>
      <c r="B303" s="26" t="s">
        <v>9</v>
      </c>
      <c r="C303" s="33">
        <f t="shared" si="27"/>
        <v>129613</v>
      </c>
      <c r="D303" s="33">
        <v>3162</v>
      </c>
      <c r="E303" s="55">
        <v>3</v>
      </c>
      <c r="F303" s="55">
        <v>3159</v>
      </c>
      <c r="G303" s="33">
        <v>122797</v>
      </c>
      <c r="H303" s="55">
        <v>80745</v>
      </c>
      <c r="I303" s="55">
        <v>42052</v>
      </c>
      <c r="J303" s="33">
        <v>3654</v>
      </c>
      <c r="K303" s="55">
        <v>2163</v>
      </c>
      <c r="L303" s="55">
        <v>1491</v>
      </c>
      <c r="P303" s="135"/>
      <c r="Q303" s="145"/>
      <c r="U303" s="5"/>
      <c r="V303" s="5"/>
      <c r="W303" s="5"/>
      <c r="AZ303" s="2"/>
      <c r="BA303" s="2"/>
      <c r="BB303" s="2"/>
    </row>
    <row r="304" spans="1:54" ht="19.5" customHeight="1" x14ac:dyDescent="0.3">
      <c r="A304" s="135"/>
      <c r="B304" s="153" t="s">
        <v>5</v>
      </c>
      <c r="C304" s="39">
        <f t="shared" si="27"/>
        <v>397723</v>
      </c>
      <c r="D304" s="39">
        <f t="shared" ref="D304:L304" si="28">SUM(D300:D303)</f>
        <v>10197</v>
      </c>
      <c r="E304" s="39">
        <f t="shared" si="28"/>
        <v>51</v>
      </c>
      <c r="F304" s="39">
        <f t="shared" si="28"/>
        <v>10146</v>
      </c>
      <c r="G304" s="39">
        <f t="shared" si="28"/>
        <v>374306</v>
      </c>
      <c r="H304" s="39">
        <f t="shared" si="28"/>
        <v>254766</v>
      </c>
      <c r="I304" s="39">
        <f t="shared" si="28"/>
        <v>119540</v>
      </c>
      <c r="J304" s="39">
        <f t="shared" si="28"/>
        <v>13220</v>
      </c>
      <c r="K304" s="39">
        <f t="shared" si="28"/>
        <v>7745</v>
      </c>
      <c r="L304" s="39">
        <f t="shared" si="28"/>
        <v>5475</v>
      </c>
      <c r="P304" s="135"/>
      <c r="Q304" s="145"/>
      <c r="U304" s="5"/>
      <c r="V304" s="5"/>
      <c r="W304" s="5"/>
      <c r="AZ304" s="2"/>
      <c r="BA304" s="2"/>
      <c r="BB304" s="2"/>
    </row>
    <row r="305" spans="1:54" ht="19.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 s="145"/>
    </row>
    <row r="306" spans="1:54" ht="19.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 s="145"/>
    </row>
    <row r="307" spans="1:54" ht="19.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 s="145"/>
    </row>
    <row r="308" spans="1:54" ht="19.5" customHeight="1" x14ac:dyDescent="0.35">
      <c r="A308"/>
      <c r="B308" s="149" t="s">
        <v>55</v>
      </c>
      <c r="C308" s="150" t="s">
        <v>5</v>
      </c>
      <c r="D308" s="151" t="s">
        <v>10</v>
      </c>
      <c r="E308" s="152"/>
      <c r="F308" s="152"/>
      <c r="G308" s="151" t="s">
        <v>11</v>
      </c>
      <c r="H308" s="152"/>
      <c r="I308" s="152"/>
      <c r="J308" s="151" t="s">
        <v>12</v>
      </c>
      <c r="K308" s="152"/>
      <c r="L308" s="152" t="s">
        <v>207</v>
      </c>
      <c r="M308" s="135"/>
      <c r="N308" s="135"/>
      <c r="O308" s="135"/>
      <c r="P308"/>
      <c r="Q308" s="145"/>
      <c r="U308" s="5"/>
      <c r="V308" s="5"/>
      <c r="W308" s="5"/>
      <c r="AZ308" s="2"/>
      <c r="BA308" s="2"/>
      <c r="BB308" s="2"/>
    </row>
    <row r="309" spans="1:54" ht="19.5" customHeight="1" x14ac:dyDescent="0.35">
      <c r="A309"/>
      <c r="B309" s="149"/>
      <c r="C309" s="150"/>
      <c r="D309" s="61" t="s">
        <v>208</v>
      </c>
      <c r="E309" s="133" t="s">
        <v>144</v>
      </c>
      <c r="F309" s="134"/>
      <c r="G309" s="61" t="s">
        <v>208</v>
      </c>
      <c r="H309" s="133" t="s">
        <v>144</v>
      </c>
      <c r="I309" s="134"/>
      <c r="J309" s="61" t="s">
        <v>208</v>
      </c>
      <c r="K309" s="133" t="s">
        <v>144</v>
      </c>
      <c r="L309" s="134"/>
      <c r="M309" s="154"/>
      <c r="N309" s="154"/>
      <c r="O309" s="154"/>
      <c r="P309"/>
      <c r="Q309" s="145"/>
      <c r="U309" s="5"/>
      <c r="V309" s="5"/>
      <c r="W309" s="5"/>
      <c r="AZ309" s="2"/>
      <c r="BA309" s="2"/>
      <c r="BB309" s="2"/>
    </row>
    <row r="310" spans="1:54" ht="19.5" customHeight="1" x14ac:dyDescent="0.35">
      <c r="A310"/>
      <c r="B310" s="149"/>
      <c r="C310" s="150"/>
      <c r="D310" s="61"/>
      <c r="E310" s="88" t="s">
        <v>88</v>
      </c>
      <c r="F310" s="88" t="s">
        <v>89</v>
      </c>
      <c r="G310" s="61"/>
      <c r="H310" s="88" t="s">
        <v>88</v>
      </c>
      <c r="I310" s="88" t="s">
        <v>89</v>
      </c>
      <c r="J310" s="61"/>
      <c r="K310" s="88" t="s">
        <v>88</v>
      </c>
      <c r="L310" s="88" t="s">
        <v>89</v>
      </c>
      <c r="P310"/>
      <c r="Q310" s="145"/>
      <c r="U310" s="5"/>
      <c r="V310" s="5"/>
      <c r="W310" s="5"/>
      <c r="AZ310" s="2"/>
      <c r="BA310" s="2"/>
      <c r="BB310" s="2"/>
    </row>
    <row r="311" spans="1:54" ht="28.9" customHeight="1" x14ac:dyDescent="0.35">
      <c r="A311"/>
      <c r="B311" s="26" t="s">
        <v>56</v>
      </c>
      <c r="C311" s="33">
        <f>D311++G311+J311</f>
        <v>13863</v>
      </c>
      <c r="D311" s="33">
        <v>11</v>
      </c>
      <c r="E311" s="55">
        <v>11</v>
      </c>
      <c r="F311" s="55">
        <v>0</v>
      </c>
      <c r="G311" s="33">
        <v>13348</v>
      </c>
      <c r="H311" s="55">
        <v>7735</v>
      </c>
      <c r="I311" s="55">
        <v>5613</v>
      </c>
      <c r="J311" s="33">
        <v>504</v>
      </c>
      <c r="K311" s="55">
        <v>334</v>
      </c>
      <c r="L311" s="55">
        <v>170</v>
      </c>
      <c r="P311"/>
      <c r="Q311" s="145"/>
      <c r="U311" s="5"/>
      <c r="V311" s="5"/>
      <c r="W311" s="5"/>
      <c r="AZ311" s="2"/>
      <c r="BA311" s="2"/>
      <c r="BB311" s="2"/>
    </row>
    <row r="312" spans="1:54" ht="28.9" customHeight="1" x14ac:dyDescent="0.35">
      <c r="A312"/>
      <c r="B312" s="26" t="s">
        <v>57</v>
      </c>
      <c r="C312" s="33">
        <f t="shared" ref="C312:C337" si="29">D312++G312+J312</f>
        <v>19869</v>
      </c>
      <c r="D312" s="33">
        <v>0</v>
      </c>
      <c r="E312" s="55">
        <v>0</v>
      </c>
      <c r="F312" s="55">
        <v>0</v>
      </c>
      <c r="G312" s="33">
        <v>19176</v>
      </c>
      <c r="H312" s="55">
        <v>13243</v>
      </c>
      <c r="I312" s="55">
        <v>5933</v>
      </c>
      <c r="J312" s="33">
        <v>693</v>
      </c>
      <c r="K312" s="55">
        <v>406</v>
      </c>
      <c r="L312" s="55">
        <v>287</v>
      </c>
      <c r="P312"/>
      <c r="Q312" s="145"/>
      <c r="U312" s="5"/>
      <c r="V312" s="5"/>
      <c r="W312" s="5"/>
      <c r="AZ312" s="2"/>
      <c r="BA312" s="2"/>
      <c r="BB312" s="2"/>
    </row>
    <row r="313" spans="1:54" ht="28.9" customHeight="1" x14ac:dyDescent="0.35">
      <c r="A313"/>
      <c r="B313" s="26" t="s">
        <v>209</v>
      </c>
      <c r="C313" s="33">
        <f t="shared" si="29"/>
        <v>9172</v>
      </c>
      <c r="D313" s="33">
        <v>0</v>
      </c>
      <c r="E313" s="55">
        <v>0</v>
      </c>
      <c r="F313" s="55">
        <v>0</v>
      </c>
      <c r="G313" s="33">
        <v>8672</v>
      </c>
      <c r="H313" s="55">
        <v>5937</v>
      </c>
      <c r="I313" s="55">
        <v>2735</v>
      </c>
      <c r="J313" s="33">
        <v>500</v>
      </c>
      <c r="K313" s="55">
        <v>365</v>
      </c>
      <c r="L313" s="55">
        <v>135</v>
      </c>
      <c r="P313"/>
      <c r="Q313" s="145"/>
      <c r="U313" s="5"/>
      <c r="V313" s="5"/>
      <c r="W313" s="5"/>
      <c r="AZ313" s="2"/>
      <c r="BA313" s="2"/>
      <c r="BB313" s="2"/>
    </row>
    <row r="314" spans="1:54" ht="28.9" customHeight="1" x14ac:dyDescent="0.35">
      <c r="A314"/>
      <c r="B314" s="26" t="s">
        <v>60</v>
      </c>
      <c r="C314" s="33">
        <f t="shared" si="29"/>
        <v>17952</v>
      </c>
      <c r="D314" s="33">
        <v>0</v>
      </c>
      <c r="E314" s="55">
        <v>0</v>
      </c>
      <c r="F314" s="55">
        <v>0</v>
      </c>
      <c r="G314" s="33">
        <v>17702</v>
      </c>
      <c r="H314" s="55">
        <v>11901</v>
      </c>
      <c r="I314" s="55">
        <v>5801</v>
      </c>
      <c r="J314" s="33">
        <v>250</v>
      </c>
      <c r="K314" s="55">
        <v>119</v>
      </c>
      <c r="L314" s="55">
        <v>131</v>
      </c>
      <c r="P314"/>
      <c r="Q314" s="145"/>
      <c r="U314" s="5"/>
      <c r="V314" s="5"/>
      <c r="W314" s="5"/>
      <c r="AZ314" s="2"/>
      <c r="BA314" s="2"/>
      <c r="BB314" s="2"/>
    </row>
    <row r="315" spans="1:54" ht="28.9" customHeight="1" x14ac:dyDescent="0.35">
      <c r="A315"/>
      <c r="B315" s="26" t="s">
        <v>61</v>
      </c>
      <c r="C315" s="33">
        <f t="shared" si="29"/>
        <v>16649</v>
      </c>
      <c r="D315" s="33">
        <v>0</v>
      </c>
      <c r="E315" s="55">
        <v>0</v>
      </c>
      <c r="F315" s="55">
        <v>0</v>
      </c>
      <c r="G315" s="33">
        <v>15346</v>
      </c>
      <c r="H315" s="55">
        <v>10567</v>
      </c>
      <c r="I315" s="55">
        <v>4779</v>
      </c>
      <c r="J315" s="33">
        <v>1303</v>
      </c>
      <c r="K315" s="55">
        <v>813</v>
      </c>
      <c r="L315" s="55">
        <v>490</v>
      </c>
      <c r="P315"/>
      <c r="Q315" s="145"/>
      <c r="U315" s="5"/>
      <c r="V315" s="5"/>
      <c r="W315" s="5"/>
      <c r="AZ315" s="2"/>
      <c r="BA315" s="2"/>
      <c r="BB315" s="2"/>
    </row>
    <row r="316" spans="1:54" ht="28.9" customHeight="1" x14ac:dyDescent="0.35">
      <c r="A316"/>
      <c r="B316" s="26" t="s">
        <v>62</v>
      </c>
      <c r="C316" s="33">
        <f t="shared" si="29"/>
        <v>15780</v>
      </c>
      <c r="D316" s="33">
        <v>0</v>
      </c>
      <c r="E316" s="55">
        <v>0</v>
      </c>
      <c r="F316" s="55">
        <v>0</v>
      </c>
      <c r="G316" s="33">
        <v>15640</v>
      </c>
      <c r="H316" s="55">
        <v>10481</v>
      </c>
      <c r="I316" s="55">
        <v>5159</v>
      </c>
      <c r="J316" s="33">
        <v>140</v>
      </c>
      <c r="K316" s="55">
        <v>64</v>
      </c>
      <c r="L316" s="55">
        <v>76</v>
      </c>
      <c r="P316"/>
      <c r="Q316" s="145"/>
      <c r="U316" s="5"/>
      <c r="V316" s="5"/>
      <c r="W316" s="5"/>
      <c r="AZ316" s="2"/>
      <c r="BA316" s="2"/>
      <c r="BB316" s="2"/>
    </row>
    <row r="317" spans="1:54" ht="28.9" customHeight="1" x14ac:dyDescent="0.35">
      <c r="A317"/>
      <c r="B317" s="26" t="s">
        <v>63</v>
      </c>
      <c r="C317" s="33">
        <f t="shared" si="29"/>
        <v>13683</v>
      </c>
      <c r="D317" s="33">
        <v>0</v>
      </c>
      <c r="E317" s="55">
        <v>0</v>
      </c>
      <c r="F317" s="55">
        <v>0</v>
      </c>
      <c r="G317" s="33">
        <v>13667</v>
      </c>
      <c r="H317" s="55">
        <v>9222</v>
      </c>
      <c r="I317" s="55">
        <v>4445</v>
      </c>
      <c r="J317" s="33">
        <v>16</v>
      </c>
      <c r="K317" s="55">
        <v>8</v>
      </c>
      <c r="L317" s="55">
        <v>8</v>
      </c>
      <c r="M317" s="5"/>
      <c r="N317" s="5"/>
      <c r="O317" s="5"/>
      <c r="P317"/>
      <c r="Q317" s="145"/>
      <c r="U317" s="5"/>
      <c r="V317" s="5"/>
      <c r="W317" s="5"/>
      <c r="AZ317" s="2"/>
      <c r="BA317" s="2"/>
      <c r="BB317" s="2"/>
    </row>
    <row r="318" spans="1:54" ht="28.9" customHeight="1" x14ac:dyDescent="0.35">
      <c r="A318"/>
      <c r="B318" s="26" t="s">
        <v>64</v>
      </c>
      <c r="C318" s="33">
        <f t="shared" si="29"/>
        <v>36228</v>
      </c>
      <c r="D318" s="33">
        <v>0</v>
      </c>
      <c r="E318" s="55">
        <v>0</v>
      </c>
      <c r="F318" s="55">
        <v>0</v>
      </c>
      <c r="G318" s="33">
        <v>33836</v>
      </c>
      <c r="H318" s="55">
        <v>22273</v>
      </c>
      <c r="I318" s="55">
        <v>11563</v>
      </c>
      <c r="J318" s="33">
        <v>2392</v>
      </c>
      <c r="K318" s="55">
        <v>1388</v>
      </c>
      <c r="L318" s="55">
        <v>1004</v>
      </c>
      <c r="M318" s="5"/>
      <c r="N318" s="5"/>
      <c r="O318" s="5"/>
      <c r="P318"/>
      <c r="Q318" s="145"/>
      <c r="U318" s="5"/>
      <c r="V318" s="5"/>
      <c r="W318" s="5"/>
      <c r="AZ318" s="2"/>
      <c r="BA318" s="2"/>
      <c r="BB318" s="2"/>
    </row>
    <row r="319" spans="1:54" ht="28.9" customHeight="1" x14ac:dyDescent="0.35">
      <c r="A319"/>
      <c r="B319" s="26" t="s">
        <v>65</v>
      </c>
      <c r="C319" s="33">
        <f t="shared" si="29"/>
        <v>8507</v>
      </c>
      <c r="D319" s="33">
        <v>0</v>
      </c>
      <c r="E319" s="55">
        <v>0</v>
      </c>
      <c r="F319" s="55">
        <v>0</v>
      </c>
      <c r="G319" s="33">
        <v>8030</v>
      </c>
      <c r="H319" s="55">
        <v>5493</v>
      </c>
      <c r="I319" s="55">
        <v>2537</v>
      </c>
      <c r="J319" s="33">
        <v>477</v>
      </c>
      <c r="K319" s="55">
        <v>231</v>
      </c>
      <c r="L319" s="55">
        <v>246</v>
      </c>
      <c r="M319" s="5"/>
      <c r="N319" s="5"/>
      <c r="O319" s="5"/>
      <c r="P319"/>
      <c r="Q319" s="145"/>
      <c r="U319" s="5"/>
      <c r="V319" s="5"/>
      <c r="W319" s="5"/>
      <c r="AZ319" s="2"/>
      <c r="BA319" s="2"/>
      <c r="BB319" s="2"/>
    </row>
    <row r="320" spans="1:54" ht="28.9" customHeight="1" x14ac:dyDescent="0.35">
      <c r="A320"/>
      <c r="B320" s="26" t="s">
        <v>210</v>
      </c>
      <c r="C320" s="33">
        <f t="shared" si="29"/>
        <v>13605</v>
      </c>
      <c r="D320" s="33">
        <v>800</v>
      </c>
      <c r="E320" s="55">
        <v>0</v>
      </c>
      <c r="F320" s="55">
        <v>800</v>
      </c>
      <c r="G320" s="33">
        <v>12679</v>
      </c>
      <c r="H320" s="55">
        <v>8233</v>
      </c>
      <c r="I320" s="55">
        <v>4446</v>
      </c>
      <c r="J320" s="33">
        <v>126</v>
      </c>
      <c r="K320" s="55">
        <v>60</v>
      </c>
      <c r="L320" s="55">
        <v>66</v>
      </c>
      <c r="M320" s="5"/>
      <c r="N320" s="5"/>
      <c r="O320" s="5"/>
      <c r="P320"/>
      <c r="Q320" s="145"/>
      <c r="U320" s="5"/>
      <c r="V320" s="5"/>
      <c r="W320" s="5"/>
      <c r="AZ320" s="2"/>
      <c r="BA320" s="2"/>
      <c r="BB320" s="2"/>
    </row>
    <row r="321" spans="1:54" ht="28.9" customHeight="1" x14ac:dyDescent="0.35">
      <c r="A321"/>
      <c r="B321" s="26" t="s">
        <v>67</v>
      </c>
      <c r="C321" s="33">
        <f t="shared" si="29"/>
        <v>16126</v>
      </c>
      <c r="D321" s="33">
        <v>438</v>
      </c>
      <c r="E321" s="55">
        <v>0</v>
      </c>
      <c r="F321" s="55">
        <v>438</v>
      </c>
      <c r="G321" s="33">
        <v>15632</v>
      </c>
      <c r="H321" s="55">
        <v>10775</v>
      </c>
      <c r="I321" s="55">
        <v>4857</v>
      </c>
      <c r="J321" s="33">
        <v>56</v>
      </c>
      <c r="K321" s="55">
        <v>35</v>
      </c>
      <c r="L321" s="55">
        <v>21</v>
      </c>
      <c r="M321" s="5"/>
      <c r="N321" s="5"/>
      <c r="O321" s="5"/>
      <c r="P321"/>
      <c r="Q321" s="145"/>
      <c r="U321" s="5"/>
      <c r="V321" s="5"/>
      <c r="W321" s="5"/>
      <c r="AZ321" s="2"/>
      <c r="BA321" s="2"/>
      <c r="BB321" s="2"/>
    </row>
    <row r="322" spans="1:54" ht="28.9" customHeight="1" x14ac:dyDescent="0.35">
      <c r="A322"/>
      <c r="B322" s="26" t="s">
        <v>211</v>
      </c>
      <c r="C322" s="33">
        <f t="shared" si="29"/>
        <v>20339</v>
      </c>
      <c r="D322" s="33">
        <v>0</v>
      </c>
      <c r="E322" s="55">
        <v>0</v>
      </c>
      <c r="F322" s="55">
        <v>0</v>
      </c>
      <c r="G322" s="33">
        <v>18599</v>
      </c>
      <c r="H322" s="55">
        <v>12527</v>
      </c>
      <c r="I322" s="55">
        <v>6072</v>
      </c>
      <c r="J322" s="33">
        <v>1740</v>
      </c>
      <c r="K322" s="55">
        <v>1109</v>
      </c>
      <c r="L322" s="55">
        <v>631</v>
      </c>
      <c r="M322" s="5"/>
      <c r="N322" s="5"/>
      <c r="O322" s="5"/>
      <c r="P322"/>
      <c r="Q322" s="145"/>
      <c r="U322" s="5"/>
      <c r="V322" s="5"/>
      <c r="W322" s="5"/>
      <c r="AZ322" s="2"/>
      <c r="BA322" s="2"/>
      <c r="BB322" s="2"/>
    </row>
    <row r="323" spans="1:54" ht="28.9" customHeight="1" x14ac:dyDescent="0.35">
      <c r="A323"/>
      <c r="B323" s="26" t="s">
        <v>69</v>
      </c>
      <c r="C323" s="33">
        <f t="shared" si="29"/>
        <v>17794</v>
      </c>
      <c r="D323" s="33">
        <v>871</v>
      </c>
      <c r="E323" s="55">
        <v>0</v>
      </c>
      <c r="F323" s="55">
        <v>871</v>
      </c>
      <c r="G323" s="33">
        <v>16586</v>
      </c>
      <c r="H323" s="55">
        <v>13243</v>
      </c>
      <c r="I323" s="55">
        <v>3343</v>
      </c>
      <c r="J323" s="33">
        <v>337</v>
      </c>
      <c r="K323" s="55">
        <v>260</v>
      </c>
      <c r="L323" s="55">
        <v>77</v>
      </c>
      <c r="M323" s="5"/>
      <c r="N323" s="5"/>
      <c r="O323" s="5"/>
      <c r="P323"/>
      <c r="Q323" s="145"/>
      <c r="U323" s="5"/>
      <c r="V323" s="5"/>
      <c r="W323" s="5"/>
      <c r="AZ323" s="2"/>
      <c r="BA323" s="2"/>
      <c r="BB323" s="2"/>
    </row>
    <row r="324" spans="1:54" ht="28.9" customHeight="1" x14ac:dyDescent="0.35">
      <c r="A324"/>
      <c r="B324" s="26" t="s">
        <v>70</v>
      </c>
      <c r="C324" s="33">
        <f t="shared" si="29"/>
        <v>13525</v>
      </c>
      <c r="D324" s="33">
        <v>480</v>
      </c>
      <c r="E324" s="55">
        <v>0</v>
      </c>
      <c r="F324" s="55">
        <v>480</v>
      </c>
      <c r="G324" s="33">
        <v>12854</v>
      </c>
      <c r="H324" s="55">
        <v>9547</v>
      </c>
      <c r="I324" s="55">
        <v>3307</v>
      </c>
      <c r="J324" s="33">
        <v>191</v>
      </c>
      <c r="K324" s="55">
        <v>95</v>
      </c>
      <c r="L324" s="55">
        <v>96</v>
      </c>
      <c r="M324" s="5"/>
      <c r="N324" s="5"/>
      <c r="O324" s="5"/>
      <c r="P324"/>
      <c r="Q324" s="145"/>
      <c r="U324" s="5"/>
      <c r="V324" s="5"/>
      <c r="W324" s="5"/>
      <c r="AZ324" s="2"/>
      <c r="BA324" s="2"/>
      <c r="BB324" s="2"/>
    </row>
    <row r="325" spans="1:54" ht="28.9" customHeight="1" x14ac:dyDescent="0.35">
      <c r="A325"/>
      <c r="B325" s="26" t="s">
        <v>71</v>
      </c>
      <c r="C325" s="33">
        <f t="shared" si="29"/>
        <v>62272</v>
      </c>
      <c r="D325" s="33">
        <v>3685</v>
      </c>
      <c r="E325" s="55">
        <v>33</v>
      </c>
      <c r="F325" s="55">
        <v>3652</v>
      </c>
      <c r="G325" s="33">
        <v>57738</v>
      </c>
      <c r="H325" s="55">
        <v>40275</v>
      </c>
      <c r="I325" s="55">
        <v>17463</v>
      </c>
      <c r="J325" s="33">
        <v>849</v>
      </c>
      <c r="K325" s="55">
        <v>457</v>
      </c>
      <c r="L325" s="55">
        <v>392</v>
      </c>
      <c r="M325" s="5"/>
      <c r="N325" s="5"/>
      <c r="O325" s="5"/>
      <c r="P325"/>
      <c r="Q325" s="145"/>
      <c r="U325" s="5"/>
      <c r="V325" s="5"/>
      <c r="W325" s="5"/>
      <c r="AZ325" s="2"/>
      <c r="BA325" s="2"/>
      <c r="BB325" s="2"/>
    </row>
    <row r="326" spans="1:54" ht="28.9" customHeight="1" x14ac:dyDescent="0.35">
      <c r="A326"/>
      <c r="B326" s="26" t="s">
        <v>72</v>
      </c>
      <c r="C326" s="33">
        <f t="shared" si="29"/>
        <v>15313</v>
      </c>
      <c r="D326" s="33">
        <v>773</v>
      </c>
      <c r="E326" s="55">
        <v>0</v>
      </c>
      <c r="F326" s="55">
        <v>773</v>
      </c>
      <c r="G326" s="33">
        <v>13501</v>
      </c>
      <c r="H326" s="55">
        <v>9143</v>
      </c>
      <c r="I326" s="55">
        <v>4358</v>
      </c>
      <c r="J326" s="33">
        <v>1039</v>
      </c>
      <c r="K326" s="55">
        <v>666</v>
      </c>
      <c r="L326" s="55">
        <v>373</v>
      </c>
      <c r="M326" s="5"/>
      <c r="N326" s="5"/>
      <c r="O326" s="5"/>
      <c r="P326"/>
      <c r="Q326" s="145"/>
      <c r="U326" s="5"/>
      <c r="V326" s="5"/>
      <c r="W326" s="5"/>
      <c r="AZ326" s="2"/>
      <c r="BA326" s="2"/>
      <c r="BB326" s="2"/>
    </row>
    <row r="327" spans="1:54" ht="28.9" customHeight="1" x14ac:dyDescent="0.35">
      <c r="A327"/>
      <c r="B327" s="26" t="s">
        <v>73</v>
      </c>
      <c r="C327" s="33">
        <f t="shared" si="29"/>
        <v>12208</v>
      </c>
      <c r="D327" s="33">
        <v>1041</v>
      </c>
      <c r="E327" s="55">
        <v>0</v>
      </c>
      <c r="F327" s="55">
        <v>1041</v>
      </c>
      <c r="G327" s="33">
        <v>10541</v>
      </c>
      <c r="H327" s="55">
        <v>7174</v>
      </c>
      <c r="I327" s="55">
        <v>3367</v>
      </c>
      <c r="J327" s="33">
        <v>626</v>
      </c>
      <c r="K327" s="55">
        <v>382</v>
      </c>
      <c r="L327" s="55">
        <v>244</v>
      </c>
      <c r="M327" s="5"/>
      <c r="N327" s="5"/>
      <c r="O327" s="5"/>
      <c r="P327"/>
      <c r="Q327" s="145"/>
      <c r="U327" s="5"/>
      <c r="V327" s="5"/>
      <c r="W327" s="5"/>
      <c r="AZ327" s="2"/>
      <c r="BA327" s="2"/>
      <c r="BB327" s="2"/>
    </row>
    <row r="328" spans="1:54" ht="28.9" customHeight="1" x14ac:dyDescent="0.35">
      <c r="A328"/>
      <c r="B328" s="26" t="s">
        <v>74</v>
      </c>
      <c r="C328" s="33">
        <f t="shared" si="29"/>
        <v>2180</v>
      </c>
      <c r="D328" s="33">
        <v>0</v>
      </c>
      <c r="E328" s="55">
        <v>0</v>
      </c>
      <c r="F328" s="55">
        <v>0</v>
      </c>
      <c r="G328" s="33">
        <v>2170</v>
      </c>
      <c r="H328" s="55">
        <v>1289</v>
      </c>
      <c r="I328" s="55">
        <v>881</v>
      </c>
      <c r="J328" s="33">
        <v>10</v>
      </c>
      <c r="K328" s="55">
        <v>3</v>
      </c>
      <c r="L328" s="55">
        <v>7</v>
      </c>
      <c r="M328" s="5"/>
      <c r="N328" s="5"/>
      <c r="O328" s="5"/>
      <c r="P328"/>
      <c r="Q328" s="145"/>
      <c r="U328" s="5"/>
      <c r="V328" s="5"/>
      <c r="W328" s="5"/>
      <c r="AZ328" s="2"/>
      <c r="BA328" s="2"/>
      <c r="BB328" s="2"/>
    </row>
    <row r="329" spans="1:54" ht="28.9" customHeight="1" x14ac:dyDescent="0.35">
      <c r="A329"/>
      <c r="B329" s="26" t="s">
        <v>75</v>
      </c>
      <c r="C329" s="33">
        <f t="shared" si="29"/>
        <v>2261</v>
      </c>
      <c r="D329" s="33">
        <v>0</v>
      </c>
      <c r="E329" s="55">
        <v>0</v>
      </c>
      <c r="F329" s="55">
        <v>0</v>
      </c>
      <c r="G329" s="33">
        <v>2248</v>
      </c>
      <c r="H329" s="55">
        <v>1159</v>
      </c>
      <c r="I329" s="55">
        <v>1089</v>
      </c>
      <c r="J329" s="33">
        <v>13</v>
      </c>
      <c r="K329" s="55">
        <v>9</v>
      </c>
      <c r="L329" s="55">
        <v>4</v>
      </c>
      <c r="M329" s="5"/>
      <c r="N329" s="5"/>
      <c r="O329" s="5"/>
      <c r="P329"/>
      <c r="Q329" s="145"/>
      <c r="U329" s="5"/>
      <c r="V329" s="5"/>
      <c r="W329" s="5"/>
      <c r="AZ329" s="2"/>
      <c r="BA329" s="2"/>
      <c r="BB329" s="2"/>
    </row>
    <row r="330" spans="1:54" ht="28.9" customHeight="1" x14ac:dyDescent="0.35">
      <c r="A330"/>
      <c r="B330" s="26" t="s">
        <v>76</v>
      </c>
      <c r="C330" s="33">
        <f t="shared" si="29"/>
        <v>4982</v>
      </c>
      <c r="D330" s="33">
        <v>686</v>
      </c>
      <c r="E330" s="55">
        <v>7</v>
      </c>
      <c r="F330" s="55">
        <v>679</v>
      </c>
      <c r="G330" s="33">
        <v>4296</v>
      </c>
      <c r="H330" s="55">
        <v>3005</v>
      </c>
      <c r="I330" s="55">
        <v>1291</v>
      </c>
      <c r="J330" s="33">
        <v>0</v>
      </c>
      <c r="K330" s="55">
        <v>0</v>
      </c>
      <c r="L330" s="55">
        <v>0</v>
      </c>
      <c r="P330"/>
      <c r="Q330" s="145"/>
      <c r="U330" s="5"/>
      <c r="V330" s="5"/>
      <c r="W330" s="5"/>
      <c r="AZ330" s="2"/>
      <c r="BA330" s="2"/>
      <c r="BB330" s="2"/>
    </row>
    <row r="331" spans="1:54" ht="28.9" customHeight="1" x14ac:dyDescent="0.35">
      <c r="A331"/>
      <c r="B331" s="26" t="s">
        <v>77</v>
      </c>
      <c r="C331" s="33">
        <f t="shared" si="29"/>
        <v>13637</v>
      </c>
      <c r="D331" s="33">
        <v>0</v>
      </c>
      <c r="E331" s="55">
        <v>0</v>
      </c>
      <c r="F331" s="55">
        <v>0</v>
      </c>
      <c r="G331" s="33">
        <v>13566</v>
      </c>
      <c r="H331" s="55">
        <v>10331</v>
      </c>
      <c r="I331" s="55">
        <v>3235</v>
      </c>
      <c r="J331" s="33">
        <v>71</v>
      </c>
      <c r="K331" s="55">
        <v>38</v>
      </c>
      <c r="L331" s="55">
        <v>33</v>
      </c>
      <c r="P331"/>
      <c r="Q331" s="145"/>
      <c r="U331" s="5"/>
      <c r="V331" s="5"/>
      <c r="W331" s="5"/>
      <c r="AZ331" s="2"/>
      <c r="BA331" s="2"/>
      <c r="BB331" s="2"/>
    </row>
    <row r="332" spans="1:54" ht="28.9" customHeight="1" x14ac:dyDescent="0.35">
      <c r="A332"/>
      <c r="B332" s="26" t="s">
        <v>78</v>
      </c>
      <c r="C332" s="33">
        <f t="shared" si="29"/>
        <v>16065</v>
      </c>
      <c r="D332" s="33">
        <v>0</v>
      </c>
      <c r="E332" s="55">
        <v>0</v>
      </c>
      <c r="F332" s="55">
        <v>0</v>
      </c>
      <c r="G332" s="33">
        <v>15727</v>
      </c>
      <c r="H332" s="55">
        <v>9796</v>
      </c>
      <c r="I332" s="55">
        <v>5931</v>
      </c>
      <c r="J332" s="33">
        <v>338</v>
      </c>
      <c r="K332" s="55">
        <v>148</v>
      </c>
      <c r="L332" s="55">
        <v>190</v>
      </c>
      <c r="P332"/>
      <c r="Q332" s="145"/>
      <c r="U332" s="5"/>
      <c r="V332" s="5"/>
      <c r="W332" s="5"/>
      <c r="AZ332" s="2"/>
      <c r="BA332" s="2"/>
      <c r="BB332" s="2"/>
    </row>
    <row r="333" spans="1:54" ht="28.9" customHeight="1" x14ac:dyDescent="0.35">
      <c r="A333"/>
      <c r="B333" s="26" t="s">
        <v>212</v>
      </c>
      <c r="C333" s="33">
        <f t="shared" si="29"/>
        <v>19791</v>
      </c>
      <c r="D333" s="33">
        <v>1173</v>
      </c>
      <c r="E333" s="55">
        <v>0</v>
      </c>
      <c r="F333" s="55">
        <v>1173</v>
      </c>
      <c r="G333" s="33">
        <v>17771</v>
      </c>
      <c r="H333" s="55">
        <v>11768</v>
      </c>
      <c r="I333" s="55">
        <v>6003</v>
      </c>
      <c r="J333" s="33">
        <v>847</v>
      </c>
      <c r="K333" s="55">
        <v>421</v>
      </c>
      <c r="L333" s="55">
        <v>426</v>
      </c>
      <c r="P333"/>
      <c r="Q333" s="145"/>
      <c r="U333" s="5"/>
      <c r="V333" s="5"/>
      <c r="W333" s="5"/>
      <c r="AZ333" s="2"/>
      <c r="BA333" s="2"/>
      <c r="BB333" s="2"/>
    </row>
    <row r="334" spans="1:54" ht="28.9" customHeight="1" x14ac:dyDescent="0.35">
      <c r="A334"/>
      <c r="B334" s="26" t="s">
        <v>80</v>
      </c>
      <c r="C334" s="33">
        <f t="shared" si="29"/>
        <v>7251</v>
      </c>
      <c r="D334" s="33">
        <v>0</v>
      </c>
      <c r="E334" s="55">
        <v>0</v>
      </c>
      <c r="F334" s="55">
        <v>0</v>
      </c>
      <c r="G334" s="33">
        <v>6737</v>
      </c>
      <c r="H334" s="55">
        <v>4420</v>
      </c>
      <c r="I334" s="55">
        <v>2317</v>
      </c>
      <c r="J334" s="33">
        <v>514</v>
      </c>
      <c r="K334" s="55">
        <v>265</v>
      </c>
      <c r="L334" s="55">
        <v>249</v>
      </c>
      <c r="P334"/>
      <c r="Q334" s="145"/>
      <c r="U334" s="5"/>
      <c r="V334" s="5"/>
      <c r="W334" s="5"/>
      <c r="AZ334" s="2"/>
      <c r="BA334" s="2"/>
      <c r="BB334" s="2"/>
    </row>
    <row r="335" spans="1:54" ht="28.9" customHeight="1" x14ac:dyDescent="0.35">
      <c r="A335"/>
      <c r="B335" s="26" t="s">
        <v>81</v>
      </c>
      <c r="C335" s="33">
        <f t="shared" si="29"/>
        <v>5728</v>
      </c>
      <c r="D335" s="33">
        <v>239</v>
      </c>
      <c r="E335" s="55">
        <v>0</v>
      </c>
      <c r="F335" s="55">
        <v>239</v>
      </c>
      <c r="G335" s="33">
        <v>5427</v>
      </c>
      <c r="H335" s="55">
        <v>3536</v>
      </c>
      <c r="I335" s="55">
        <v>1891</v>
      </c>
      <c r="J335" s="33">
        <v>62</v>
      </c>
      <c r="K335" s="55">
        <v>33</v>
      </c>
      <c r="L335" s="55">
        <v>29</v>
      </c>
      <c r="P335"/>
      <c r="Q335" s="145"/>
      <c r="U335" s="5"/>
      <c r="V335" s="5"/>
      <c r="W335" s="5"/>
      <c r="AZ335" s="2"/>
      <c r="BA335" s="2"/>
      <c r="BB335" s="2"/>
    </row>
    <row r="336" spans="1:54" ht="28.9" customHeight="1" thickBot="1" x14ac:dyDescent="0.4">
      <c r="A336"/>
      <c r="B336" s="26" t="s">
        <v>82</v>
      </c>
      <c r="C336" s="33">
        <f t="shared" si="29"/>
        <v>2943</v>
      </c>
      <c r="D336" s="33">
        <v>0</v>
      </c>
      <c r="E336" s="55">
        <v>0</v>
      </c>
      <c r="F336" s="55">
        <v>0</v>
      </c>
      <c r="G336" s="33">
        <v>2817</v>
      </c>
      <c r="H336" s="55">
        <v>1693</v>
      </c>
      <c r="I336" s="55">
        <v>1124</v>
      </c>
      <c r="J336" s="33">
        <v>126</v>
      </c>
      <c r="K336" s="55">
        <v>36</v>
      </c>
      <c r="L336" s="55">
        <v>90</v>
      </c>
      <c r="P336"/>
      <c r="Q336" s="145"/>
      <c r="U336" s="5"/>
      <c r="V336" s="5"/>
      <c r="W336" s="5"/>
      <c r="AZ336" s="2"/>
      <c r="BA336" s="2"/>
      <c r="BB336" s="2"/>
    </row>
    <row r="337" spans="1:86" ht="19.5" customHeight="1" x14ac:dyDescent="0.35">
      <c r="A337"/>
      <c r="B337" s="153" t="s">
        <v>5</v>
      </c>
      <c r="C337" s="39">
        <f t="shared" si="29"/>
        <v>397723</v>
      </c>
      <c r="D337" s="39">
        <f t="shared" ref="D337:L337" si="30">SUM(D311:D336)</f>
        <v>10197</v>
      </c>
      <c r="E337" s="39">
        <f t="shared" si="30"/>
        <v>51</v>
      </c>
      <c r="F337" s="39">
        <f t="shared" si="30"/>
        <v>10146</v>
      </c>
      <c r="G337" s="39">
        <f t="shared" si="30"/>
        <v>374306</v>
      </c>
      <c r="H337" s="39">
        <f t="shared" si="30"/>
        <v>254766</v>
      </c>
      <c r="I337" s="39">
        <f t="shared" si="30"/>
        <v>119540</v>
      </c>
      <c r="J337" s="39">
        <f t="shared" si="30"/>
        <v>13220</v>
      </c>
      <c r="K337" s="39">
        <f t="shared" si="30"/>
        <v>7745</v>
      </c>
      <c r="L337" s="39">
        <f t="shared" si="30"/>
        <v>5475</v>
      </c>
      <c r="P337"/>
      <c r="Q337" s="145"/>
      <c r="U337" s="5"/>
      <c r="V337" s="5"/>
      <c r="W337" s="5"/>
      <c r="AZ337" s="2"/>
      <c r="BA337" s="2"/>
      <c r="BB337" s="2"/>
    </row>
    <row r="338" spans="1:86" ht="18" x14ac:dyDescent="0.3">
      <c r="B338" s="135" t="s">
        <v>213</v>
      </c>
      <c r="C338" s="135"/>
      <c r="D338" s="135"/>
      <c r="E338" s="135"/>
      <c r="F338" s="135"/>
      <c r="G338" s="135"/>
      <c r="H338" s="135"/>
      <c r="I338" s="135"/>
      <c r="J338" s="135"/>
      <c r="K338" s="135"/>
      <c r="L338" s="135"/>
      <c r="P338" s="135"/>
      <c r="Q338" s="135"/>
      <c r="R338" s="135"/>
      <c r="S338" s="135"/>
      <c r="T338" s="145"/>
    </row>
    <row r="339" spans="1:86" ht="8.25" customHeight="1" x14ac:dyDescent="0.3"/>
    <row r="340" spans="1:86" ht="18" x14ac:dyDescent="0.3">
      <c r="B340" s="145"/>
      <c r="C340" s="155"/>
      <c r="D340" s="155"/>
      <c r="E340" s="155"/>
      <c r="F340" s="155"/>
      <c r="G340" s="155"/>
      <c r="H340" s="155"/>
      <c r="I340" s="155"/>
    </row>
    <row r="341" spans="1:86" x14ac:dyDescent="0.3">
      <c r="B341" s="156"/>
    </row>
    <row r="343" spans="1:86" ht="38.25" customHeight="1" x14ac:dyDescent="0.3">
      <c r="V343" s="5"/>
      <c r="W343" s="5"/>
      <c r="BA343" s="2"/>
      <c r="BB343" s="2"/>
    </row>
    <row r="344" spans="1:86" ht="108" customHeight="1" x14ac:dyDescent="0.3">
      <c r="V344" s="5"/>
      <c r="W344" s="5"/>
      <c r="BA344" s="2"/>
      <c r="BB344" s="2"/>
    </row>
    <row r="345" spans="1:86" x14ac:dyDescent="0.3">
      <c r="V345" s="5"/>
      <c r="W345" s="5"/>
      <c r="BA345" s="2"/>
      <c r="BB345" s="2"/>
    </row>
    <row r="346" spans="1:86" s="5" customFormat="1" x14ac:dyDescent="0.3">
      <c r="M346" s="2"/>
      <c r="N346" s="2"/>
      <c r="O346" s="2"/>
      <c r="T346" s="2"/>
      <c r="U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</row>
    <row r="347" spans="1:86" s="5" customFormat="1" x14ac:dyDescent="0.3">
      <c r="M347" s="2"/>
      <c r="N347" s="2"/>
      <c r="O347" s="2"/>
      <c r="T347" s="2"/>
      <c r="U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</row>
    <row r="348" spans="1:86" s="5" customFormat="1" x14ac:dyDescent="0.3">
      <c r="M348" s="2"/>
      <c r="N348" s="2"/>
      <c r="O348" s="2"/>
      <c r="T348" s="2"/>
      <c r="U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</row>
    <row r="349" spans="1:86" s="5" customFormat="1" x14ac:dyDescent="0.3">
      <c r="M349" s="2"/>
      <c r="N349" s="2"/>
      <c r="O349" s="2"/>
      <c r="T349" s="2"/>
      <c r="U349" s="2"/>
    </row>
    <row r="350" spans="1:86" s="5" customFormat="1" x14ac:dyDescent="0.3">
      <c r="M350" s="2"/>
      <c r="N350" s="2"/>
      <c r="O350" s="2"/>
      <c r="T350" s="2"/>
      <c r="U350" s="2"/>
    </row>
    <row r="351" spans="1:86" s="5" customFormat="1" x14ac:dyDescent="0.3">
      <c r="M351" s="2"/>
      <c r="N351" s="2"/>
      <c r="O351" s="2"/>
      <c r="T351" s="2"/>
      <c r="U351" s="2"/>
    </row>
    <row r="352" spans="1:86" s="5" customFormat="1" x14ac:dyDescent="0.3">
      <c r="M352" s="2"/>
      <c r="N352" s="2"/>
      <c r="O352" s="2"/>
      <c r="T352" s="2"/>
      <c r="U352" s="2"/>
    </row>
    <row r="353" spans="2:88" s="5" customFormat="1" x14ac:dyDescent="0.3">
      <c r="M353" s="2"/>
      <c r="N353" s="2"/>
      <c r="O353" s="2"/>
      <c r="T353" s="2"/>
      <c r="U353" s="2"/>
    </row>
    <row r="354" spans="2:88" s="5" customFormat="1" x14ac:dyDescent="0.3">
      <c r="M354" s="2"/>
      <c r="N354" s="2"/>
      <c r="O354" s="2"/>
      <c r="T354" s="2"/>
      <c r="U354" s="2"/>
    </row>
    <row r="355" spans="2:88" s="5" customFormat="1" x14ac:dyDescent="0.3">
      <c r="M355" s="2"/>
      <c r="N355" s="2"/>
      <c r="O355" s="2"/>
      <c r="T355" s="2"/>
      <c r="U355" s="2"/>
    </row>
    <row r="356" spans="2:88" s="5" customFormat="1" x14ac:dyDescent="0.3">
      <c r="M356" s="2"/>
      <c r="N356" s="2"/>
      <c r="O356" s="2"/>
      <c r="T356" s="2"/>
      <c r="U356" s="2"/>
    </row>
    <row r="357" spans="2:88" s="5" customFormat="1" ht="19.899999999999999" customHeight="1" x14ac:dyDescent="0.3">
      <c r="M357" s="2"/>
      <c r="N357" s="2"/>
      <c r="O357" s="2"/>
      <c r="T357" s="2"/>
      <c r="U357" s="2"/>
    </row>
    <row r="358" spans="2:88" s="5" customFormat="1" x14ac:dyDescent="0.3">
      <c r="M358" s="2"/>
      <c r="N358" s="2"/>
      <c r="O358" s="2"/>
      <c r="T358" s="2"/>
      <c r="U358" s="2"/>
    </row>
    <row r="360" spans="2:88" s="5" customFormat="1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</row>
    <row r="361" spans="2:88" s="5" customFormat="1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</row>
  </sheetData>
  <autoFilter ref="M109:N135" xr:uid="{00000000-0009-0000-0000-000000000000}">
    <sortState xmlns:xlrd2="http://schemas.microsoft.com/office/spreadsheetml/2017/richdata2" ref="M110:N135">
      <sortCondition ref="N109:N135"/>
    </sortState>
  </autoFilter>
  <mergeCells count="294">
    <mergeCell ref="J309:J310"/>
    <mergeCell ref="K309:L309"/>
    <mergeCell ref="K298:L298"/>
    <mergeCell ref="B308:B310"/>
    <mergeCell ref="C308:C310"/>
    <mergeCell ref="D308:F308"/>
    <mergeCell ref="G308:I308"/>
    <mergeCell ref="J308:L308"/>
    <mergeCell ref="D309:D310"/>
    <mergeCell ref="E309:F309"/>
    <mergeCell ref="G309:G310"/>
    <mergeCell ref="H309:I309"/>
    <mergeCell ref="B297:B299"/>
    <mergeCell ref="C297:C299"/>
    <mergeCell ref="D297:F297"/>
    <mergeCell ref="G297:I297"/>
    <mergeCell ref="J297:L297"/>
    <mergeCell ref="D298:D299"/>
    <mergeCell ref="E298:F298"/>
    <mergeCell ref="G298:G299"/>
    <mergeCell ref="H298:I298"/>
    <mergeCell ref="J298:J299"/>
    <mergeCell ref="L255:M255"/>
    <mergeCell ref="L273:M273"/>
    <mergeCell ref="L274:M274"/>
    <mergeCell ref="L275:M275"/>
    <mergeCell ref="L276:M276"/>
    <mergeCell ref="L277:M277"/>
    <mergeCell ref="Q236:R236"/>
    <mergeCell ref="L238:N238"/>
    <mergeCell ref="L239:N239"/>
    <mergeCell ref="L240:N240"/>
    <mergeCell ref="L241:N241"/>
    <mergeCell ref="L251:M252"/>
    <mergeCell ref="N251:N252"/>
    <mergeCell ref="O251:O252"/>
    <mergeCell ref="P251:Q251"/>
    <mergeCell ref="G236:G237"/>
    <mergeCell ref="H236:H237"/>
    <mergeCell ref="I236:I237"/>
    <mergeCell ref="L236:N237"/>
    <mergeCell ref="O236:O237"/>
    <mergeCell ref="P236:P237"/>
    <mergeCell ref="B226:D226"/>
    <mergeCell ref="B227:D227"/>
    <mergeCell ref="B228:D228"/>
    <mergeCell ref="B229:D229"/>
    <mergeCell ref="B236:E237"/>
    <mergeCell ref="F236:F237"/>
    <mergeCell ref="B220:D220"/>
    <mergeCell ref="B221:D221"/>
    <mergeCell ref="B222:D222"/>
    <mergeCell ref="B223:D223"/>
    <mergeCell ref="B224:D224"/>
    <mergeCell ref="B225:D225"/>
    <mergeCell ref="B214:D214"/>
    <mergeCell ref="B215:D215"/>
    <mergeCell ref="B216:D216"/>
    <mergeCell ref="B217:D217"/>
    <mergeCell ref="B218:D218"/>
    <mergeCell ref="B219:D219"/>
    <mergeCell ref="B208:D208"/>
    <mergeCell ref="B209:D209"/>
    <mergeCell ref="B210:D210"/>
    <mergeCell ref="B211:D211"/>
    <mergeCell ref="B212:D212"/>
    <mergeCell ref="B213:D213"/>
    <mergeCell ref="K202:R202"/>
    <mergeCell ref="B203:D203"/>
    <mergeCell ref="B204:D204"/>
    <mergeCell ref="B205:D205"/>
    <mergeCell ref="B206:D206"/>
    <mergeCell ref="B207:D207"/>
    <mergeCell ref="K178:N179"/>
    <mergeCell ref="O178:O179"/>
    <mergeCell ref="P178:P179"/>
    <mergeCell ref="Q178:Q179"/>
    <mergeCell ref="R178:R179"/>
    <mergeCell ref="B198:E198"/>
    <mergeCell ref="K174:N175"/>
    <mergeCell ref="O174:O175"/>
    <mergeCell ref="P174:P175"/>
    <mergeCell ref="Q174:Q175"/>
    <mergeCell ref="R174:R175"/>
    <mergeCell ref="K176:N177"/>
    <mergeCell ref="O176:O177"/>
    <mergeCell ref="P176:P177"/>
    <mergeCell ref="Q176:Q177"/>
    <mergeCell ref="R176:R177"/>
    <mergeCell ref="K170:N171"/>
    <mergeCell ref="O170:O171"/>
    <mergeCell ref="P170:P171"/>
    <mergeCell ref="Q170:Q171"/>
    <mergeCell ref="R170:R171"/>
    <mergeCell ref="K172:N173"/>
    <mergeCell ref="O172:O173"/>
    <mergeCell ref="P172:P173"/>
    <mergeCell ref="Q172:Q173"/>
    <mergeCell ref="R172:R173"/>
    <mergeCell ref="K166:N167"/>
    <mergeCell ref="O166:O167"/>
    <mergeCell ref="P166:P167"/>
    <mergeCell ref="Q166:Q167"/>
    <mergeCell ref="R166:R167"/>
    <mergeCell ref="K168:N169"/>
    <mergeCell ref="O168:O169"/>
    <mergeCell ref="P168:P169"/>
    <mergeCell ref="Q168:Q169"/>
    <mergeCell ref="R168:R169"/>
    <mergeCell ref="R162:R163"/>
    <mergeCell ref="K164:N165"/>
    <mergeCell ref="O164:O165"/>
    <mergeCell ref="P164:P165"/>
    <mergeCell ref="Q164:Q165"/>
    <mergeCell ref="R164:R165"/>
    <mergeCell ref="B110:C110"/>
    <mergeCell ref="B162:E162"/>
    <mergeCell ref="K162:N163"/>
    <mergeCell ref="O162:O163"/>
    <mergeCell ref="P162:P163"/>
    <mergeCell ref="Q162:Q163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D91:E91"/>
    <mergeCell ref="F91:G91"/>
    <mergeCell ref="H91:I91"/>
    <mergeCell ref="D92:E92"/>
    <mergeCell ref="F92:G92"/>
    <mergeCell ref="H92:I92"/>
    <mergeCell ref="D89:E89"/>
    <mergeCell ref="F89:G89"/>
    <mergeCell ref="H89:I89"/>
    <mergeCell ref="D90:E90"/>
    <mergeCell ref="F90:G90"/>
    <mergeCell ref="H90:I90"/>
    <mergeCell ref="D87:E87"/>
    <mergeCell ref="F87:G87"/>
    <mergeCell ref="H87:I87"/>
    <mergeCell ref="D88:E88"/>
    <mergeCell ref="F88:G88"/>
    <mergeCell ref="H88:I88"/>
    <mergeCell ref="D85:E85"/>
    <mergeCell ref="F85:G85"/>
    <mergeCell ref="H85:I85"/>
    <mergeCell ref="K85:L85"/>
    <mergeCell ref="D86:E86"/>
    <mergeCell ref="F86:G86"/>
    <mergeCell ref="H86:I86"/>
    <mergeCell ref="K86:L86"/>
    <mergeCell ref="K82:L82"/>
    <mergeCell ref="D83:E83"/>
    <mergeCell ref="F83:G83"/>
    <mergeCell ref="H83:I83"/>
    <mergeCell ref="K83:L83"/>
    <mergeCell ref="D84:E84"/>
    <mergeCell ref="F84:G84"/>
    <mergeCell ref="H84:I84"/>
    <mergeCell ref="K84:L84"/>
    <mergeCell ref="D81:E81"/>
    <mergeCell ref="F81:G81"/>
    <mergeCell ref="H81:I81"/>
    <mergeCell ref="D82:E82"/>
    <mergeCell ref="F82:G82"/>
    <mergeCell ref="H82:I82"/>
    <mergeCell ref="B78:B79"/>
    <mergeCell ref="C78:C79"/>
    <mergeCell ref="D78:E79"/>
    <mergeCell ref="F78:G79"/>
    <mergeCell ref="H78:I79"/>
    <mergeCell ref="D80:E80"/>
    <mergeCell ref="F80:G80"/>
    <mergeCell ref="H80:I80"/>
    <mergeCell ref="J72:K72"/>
    <mergeCell ref="O72:P72"/>
    <mergeCell ref="J73:K73"/>
    <mergeCell ref="O73:P73"/>
    <mergeCell ref="J74:K74"/>
    <mergeCell ref="O74:P74"/>
    <mergeCell ref="J69:K69"/>
    <mergeCell ref="O69:P69"/>
    <mergeCell ref="J70:K70"/>
    <mergeCell ref="O70:P70"/>
    <mergeCell ref="J71:K71"/>
    <mergeCell ref="O71:P71"/>
    <mergeCell ref="J66:K66"/>
    <mergeCell ref="O66:P66"/>
    <mergeCell ref="J67:K67"/>
    <mergeCell ref="O67:P67"/>
    <mergeCell ref="J68:K68"/>
    <mergeCell ref="O68:P68"/>
    <mergeCell ref="J63:K63"/>
    <mergeCell ref="O63:P63"/>
    <mergeCell ref="J64:K64"/>
    <mergeCell ref="O64:P64"/>
    <mergeCell ref="J65:K65"/>
    <mergeCell ref="O65:P65"/>
    <mergeCell ref="B61:F61"/>
    <mergeCell ref="J61:K61"/>
    <mergeCell ref="O61:P61"/>
    <mergeCell ref="B62:F62"/>
    <mergeCell ref="J62:K62"/>
    <mergeCell ref="O62:P62"/>
    <mergeCell ref="R57:R58"/>
    <mergeCell ref="B58:F58"/>
    <mergeCell ref="B59:F59"/>
    <mergeCell ref="J59:K59"/>
    <mergeCell ref="O59:P59"/>
    <mergeCell ref="B60:F60"/>
    <mergeCell ref="J60:K60"/>
    <mergeCell ref="O60:P60"/>
    <mergeCell ref="B57:F57"/>
    <mergeCell ref="J57:K58"/>
    <mergeCell ref="L57:L58"/>
    <mergeCell ref="M57:M58"/>
    <mergeCell ref="O57:P58"/>
    <mergeCell ref="Q57:Q58"/>
    <mergeCell ref="L51:M51"/>
    <mergeCell ref="L52:M52"/>
    <mergeCell ref="B53:F53"/>
    <mergeCell ref="B54:F54"/>
    <mergeCell ref="B55:F55"/>
    <mergeCell ref="B56:F56"/>
    <mergeCell ref="C42:D42"/>
    <mergeCell ref="L42:M42"/>
    <mergeCell ref="N42:O42"/>
    <mergeCell ref="P42:Q42"/>
    <mergeCell ref="L49:M49"/>
    <mergeCell ref="L50:M50"/>
    <mergeCell ref="L40:M40"/>
    <mergeCell ref="N40:O40"/>
    <mergeCell ref="P40:Q40"/>
    <mergeCell ref="L41:M41"/>
    <mergeCell ref="N41:O41"/>
    <mergeCell ref="P41:Q41"/>
    <mergeCell ref="N36:O37"/>
    <mergeCell ref="P36:Q37"/>
    <mergeCell ref="L38:M38"/>
    <mergeCell ref="N38:O38"/>
    <mergeCell ref="P38:Q38"/>
    <mergeCell ref="L39:M39"/>
    <mergeCell ref="N39:O39"/>
    <mergeCell ref="P39:Q39"/>
    <mergeCell ref="K21:L21"/>
    <mergeCell ref="K22:L22"/>
    <mergeCell ref="K23:L23"/>
    <mergeCell ref="K24:L24"/>
    <mergeCell ref="J36:J37"/>
    <mergeCell ref="L36:M37"/>
    <mergeCell ref="B6:R6"/>
    <mergeCell ref="B7:R7"/>
    <mergeCell ref="C16:H16"/>
    <mergeCell ref="J18:J19"/>
    <mergeCell ref="K18:L19"/>
    <mergeCell ref="K20:L20"/>
  </mergeCells>
  <printOptions horizontalCentered="1"/>
  <pageMargins left="0.19685039370078741" right="0.19685039370078741" top="0.47244094488188981" bottom="0.39370078740157483" header="0.27559055118110237" footer="0.11811023622047245"/>
  <pageSetup paperSize="9" scale="42" fitToHeight="5" orientation="portrait" r:id="rId1"/>
  <headerFooter alignWithMargins="0"/>
  <rowBreaks count="3" manualBreakCount="3">
    <brk id="140" max="18" man="1"/>
    <brk id="231" max="18" man="1"/>
    <brk id="30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</vt:lpstr>
      <vt:lpstr>AP!Área_de_impresión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2026-05-20T16:58:00Z</dcterms:created>
  <dcterms:modified xsi:type="dcterms:W3CDTF">2026-05-20T16:58:34Z</dcterms:modified>
</cp:coreProperties>
</file>