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1F730842-2314-44A0-B4B7-F44CDB1F6D21}" xr6:coauthVersionLast="47" xr6:coauthVersionMax="47" xr10:uidLastSave="{00000000-0000-0000-0000-000000000000}"/>
  <bookViews>
    <workbookView xWindow="1520" yWindow="1520" windowWidth="21970" windowHeight="11180" xr2:uid="{0A585AC3-818A-4016-B0A3-B8597A75E498}"/>
  </bookViews>
  <sheets>
    <sheet name="SAR - Acciones" sheetId="1" r:id="rId1"/>
  </sheets>
  <externalReferences>
    <externalReference r:id="rId2"/>
  </externalReferences>
  <definedNames>
    <definedName name="_xlnm._FilterDatabase" localSheetId="0" hidden="1">'SAR - Acciones'!#REF!</definedName>
    <definedName name="_xlnm.Print_Area" localSheetId="0">'SAR - Acciones'!$A$1:$S$187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4" i="1" l="1"/>
  <c r="F184" i="1" s="1"/>
  <c r="D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G163" i="1"/>
  <c r="F163" i="1"/>
  <c r="E163" i="1"/>
  <c r="D163" i="1"/>
  <c r="C163" i="1"/>
  <c r="K130" i="1"/>
  <c r="K131" i="1" s="1"/>
  <c r="H130" i="1"/>
  <c r="E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30" i="1" s="1"/>
  <c r="E108" i="1"/>
  <c r="D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108" i="1" s="1"/>
  <c r="E109" i="1" s="1"/>
  <c r="E80" i="1"/>
  <c r="F80" i="1" s="1"/>
  <c r="D80" i="1"/>
  <c r="F79" i="1"/>
  <c r="F78" i="1"/>
  <c r="F77" i="1"/>
  <c r="F76" i="1"/>
  <c r="F75" i="1"/>
  <c r="F74" i="1"/>
  <c r="F73" i="1"/>
  <c r="F72" i="1"/>
  <c r="F71" i="1"/>
  <c r="F70" i="1"/>
  <c r="F69" i="1"/>
  <c r="F68" i="1"/>
  <c r="G60" i="1"/>
  <c r="F60" i="1"/>
  <c r="E60" i="1"/>
  <c r="D60" i="1"/>
  <c r="C60" i="1"/>
  <c r="K28" i="1"/>
  <c r="K29" i="1" s="1"/>
  <c r="H28" i="1"/>
  <c r="E28" i="1"/>
  <c r="C27" i="1"/>
  <c r="C26" i="1"/>
  <c r="C25" i="1"/>
  <c r="C24" i="1"/>
  <c r="C23" i="1"/>
  <c r="C22" i="1"/>
  <c r="C21" i="1"/>
  <c r="C20" i="1"/>
  <c r="C19" i="1"/>
  <c r="C18" i="1"/>
  <c r="C17" i="1"/>
  <c r="C16" i="1"/>
  <c r="C28" i="1" s="1"/>
  <c r="H29" i="1" l="1"/>
  <c r="E29" i="1"/>
  <c r="D109" i="1"/>
  <c r="H131" i="1"/>
  <c r="E131" i="1"/>
</calcChain>
</file>

<file path=xl/sharedStrings.xml><?xml version="1.0" encoding="utf-8"?>
<sst xmlns="http://schemas.openxmlformats.org/spreadsheetml/2006/main" count="156" uniqueCount="65">
  <si>
    <t>REPORTE ESTADÍSTICO DE ACCIONES DEL SERVICIO DE ATENCIÓN RURAL</t>
  </si>
  <si>
    <t>Periodo:  Enero - Abril, 2026 (Preliminar)</t>
  </si>
  <si>
    <t xml:space="preserve">Mes </t>
  </si>
  <si>
    <t>Total</t>
  </si>
  <si>
    <t>Fortalecer la red de servicios especializados en zona rural frente a la violencia contra las mujeres, integrantes del grupo familiar y violencia sexual</t>
  </si>
  <si>
    <t>Sensibilización y desarrollo de capacidades de la población en zonas rurales frente a la violencia contra las mujeres, integrantes del grupo familiar y violencia sexual</t>
  </si>
  <si>
    <t>Fortalecer las redes de protección comunitaria frente a la violencia en las zonas rurales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</si>
  <si>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</si>
  <si>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</si>
  <si>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</si>
  <si>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</si>
  <si>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</si>
  <si>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</si>
  <si>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</si>
  <si>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</si>
  <si>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</si>
  <si>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</si>
  <si>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</si>
  <si>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</si>
  <si>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% </t>
  </si>
  <si>
    <t>Figura N° 1: Acciones del Servicio de Atención Rural por departamento. Periodo: enero - abril, 2026</t>
  </si>
  <si>
    <t>Departamento</t>
  </si>
  <si>
    <r>
      <t>Acciones por Año</t>
    </r>
    <r>
      <rPr>
        <b/>
        <vertAlign val="superscript"/>
        <sz val="14"/>
        <color theme="0"/>
        <rFont val="Arial Narrow"/>
        <family val="2"/>
      </rPr>
      <t>/2</t>
    </r>
  </si>
  <si>
    <r>
      <t xml:space="preserve">2026 </t>
    </r>
    <r>
      <rPr>
        <b/>
        <vertAlign val="superscript"/>
        <sz val="14"/>
        <color theme="0"/>
        <rFont val="Arial Narrow"/>
        <family val="2"/>
      </rPr>
      <t>a/</t>
    </r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</si>
  <si>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</si>
  <si>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</si>
  <si>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</si>
  <si>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</si>
  <si>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</si>
  <si>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</si>
  <si>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</si>
  <si>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</si>
  <si>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</si>
  <si>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</si>
  <si>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</si>
  <si>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</si>
  <si>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</si>
  <si>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</si>
  <si>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</si>
  <si>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</si>
  <si>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</si>
  <si>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</si>
  <si>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</si>
  <si>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</si>
  <si>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</si>
  <si>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</si>
  <si>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</si>
  <si>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</si>
  <si>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</si>
  <si>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Periodo</t>
  </si>
  <si>
    <t>Variación porcentual</t>
  </si>
  <si>
    <t>0 - 5 años</t>
  </si>
  <si>
    <t>6 - 11 años</t>
  </si>
  <si>
    <t>12 - 14 años</t>
  </si>
  <si>
    <t>15 - 17 años</t>
  </si>
  <si>
    <t>Mujer</t>
  </si>
  <si>
    <t>Hombre</t>
  </si>
  <si>
    <t>18 - 29 años</t>
  </si>
  <si>
    <t>30 - 59 años</t>
  </si>
  <si>
    <t>60 a más años</t>
  </si>
  <si>
    <t>%</t>
  </si>
  <si>
    <t>Figura N° 2: Participantes de las acciones del Servicio de Atención Rural por departamento. Periodo: enero - abril, 2026</t>
  </si>
  <si>
    <r>
      <t>Participantes de las acciones por Año</t>
    </r>
    <r>
      <rPr>
        <b/>
        <vertAlign val="superscript"/>
        <sz val="14"/>
        <color theme="0"/>
        <rFont val="Arial Narrow"/>
        <family val="2"/>
      </rPr>
      <t>/3</t>
    </r>
  </si>
  <si>
    <r>
      <t xml:space="preserve">2026 </t>
    </r>
    <r>
      <rPr>
        <b/>
        <vertAlign val="superscript"/>
        <sz val="10"/>
        <color theme="0"/>
        <rFont val="Arial"/>
        <family val="2"/>
      </rPr>
      <t>a/</t>
    </r>
  </si>
  <si>
    <r>
      <rPr>
        <b/>
        <sz val="11"/>
        <color theme="1"/>
        <rFont val="Arial Narrow"/>
        <family val="2"/>
      </rPr>
      <t>Fuente</t>
    </r>
    <r>
      <rPr>
        <sz val="11"/>
        <color theme="1"/>
        <rFont val="Arial Narrow"/>
        <family val="2"/>
      </rPr>
      <t>: Registro de Acciones del Servicio de Atención Rural/ SGIC / UPPM / Warmi Ñan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</si>
</sst>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0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6"/>
      <color theme="0"/>
      <name val="Arial Narrow"/>
      <family val="2"/>
    </font>
    <font>
      <b/>
      <sz val="26"/>
      <color theme="0"/>
      <name val="Arial Narrow"/>
      <family val="2"/>
    </font>
    <font>
      <b/>
      <sz val="22"/>
      <color theme="0"/>
      <name val="Arial Narrow"/>
      <family val="2"/>
    </font>
    <font>
      <b/>
      <sz val="10"/>
      <name val="Arial Narrow"/>
      <family val="2"/>
    </font>
    <font>
      <b/>
      <sz val="16"/>
      <color theme="1"/>
      <name val="Arial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2"/>
      <color rgb="FFFF0000"/>
      <name val="Arial Narrow"/>
      <family val="2"/>
    </font>
    <font>
      <sz val="11"/>
      <color theme="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color indexed="8"/>
      <name val="Arial Narrow"/>
      <family val="2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vertAlign val="superscript"/>
      <sz val="14"/>
      <color theme="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0"/>
      <name val="Calibri"/>
      <family val="2"/>
    </font>
    <font>
      <sz val="9"/>
      <color theme="1"/>
      <name val="Arial"/>
      <family val="2"/>
    </font>
    <font>
      <sz val="4"/>
      <color theme="0"/>
      <name val="Arial Narrow"/>
      <family val="2"/>
    </font>
    <font>
      <sz val="11"/>
      <color rgb="FFFF0000"/>
      <name val="Arial Narrow"/>
      <family val="2"/>
    </font>
    <font>
      <sz val="4"/>
      <color rgb="FFFF0000"/>
      <name val="Arial Narrow"/>
      <family val="2"/>
    </font>
    <font>
      <b/>
      <sz val="16"/>
      <color rgb="FFFF0000"/>
      <name val="Arial"/>
      <family val="2"/>
    </font>
    <font>
      <b/>
      <sz val="14"/>
      <color rgb="FFFF0000"/>
      <name val="Arial Narrow"/>
      <family val="2"/>
    </font>
    <font>
      <sz val="16"/>
      <color rgb="FFFF0000"/>
      <name val="Arial Narrow"/>
      <family val="2"/>
    </font>
    <font>
      <sz val="11"/>
      <name val="Arial Narrow"/>
      <family val="2"/>
    </font>
    <font>
      <b/>
      <sz val="16"/>
      <color rgb="FFFF0000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sz val="12"/>
      <color indexed="8"/>
      <name val="Arial Narrow"/>
      <family val="2"/>
    </font>
    <font>
      <sz val="16"/>
      <color theme="1"/>
      <name val="Arial Narrow"/>
      <family val="2"/>
    </font>
    <font>
      <b/>
      <vertAlign val="superscript"/>
      <sz val="10"/>
      <color theme="0"/>
      <name val="Arial"/>
      <family val="2"/>
    </font>
    <font>
      <sz val="10"/>
      <name val="Univers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2" tint="-0.749992370372631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75717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rgb="FFD0CECE"/>
        <bgColor indexed="9"/>
      </patternFill>
    </fill>
    <fill>
      <patternFill patternType="solid">
        <fgColor rgb="FFD0CE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Up">
        <fgColor theme="2" tint="-0.2499465926084170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1" tint="0.34998626667073579"/>
        <bgColor indexed="9"/>
      </patternFill>
    </fill>
    <fill>
      <patternFill patternType="solid">
        <fgColor theme="2" tint="-0.499984740745262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</fills>
  <borders count="40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dashed">
        <color theme="2" tint="-9.9978637043366805E-2"/>
      </bottom>
      <diagonal/>
    </border>
    <border>
      <left style="hair">
        <color rgb="FF002060"/>
      </left>
      <right/>
      <top/>
      <bottom style="dashed">
        <color theme="2" tint="-9.9978637043366805E-2"/>
      </bottom>
      <diagonal/>
    </border>
    <border>
      <left/>
      <right/>
      <top/>
      <bottom style="dashed">
        <color theme="2" tint="-9.9978637043366805E-2"/>
      </bottom>
      <diagonal/>
    </border>
    <border>
      <left/>
      <right style="hair">
        <color rgb="FF002060"/>
      </right>
      <top/>
      <bottom style="dashed">
        <color theme="2" tint="-9.9978637043366805E-2"/>
      </bottom>
      <diagonal/>
    </border>
    <border>
      <left/>
      <right/>
      <top/>
      <bottom style="dashed">
        <color theme="2" tint="-9.9948118533890809E-2"/>
      </bottom>
      <diagonal/>
    </border>
    <border>
      <left/>
      <right/>
      <top style="dashed">
        <color theme="2" tint="-9.9978637043366805E-2"/>
      </top>
      <bottom style="dashed">
        <color theme="2" tint="-9.9948118533890809E-2"/>
      </bottom>
      <diagonal/>
    </border>
    <border>
      <left/>
      <right/>
      <top style="dashed">
        <color theme="2" tint="-9.9978637043366805E-2"/>
      </top>
      <bottom style="dashed">
        <color theme="2" tint="-9.9978637043366805E-2"/>
      </bottom>
      <diagonal/>
    </border>
    <border>
      <left/>
      <right/>
      <top style="dashed">
        <color theme="2" tint="-9.9978637043366805E-2"/>
      </top>
      <bottom style="medium">
        <color rgb="FFFF0000"/>
      </bottom>
      <diagonal/>
    </border>
    <border>
      <left/>
      <right/>
      <top style="dashed">
        <color theme="2" tint="-9.9978637043366805E-2"/>
      </top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hair">
        <color rgb="FF002060"/>
      </left>
      <right/>
      <top style="dashed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/>
      <bottom style="dotted">
        <color theme="2" tint="-9.9978637043366805E-2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/>
      <right/>
      <top style="dashed">
        <color theme="2" tint="-9.9948118533890809E-2"/>
      </top>
      <bottom style="dashed">
        <color theme="2" tint="-9.9948118533890809E-2"/>
      </bottom>
      <diagonal/>
    </border>
    <border>
      <left/>
      <right/>
      <top style="dashed">
        <color theme="2" tint="-9.9948118533890809E-2"/>
      </top>
      <bottom/>
      <diagonal/>
    </border>
    <border>
      <left/>
      <right/>
      <top style="dashed">
        <color theme="2" tint="-9.9917600024414813E-2"/>
      </top>
      <bottom style="dashed">
        <color theme="2" tint="-9.9917600024414813E-2"/>
      </bottom>
      <diagonal/>
    </border>
    <border>
      <left/>
      <right/>
      <top style="dashed">
        <color theme="2" tint="-9.9948118533890809E-2"/>
      </top>
      <bottom style="dashed">
        <color theme="2" tint="-9.9978637043366805E-2"/>
      </bottom>
      <diagonal/>
    </border>
    <border>
      <left style="hair">
        <color rgb="FF002060"/>
      </left>
      <right/>
      <top/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43" fillId="0" borderId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/>
    <xf numFmtId="0" fontId="7" fillId="2" borderId="0" xfId="0" applyFont="1" applyFill="1" applyAlignment="1">
      <alignment horizontal="left" vertical="center" inden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10" fillId="6" borderId="9" xfId="0" applyFont="1" applyFill="1" applyBorder="1" applyAlignment="1">
      <alignment horizontal="left" vertical="center" indent="1"/>
    </xf>
    <xf numFmtId="3" fontId="10" fillId="6" borderId="10" xfId="0" applyNumberFormat="1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horizontal="right" vertical="center" wrapText="1"/>
    </xf>
    <xf numFmtId="3" fontId="11" fillId="6" borderId="1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 vertical="center" indent="1"/>
    </xf>
    <xf numFmtId="0" fontId="10" fillId="6" borderId="7" xfId="0" applyFont="1" applyFill="1" applyBorder="1" applyAlignment="1">
      <alignment horizontal="left" vertical="center" indent="1"/>
    </xf>
    <xf numFmtId="3" fontId="10" fillId="6" borderId="11" xfId="0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right" vertical="center" wrapText="1"/>
    </xf>
    <xf numFmtId="3" fontId="11" fillId="6" borderId="1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indent="1"/>
    </xf>
    <xf numFmtId="0" fontId="13" fillId="2" borderId="0" xfId="0" applyFont="1" applyFill="1"/>
    <xf numFmtId="0" fontId="14" fillId="6" borderId="12" xfId="0" applyFont="1" applyFill="1" applyBorder="1" applyAlignment="1">
      <alignment horizontal="left" vertical="center" indent="1"/>
    </xf>
    <xf numFmtId="3" fontId="14" fillId="6" borderId="12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 wrapText="1"/>
    </xf>
    <xf numFmtId="3" fontId="15" fillId="6" borderId="12" xfId="0" applyNumberFormat="1" applyFont="1" applyFill="1" applyBorder="1" applyAlignment="1">
      <alignment horizontal="center" vertical="center" wrapText="1"/>
    </xf>
    <xf numFmtId="3" fontId="15" fillId="6" borderId="13" xfId="0" applyNumberFormat="1" applyFont="1" applyFill="1" applyBorder="1" applyAlignment="1">
      <alignment vertical="center" wrapText="1"/>
    </xf>
    <xf numFmtId="3" fontId="15" fillId="6" borderId="13" xfId="0" applyNumberFormat="1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/>
    </xf>
    <xf numFmtId="3" fontId="14" fillId="8" borderId="14" xfId="0" applyNumberFormat="1" applyFont="1" applyFill="1" applyBorder="1" applyAlignment="1">
      <alignment horizontal="center" vertical="center"/>
    </xf>
    <xf numFmtId="3" fontId="14" fillId="7" borderId="14" xfId="0" applyNumberFormat="1" applyFont="1" applyFill="1" applyBorder="1" applyAlignment="1">
      <alignment vertical="center"/>
    </xf>
    <xf numFmtId="3" fontId="14" fillId="7" borderId="14" xfId="0" applyNumberFormat="1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164" fontId="16" fillId="10" borderId="15" xfId="1" applyNumberFormat="1" applyFont="1" applyFill="1" applyBorder="1" applyAlignment="1">
      <alignment horizontal="center" vertical="center"/>
    </xf>
    <xf numFmtId="164" fontId="16" fillId="10" borderId="15" xfId="1" applyNumberFormat="1" applyFont="1" applyFill="1" applyBorder="1" applyAlignment="1">
      <alignment vertical="center"/>
    </xf>
    <xf numFmtId="164" fontId="16" fillId="11" borderId="0" xfId="1" applyNumberFormat="1" applyFont="1" applyFill="1" applyBorder="1" applyAlignment="1">
      <alignment vertical="center"/>
    </xf>
    <xf numFmtId="3" fontId="10" fillId="6" borderId="0" xfId="0" quotePrefix="1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19" fillId="12" borderId="16" xfId="2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9" fillId="12" borderId="18" xfId="2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3" fontId="21" fillId="0" borderId="20" xfId="2" applyNumberFormat="1" applyFont="1" applyBorder="1" applyAlignment="1">
      <alignment horizontal="left" vertical="center"/>
    </xf>
    <xf numFmtId="3" fontId="22" fillId="0" borderId="20" xfId="2" applyNumberFormat="1" applyFont="1" applyBorder="1" applyAlignment="1">
      <alignment horizontal="center" vertical="center"/>
    </xf>
    <xf numFmtId="3" fontId="22" fillId="13" borderId="20" xfId="2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21" xfId="2" applyNumberFormat="1" applyFont="1" applyBorder="1" applyAlignment="1">
      <alignment horizontal="left" vertical="center"/>
    </xf>
    <xf numFmtId="3" fontId="22" fillId="0" borderId="21" xfId="2" applyNumberFormat="1" applyFont="1" applyBorder="1" applyAlignment="1">
      <alignment horizontal="center" vertical="center"/>
    </xf>
    <xf numFmtId="0" fontId="23" fillId="14" borderId="0" xfId="2" applyFont="1" applyFill="1" applyAlignment="1">
      <alignment horizontal="center" vertical="center"/>
    </xf>
    <xf numFmtId="3" fontId="23" fillId="14" borderId="0" xfId="2" applyNumberFormat="1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4" fillId="6" borderId="0" xfId="0" applyFont="1" applyFill="1" applyAlignment="1">
      <alignment horizontal="center" vertical="center"/>
    </xf>
    <xf numFmtId="0" fontId="8" fillId="12" borderId="0" xfId="2" applyFont="1" applyFill="1" applyAlignment="1">
      <alignment horizontal="center" vertical="center" wrapText="1"/>
    </xf>
    <xf numFmtId="0" fontId="8" fillId="12" borderId="16" xfId="2" applyFont="1" applyFill="1" applyBorder="1" applyAlignment="1">
      <alignment horizontal="center" vertical="center" wrapText="1"/>
    </xf>
    <xf numFmtId="0" fontId="8" fillId="15" borderId="22" xfId="2" applyFont="1" applyFill="1" applyBorder="1" applyAlignment="1">
      <alignment horizontal="center" vertical="center" wrapText="1"/>
    </xf>
    <xf numFmtId="0" fontId="8" fillId="12" borderId="17" xfId="2" applyFont="1" applyFill="1" applyBorder="1" applyAlignment="1">
      <alignment horizontal="center" vertical="center" wrapText="1"/>
    </xf>
    <xf numFmtId="3" fontId="25" fillId="11" borderId="23" xfId="2" applyNumberFormat="1" applyFont="1" applyFill="1" applyBorder="1" applyAlignment="1">
      <alignment horizontal="center" vertical="center"/>
    </xf>
    <xf numFmtId="3" fontId="25" fillId="11" borderId="24" xfId="2" applyNumberFormat="1" applyFont="1" applyFill="1" applyBorder="1" applyAlignment="1">
      <alignment horizontal="center" vertical="center"/>
    </xf>
    <xf numFmtId="3" fontId="15" fillId="11" borderId="25" xfId="2" applyNumberFormat="1" applyFont="1" applyFill="1" applyBorder="1" applyAlignment="1">
      <alignment horizontal="center" vertical="center"/>
    </xf>
    <xf numFmtId="164" fontId="14" fillId="11" borderId="26" xfId="1" applyNumberFormat="1" applyFont="1" applyFill="1" applyBorder="1" applyAlignment="1">
      <alignment horizontal="center" vertical="center"/>
    </xf>
    <xf numFmtId="164" fontId="14" fillId="11" borderId="27" xfId="1" applyNumberFormat="1" applyFont="1" applyFill="1" applyBorder="1" applyAlignment="1">
      <alignment horizontal="center" vertical="center"/>
    </xf>
    <xf numFmtId="164" fontId="14" fillId="11" borderId="23" xfId="1" applyNumberFormat="1" applyFont="1" applyFill="1" applyBorder="1" applyAlignment="1">
      <alignment horizontal="center" vertical="center"/>
    </xf>
    <xf numFmtId="164" fontId="14" fillId="11" borderId="28" xfId="1" applyNumberFormat="1" applyFont="1" applyFill="1" applyBorder="1" applyAlignment="1">
      <alignment horizontal="center" vertical="center"/>
    </xf>
    <xf numFmtId="0" fontId="26" fillId="16" borderId="0" xfId="3" applyFont="1" applyFill="1" applyAlignment="1">
      <alignment horizontal="left"/>
    </xf>
    <xf numFmtId="3" fontId="25" fillId="11" borderId="29" xfId="2" applyNumberFormat="1" applyFont="1" applyFill="1" applyBorder="1" applyAlignment="1">
      <alignment horizontal="center" vertical="center"/>
    </xf>
    <xf numFmtId="3" fontId="25" fillId="11" borderId="30" xfId="2" applyNumberFormat="1" applyFont="1" applyFill="1" applyBorder="1" applyAlignment="1">
      <alignment horizontal="center" vertical="center"/>
    </xf>
    <xf numFmtId="0" fontId="14" fillId="17" borderId="14" xfId="4" applyFont="1" applyFill="1" applyBorder="1" applyAlignment="1">
      <alignment horizontal="center" vertical="center"/>
    </xf>
    <xf numFmtId="3" fontId="14" fillId="9" borderId="14" xfId="4" applyNumberFormat="1" applyFont="1" applyFill="1" applyBorder="1" applyAlignment="1">
      <alignment horizontal="center" vertical="center"/>
    </xf>
    <xf numFmtId="164" fontId="14" fillId="9" borderId="14" xfId="4" applyNumberFormat="1" applyFont="1" applyFill="1" applyBorder="1" applyAlignment="1">
      <alignment horizontal="center" vertical="center"/>
    </xf>
    <xf numFmtId="0" fontId="27" fillId="11" borderId="0" xfId="4" applyFont="1" applyFill="1"/>
    <xf numFmtId="0" fontId="1" fillId="11" borderId="0" xfId="4" applyFill="1"/>
    <xf numFmtId="0" fontId="14" fillId="11" borderId="0" xfId="4" applyFont="1" applyFill="1" applyAlignment="1">
      <alignment horizontal="center" vertical="center"/>
    </xf>
    <xf numFmtId="3" fontId="14" fillId="11" borderId="0" xfId="4" applyNumberFormat="1" applyFont="1" applyFill="1" applyAlignment="1">
      <alignment horizontal="center" vertical="center"/>
    </xf>
    <xf numFmtId="164" fontId="14" fillId="11" borderId="0" xfId="4" applyNumberFormat="1" applyFont="1" applyFill="1" applyAlignment="1">
      <alignment horizontal="center" vertical="center"/>
    </xf>
    <xf numFmtId="0" fontId="2" fillId="6" borderId="0" xfId="0" applyFont="1" applyFill="1"/>
    <xf numFmtId="0" fontId="28" fillId="6" borderId="0" xfId="0" applyFont="1" applyFill="1" applyAlignment="1">
      <alignment horizontal="left"/>
    </xf>
    <xf numFmtId="3" fontId="28" fillId="6" borderId="0" xfId="0" applyNumberFormat="1" applyFont="1" applyFill="1" applyAlignment="1">
      <alignment horizontal="left"/>
    </xf>
    <xf numFmtId="0" fontId="29" fillId="6" borderId="0" xfId="0" applyFont="1" applyFill="1"/>
    <xf numFmtId="0" fontId="30" fillId="6" borderId="0" xfId="0" applyFont="1" applyFill="1" applyAlignment="1">
      <alignment horizontal="left"/>
    </xf>
    <xf numFmtId="3" fontId="30" fillId="6" borderId="0" xfId="0" applyNumberFormat="1" applyFont="1" applyFill="1" applyAlignment="1">
      <alignment horizontal="left"/>
    </xf>
    <xf numFmtId="0" fontId="31" fillId="6" borderId="0" xfId="0" applyFont="1" applyFill="1" applyAlignment="1">
      <alignment horizontal="left" indent="1"/>
    </xf>
    <xf numFmtId="3" fontId="32" fillId="6" borderId="0" xfId="1" applyNumberFormat="1" applyFont="1" applyFill="1" applyBorder="1" applyAlignment="1">
      <alignment horizontal="right" vertical="center"/>
    </xf>
    <xf numFmtId="0" fontId="32" fillId="6" borderId="0" xfId="1" applyNumberFormat="1" applyFont="1" applyFill="1" applyBorder="1" applyAlignment="1">
      <alignment horizontal="right" vertical="center"/>
    </xf>
    <xf numFmtId="3" fontId="16" fillId="2" borderId="0" xfId="0" quotePrefix="1" applyNumberFormat="1" applyFont="1" applyFill="1" applyAlignment="1">
      <alignment horizontal="center" vertical="center"/>
    </xf>
    <xf numFmtId="3" fontId="16" fillId="6" borderId="0" xfId="0" quotePrefix="1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left" indent="1"/>
    </xf>
    <xf numFmtId="0" fontId="33" fillId="6" borderId="0" xfId="0" applyFont="1" applyFill="1" applyAlignment="1">
      <alignment horizontal="left"/>
    </xf>
    <xf numFmtId="3" fontId="33" fillId="6" borderId="0" xfId="0" applyNumberFormat="1" applyFont="1" applyFill="1" applyAlignment="1">
      <alignment horizontal="left"/>
    </xf>
    <xf numFmtId="0" fontId="34" fillId="2" borderId="0" xfId="0" applyFont="1" applyFill="1"/>
    <xf numFmtId="0" fontId="32" fillId="6" borderId="0" xfId="0" applyFont="1" applyFill="1" applyAlignment="1">
      <alignment vertical="center" wrapText="1"/>
    </xf>
    <xf numFmtId="164" fontId="32" fillId="6" borderId="0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indent="1"/>
    </xf>
    <xf numFmtId="0" fontId="7" fillId="2" borderId="0" xfId="0" applyFont="1" applyFill="1"/>
    <xf numFmtId="0" fontId="35" fillId="6" borderId="0" xfId="0" applyFont="1" applyFill="1" applyAlignment="1">
      <alignment vertical="center" wrapText="1"/>
    </xf>
    <xf numFmtId="0" fontId="8" fillId="18" borderId="31" xfId="0" applyFont="1" applyFill="1" applyBorder="1" applyAlignment="1">
      <alignment horizontal="center" vertical="center" wrapText="1"/>
    </xf>
    <xf numFmtId="0" fontId="8" fillId="19" borderId="32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3" fontId="11" fillId="6" borderId="7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/>
    <xf numFmtId="0" fontId="33" fillId="6" borderId="0" xfId="0" applyFont="1" applyFill="1"/>
    <xf numFmtId="0" fontId="33" fillId="2" borderId="0" xfId="0" applyFont="1" applyFill="1"/>
    <xf numFmtId="164" fontId="35" fillId="6" borderId="0" xfId="1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0" fillId="6" borderId="7" xfId="0" applyFont="1" applyFill="1" applyBorder="1" applyAlignment="1">
      <alignment horizontal="left"/>
    </xf>
    <xf numFmtId="3" fontId="30" fillId="6" borderId="7" xfId="0" applyNumberFormat="1" applyFont="1" applyFill="1" applyBorder="1" applyAlignment="1">
      <alignment horizontal="right"/>
    </xf>
    <xf numFmtId="3" fontId="30" fillId="6" borderId="0" xfId="0" applyNumberFormat="1" applyFont="1" applyFill="1" applyAlignment="1">
      <alignment horizontal="right"/>
    </xf>
    <xf numFmtId="0" fontId="23" fillId="14" borderId="14" xfId="2" applyFont="1" applyFill="1" applyBorder="1" applyAlignment="1">
      <alignment horizontal="center" vertical="center"/>
    </xf>
    <xf numFmtId="3" fontId="36" fillId="20" borderId="14" xfId="2" applyNumberFormat="1" applyFont="1" applyFill="1" applyBorder="1" applyAlignment="1">
      <alignment horizontal="center" vertical="center"/>
    </xf>
    <xf numFmtId="3" fontId="36" fillId="14" borderId="14" xfId="2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23" fillId="20" borderId="15" xfId="2" applyFont="1" applyFill="1" applyBorder="1" applyAlignment="1">
      <alignment horizontal="center" vertical="center"/>
    </xf>
    <xf numFmtId="164" fontId="37" fillId="21" borderId="15" xfId="5" applyNumberFormat="1" applyFont="1" applyFill="1" applyBorder="1" applyAlignment="1">
      <alignment horizontal="center" vertical="center"/>
    </xf>
    <xf numFmtId="0" fontId="16" fillId="22" borderId="0" xfId="0" applyFont="1" applyFill="1" applyAlignment="1">
      <alignment horizontal="center" vertical="center"/>
    </xf>
    <xf numFmtId="9" fontId="16" fillId="2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8" fillId="6" borderId="0" xfId="0" applyFont="1" applyFill="1" applyAlignment="1">
      <alignment vertical="center" wrapText="1"/>
    </xf>
    <xf numFmtId="0" fontId="13" fillId="11" borderId="0" xfId="0" applyFont="1" applyFill="1" applyAlignment="1">
      <alignment horizontal="left"/>
    </xf>
    <xf numFmtId="0" fontId="2" fillId="11" borderId="0" xfId="0" applyFont="1" applyFill="1"/>
    <xf numFmtId="3" fontId="11" fillId="6" borderId="0" xfId="0" applyNumberFormat="1" applyFont="1" applyFill="1" applyAlignment="1">
      <alignment horizontal="right" vertical="center" wrapText="1"/>
    </xf>
    <xf numFmtId="3" fontId="11" fillId="6" borderId="0" xfId="0" applyNumberFormat="1" applyFont="1" applyFill="1" applyAlignment="1">
      <alignment vertical="center" wrapText="1"/>
    </xf>
    <xf numFmtId="3" fontId="11" fillId="6" borderId="0" xfId="0" applyNumberFormat="1" applyFont="1" applyFill="1" applyAlignment="1">
      <alignment horizontal="center" vertical="center" wrapText="1"/>
    </xf>
    <xf numFmtId="3" fontId="10" fillId="6" borderId="33" xfId="0" applyNumberFormat="1" applyFont="1" applyFill="1" applyBorder="1" applyAlignment="1">
      <alignment horizontal="center" vertical="center"/>
    </xf>
    <xf numFmtId="3" fontId="11" fillId="6" borderId="34" xfId="0" applyNumberFormat="1" applyFont="1" applyFill="1" applyBorder="1" applyAlignment="1">
      <alignment horizontal="right" vertical="center" wrapText="1"/>
    </xf>
    <xf numFmtId="3" fontId="11" fillId="6" borderId="34" xfId="0" applyNumberFormat="1" applyFont="1" applyFill="1" applyBorder="1" applyAlignment="1">
      <alignment horizontal="center" vertical="center" wrapText="1"/>
    </xf>
    <xf numFmtId="3" fontId="11" fillId="6" borderId="35" xfId="0" applyNumberFormat="1" applyFont="1" applyFill="1" applyBorder="1" applyAlignment="1">
      <alignment vertical="center" wrapText="1"/>
    </xf>
    <xf numFmtId="3" fontId="11" fillId="6" borderId="35" xfId="0" applyNumberFormat="1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left" vertical="center" indent="1"/>
    </xf>
    <xf numFmtId="3" fontId="11" fillId="6" borderId="36" xfId="0" applyNumberFormat="1" applyFont="1" applyFill="1" applyBorder="1" applyAlignment="1">
      <alignment horizontal="right" vertical="center" wrapText="1"/>
    </xf>
    <xf numFmtId="3" fontId="11" fillId="6" borderId="36" xfId="0" applyNumberFormat="1" applyFont="1" applyFill="1" applyBorder="1" applyAlignment="1">
      <alignment horizontal="center" vertical="center" wrapText="1"/>
    </xf>
    <xf numFmtId="0" fontId="39" fillId="6" borderId="0" xfId="0" applyFont="1" applyFill="1" applyAlignment="1">
      <alignment vertical="center"/>
    </xf>
    <xf numFmtId="0" fontId="39" fillId="6" borderId="0" xfId="0" applyFont="1" applyFill="1" applyAlignment="1">
      <alignment horizontal="center" vertical="center"/>
    </xf>
    <xf numFmtId="3" fontId="11" fillId="6" borderId="35" xfId="0" applyNumberFormat="1" applyFont="1" applyFill="1" applyBorder="1" applyAlignment="1">
      <alignment horizontal="right" vertical="center" wrapText="1"/>
    </xf>
    <xf numFmtId="0" fontId="29" fillId="11" borderId="0" xfId="0" applyFont="1" applyFill="1" applyAlignment="1">
      <alignment horizontal="left"/>
    </xf>
    <xf numFmtId="3" fontId="10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vertical="center"/>
    </xf>
    <xf numFmtId="3" fontId="14" fillId="6" borderId="0" xfId="0" applyNumberFormat="1" applyFont="1" applyFill="1" applyAlignment="1">
      <alignment vertical="center"/>
    </xf>
    <xf numFmtId="164" fontId="40" fillId="11" borderId="0" xfId="1" applyNumberFormat="1" applyFont="1" applyFill="1" applyBorder="1" applyAlignment="1">
      <alignment vertical="center"/>
    </xf>
    <xf numFmtId="9" fontId="40" fillId="22" borderId="0" xfId="1" applyFont="1" applyFill="1" applyAlignment="1">
      <alignment horizontal="center" vertical="center"/>
    </xf>
    <xf numFmtId="0" fontId="41" fillId="2" borderId="0" xfId="0" applyFont="1" applyFill="1" applyAlignment="1">
      <alignment horizontal="left" vertical="center"/>
    </xf>
    <xf numFmtId="0" fontId="8" fillId="4" borderId="37" xfId="0" applyFont="1" applyFill="1" applyBorder="1" applyAlignment="1">
      <alignment horizontal="center" vertical="center" wrapText="1"/>
    </xf>
    <xf numFmtId="0" fontId="44" fillId="23" borderId="0" xfId="6" applyFont="1" applyFill="1"/>
    <xf numFmtId="0" fontId="44" fillId="23" borderId="0" xfId="6" applyFont="1" applyFill="1" applyAlignment="1">
      <alignment horizontal="center"/>
    </xf>
    <xf numFmtId="0" fontId="45" fillId="24" borderId="0" xfId="6" applyFont="1" applyFill="1"/>
    <xf numFmtId="3" fontId="45" fillId="0" borderId="0" xfId="6" applyNumberFormat="1" applyFont="1" applyAlignment="1">
      <alignment horizontal="center"/>
    </xf>
    <xf numFmtId="3" fontId="46" fillId="0" borderId="0" xfId="6" applyNumberFormat="1" applyFont="1" applyAlignment="1">
      <alignment horizontal="center"/>
    </xf>
    <xf numFmtId="0" fontId="45" fillId="0" borderId="0" xfId="6" applyFont="1"/>
    <xf numFmtId="0" fontId="45" fillId="25" borderId="0" xfId="6" applyFont="1" applyFill="1"/>
    <xf numFmtId="0" fontId="45" fillId="26" borderId="0" xfId="6" applyFont="1" applyFill="1"/>
    <xf numFmtId="0" fontId="45" fillId="27" borderId="0" xfId="6" applyFont="1" applyFill="1"/>
    <xf numFmtId="0" fontId="45" fillId="28" borderId="0" xfId="6" applyFont="1" applyFill="1"/>
    <xf numFmtId="0" fontId="45" fillId="29" borderId="0" xfId="6" applyFont="1" applyFill="1"/>
    <xf numFmtId="0" fontId="8" fillId="4" borderId="0" xfId="0" applyFont="1" applyFill="1" applyAlignment="1">
      <alignment horizontal="center" vertical="center" wrapText="1"/>
    </xf>
    <xf numFmtId="0" fontId="19" fillId="12" borderId="0" xfId="2" applyFont="1" applyFill="1" applyAlignment="1">
      <alignment horizontal="center" vertical="center" wrapText="1"/>
    </xf>
    <xf numFmtId="0" fontId="19" fillId="15" borderId="22" xfId="2" applyFont="1" applyFill="1" applyBorder="1" applyAlignment="1">
      <alignment horizontal="center" vertical="center" wrapText="1"/>
    </xf>
    <xf numFmtId="0" fontId="19" fillId="12" borderId="17" xfId="2" applyFont="1" applyFill="1" applyBorder="1" applyAlignment="1">
      <alignment horizontal="center" vertical="center" wrapText="1"/>
    </xf>
    <xf numFmtId="3" fontId="15" fillId="11" borderId="38" xfId="2" applyNumberFormat="1" applyFont="1" applyFill="1" applyBorder="1" applyAlignment="1">
      <alignment horizontal="center" vertical="center"/>
    </xf>
    <xf numFmtId="3" fontId="15" fillId="11" borderId="39" xfId="2" applyNumberFormat="1" applyFont="1" applyFill="1" applyBorder="1" applyAlignment="1">
      <alignment horizontal="center" vertical="center"/>
    </xf>
  </cellXfs>
  <cellStyles count="7">
    <cellStyle name="Normal" xfId="0" builtinId="0"/>
    <cellStyle name="Normal 2 2" xfId="6" xr:uid="{AD1F58B8-260B-4303-9F37-BE351F0D3FBE}"/>
    <cellStyle name="Normal 2 2 2" xfId="3" xr:uid="{360E0626-8F52-49D5-98B5-A12C888CA44E}"/>
    <cellStyle name="Normal 2 2 3" xfId="4" xr:uid="{369DDCD3-53E2-448A-A01B-89B0EC3D4FB6}"/>
    <cellStyle name="Normal 2 3" xfId="2" xr:uid="{9781BA7F-67F5-4E28-8C4E-4BA0AE84FBD8}"/>
    <cellStyle name="Porcentaje" xfId="1" builtinId="5"/>
    <cellStyle name="Porcentaje 2 2" xfId="5" xr:uid="{32306C36-6011-4507-A5F5-8C3C573A1F1E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400" b="1">
                <a:solidFill>
                  <a:schemeClr val="tx1"/>
                </a:solidFill>
                <a:effectLst/>
              </a:rPr>
              <a:t>Gráfico</a:t>
            </a:r>
            <a:r>
              <a:rPr lang="es-PE" sz="1400" b="1" baseline="0">
                <a:solidFill>
                  <a:schemeClr val="tx1"/>
                </a:solidFill>
                <a:effectLst/>
              </a:rPr>
              <a:t> N° 1</a:t>
            </a:r>
            <a:r>
              <a:rPr lang="es-PE" sz="1800" b="1" baseline="0">
                <a:solidFill>
                  <a:schemeClr val="tx1"/>
                </a:solidFill>
                <a:effectLst/>
              </a:rPr>
              <a:t>: </a:t>
            </a:r>
            <a:r>
              <a:rPr lang="es-PE" sz="1400" b="1" i="0" u="none" strike="noStrike" baseline="0">
                <a:solidFill>
                  <a:schemeClr val="tx1"/>
                </a:solidFill>
                <a:effectLst/>
              </a:rPr>
              <a:t>Acciones del Servicio de Atención Rural, por año</a:t>
            </a:r>
            <a:endParaRPr lang="es-PE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'SAR - Acciones'!$B$60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0"/>
              <c:layout>
                <c:manualLayout>
                  <c:x val="-0.36641981007793301"/>
                  <c:y val="4.6550276314376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B-4E07-B2CE-1999EB9E9E07}"/>
                </c:ext>
              </c:extLst>
            </c:dLbl>
            <c:dLbl>
              <c:idx val="1"/>
              <c:layout>
                <c:manualLayout>
                  <c:x val="-0.39407413536683361"/>
                  <c:y val="-8.53411873743443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B-4E07-B2CE-1999EB9E9E07}"/>
                </c:ext>
              </c:extLst>
            </c:dLbl>
            <c:dLbl>
              <c:idx val="2"/>
              <c:layout>
                <c:manualLayout>
                  <c:x val="-0.40444450735017123"/>
                  <c:y val="-8.53411873743443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B-4E07-B2CE-1999EB9E9E07}"/>
                </c:ext>
              </c:extLst>
            </c:dLbl>
            <c:dLbl>
              <c:idx val="3"/>
              <c:layout>
                <c:manualLayout>
                  <c:x val="-0.342222275450145"/>
                  <c:y val="-8.53411873743443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B-4E07-B2CE-1999EB9E9E07}"/>
                </c:ext>
              </c:extLst>
            </c:dLbl>
            <c:dLbl>
              <c:idx val="4"/>
              <c:layout>
                <c:manualLayout>
                  <c:x val="1.9721356487949612E-3"/>
                  <c:y val="-6.39252581700218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B-4E07-B2CE-1999EB9E9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'SAR - Acciones'!$C$34:$G$34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a/</c:v>
                </c:pt>
              </c:strCache>
            </c:strRef>
          </c:cat>
          <c:val>
            <c:numRef>
              <c:f>'SAR - Acciones'!$C$60:$G$60</c:f>
              <c:numCache>
                <c:formatCode>#,##0</c:formatCode>
                <c:ptCount val="5"/>
                <c:pt idx="0">
                  <c:v>6074</c:v>
                </c:pt>
                <c:pt idx="1">
                  <c:v>6176</c:v>
                </c:pt>
                <c:pt idx="2">
                  <c:v>5564</c:v>
                </c:pt>
                <c:pt idx="3">
                  <c:v>6103</c:v>
                </c:pt>
                <c:pt idx="4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FB-4E07-B2CE-1999EB9E9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8"/>
        <c:axId val="1631301120"/>
        <c:axId val="1700628768"/>
      </c:barChart>
      <c:catAx>
        <c:axId val="163130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0628768"/>
        <c:crosses val="autoZero"/>
        <c:auto val="1"/>
        <c:lblAlgn val="ctr"/>
        <c:lblOffset val="100"/>
        <c:noMultiLvlLbl val="0"/>
      </c:catAx>
      <c:valAx>
        <c:axId val="170062876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6313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MX" sz="1400">
                <a:solidFill>
                  <a:sysClr val="windowText" lastClr="000000"/>
                </a:solidFill>
                <a:latin typeface="+mn-lt"/>
              </a:rPr>
              <a:t>Gráfico N° 3: Participantes de las acciones por grupo de edad</a:t>
            </a:r>
          </a:p>
        </c:rich>
      </c:tx>
      <c:layout>
        <c:manualLayout>
          <c:xMode val="edge"/>
          <c:yMode val="edge"/>
          <c:x val="0.1621490032794467"/>
          <c:y val="7.6651665901321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3609968691199109E-2"/>
          <c:y val="0.34430042349099443"/>
          <c:w val="0.96023178330976722"/>
          <c:h val="0.455337925404357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'SAR - Acciones'!$O$91:$O$97</c:f>
              <c:strCache>
                <c:ptCount val="7"/>
                <c:pt idx="0">
                  <c:v>0 - 5 años</c:v>
                </c:pt>
                <c:pt idx="1">
                  <c:v>6 - 11 años</c:v>
                </c:pt>
                <c:pt idx="2">
                  <c:v>12 - 14 años</c:v>
                </c:pt>
                <c:pt idx="3">
                  <c:v>15 - 17 años</c:v>
                </c:pt>
                <c:pt idx="4">
                  <c:v>18 - 29 años</c:v>
                </c:pt>
                <c:pt idx="5">
                  <c:v>30 - 59 años</c:v>
                </c:pt>
                <c:pt idx="6">
                  <c:v>60 a más años</c:v>
                </c:pt>
              </c:strCache>
            </c:strRef>
          </c:cat>
          <c:val>
            <c:numRef>
              <c:f>'SAR - Acciones'!$P$91:$P$97</c:f>
              <c:numCache>
                <c:formatCode>#,##0</c:formatCode>
                <c:ptCount val="7"/>
                <c:pt idx="0">
                  <c:v>96</c:v>
                </c:pt>
                <c:pt idx="1">
                  <c:v>6181</c:v>
                </c:pt>
                <c:pt idx="2">
                  <c:v>3120</c:v>
                </c:pt>
                <c:pt idx="3">
                  <c:v>2267</c:v>
                </c:pt>
                <c:pt idx="4">
                  <c:v>5852</c:v>
                </c:pt>
                <c:pt idx="5">
                  <c:v>17634</c:v>
                </c:pt>
                <c:pt idx="6">
                  <c:v>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AE8-93C8-396F3110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8773120"/>
        <c:axId val="448758432"/>
      </c:barChart>
      <c:catAx>
        <c:axId val="4487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48758432"/>
        <c:crosses val="autoZero"/>
        <c:auto val="1"/>
        <c:lblAlgn val="ctr"/>
        <c:lblOffset val="100"/>
        <c:noMultiLvlLbl val="0"/>
      </c:catAx>
      <c:valAx>
        <c:axId val="448758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4877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+mn-lt"/>
              </a:rPr>
              <a:t>Gráfico N° 2: Participantes de las acciones según sexo (Porcentaje)</a:t>
            </a:r>
            <a:endParaRPr lang="es-PE" sz="14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08767118561826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743656772134323"/>
          <c:y val="0.24184253432971173"/>
          <c:w val="0.49417280443878997"/>
          <c:h val="0.62533212533711269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0AD-4C85-AD02-6EC01EB872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0AD-4C85-AD02-6EC01EB87211}"/>
              </c:ext>
            </c:extLst>
          </c:dPt>
          <c:dLbls>
            <c:dLbl>
              <c:idx val="0"/>
              <c:layout>
                <c:manualLayout>
                  <c:x val="-0.15481768240216437"/>
                  <c:y val="-1.8417475641500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AD-4C85-AD02-6EC01EB87211}"/>
                </c:ext>
              </c:extLst>
            </c:dLbl>
            <c:dLbl>
              <c:idx val="1"/>
              <c:layout>
                <c:manualLayout>
                  <c:x val="0.16314619749678594"/>
                  <c:y val="7.66979258170293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85893921985082"/>
                      <c:h val="9.1358948158525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AD-4C85-AD02-6EC01EB872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'SAR - Acciones'!$D$95:$E$95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'SAR - Acciones'!$D$109:$E$109</c:f>
              <c:numCache>
                <c:formatCode>0.0%</c:formatCode>
                <c:ptCount val="2"/>
                <c:pt idx="0">
                  <c:v>0.60471423140286407</c:v>
                </c:pt>
                <c:pt idx="1">
                  <c:v>0.39528576859713599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AD-4C85-AD02-6EC01EB8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s-PE" sz="1400">
                <a:solidFill>
                  <a:schemeClr val="tx1"/>
                </a:solidFill>
                <a:latin typeface="+mn-lt"/>
                <a:cs typeface="Arial" panose="020B0604020202020204" pitchFamily="34" charset="0"/>
              </a:rPr>
              <a:t>Grafico N° 4: Participantes en las acciones por año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'SAR - Acciones'!$B$163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0"/>
              <c:layout>
                <c:manualLayout>
                  <c:x val="-0.30168345902652649"/>
                  <c:y val="4.9101272728186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4-41FA-A828-927252614813}"/>
                </c:ext>
              </c:extLst>
            </c:dLbl>
            <c:dLbl>
              <c:idx val="1"/>
              <c:layout>
                <c:manualLayout>
                  <c:x val="-0.45881026060284236"/>
                  <c:y val="9.001796010651868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4-41FA-A828-927252614813}"/>
                </c:ext>
              </c:extLst>
            </c:dLbl>
            <c:dLbl>
              <c:idx val="2"/>
              <c:layout>
                <c:manualLayout>
                  <c:x val="-0.40538714806689496"/>
                  <c:y val="9.001796010651868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4-41FA-A828-927252614813}"/>
                </c:ext>
              </c:extLst>
            </c:dLbl>
            <c:dLbl>
              <c:idx val="3"/>
              <c:layout>
                <c:manualLayout>
                  <c:x val="-0.3833893958462106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4-41FA-A828-927252614813}"/>
                </c:ext>
              </c:extLst>
            </c:dLbl>
            <c:dLbl>
              <c:idx val="4"/>
              <c:layout>
                <c:manualLayout>
                  <c:x val="2.0265398302832589E-2"/>
                  <c:y val="-2.932884955109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94-41FA-A828-92725261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'SAR - Acciones'!$C$137:$G$137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 a/</c:v>
                </c:pt>
              </c:strCache>
            </c:strRef>
          </c:cat>
          <c:val>
            <c:numRef>
              <c:f>'SAR - Acciones'!$C$163:$G$163</c:f>
              <c:numCache>
                <c:formatCode>#,##0</c:formatCode>
                <c:ptCount val="5"/>
                <c:pt idx="0">
                  <c:v>146306.00000000003</c:v>
                </c:pt>
                <c:pt idx="1">
                  <c:v>130247</c:v>
                </c:pt>
                <c:pt idx="2">
                  <c:v>127752</c:v>
                </c:pt>
                <c:pt idx="3">
                  <c:v>161560</c:v>
                </c:pt>
                <c:pt idx="4">
                  <c:v>39455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94-41FA-A828-92725261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31301120"/>
        <c:axId val="1700628768"/>
      </c:barChart>
      <c:catAx>
        <c:axId val="1631301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0628768"/>
        <c:crosses val="autoZero"/>
        <c:auto val="1"/>
        <c:lblAlgn val="ctr"/>
        <c:lblOffset val="100"/>
        <c:noMultiLvlLbl val="0"/>
      </c:catAx>
      <c:valAx>
        <c:axId val="170062876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6313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0" Type="http://schemas.openxmlformats.org/officeDocument/2006/relationships/image" Target="../media/image6.png"/><Relationship Id="rId4" Type="http://schemas.openxmlformats.org/officeDocument/2006/relationships/chart" Target="../charts/chart3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277813</xdr:colOff>
      <xdr:row>0</xdr:row>
      <xdr:rowOff>130969</xdr:rowOff>
    </xdr:from>
    <xdr:to>
      <xdr:col>18</xdr:col>
      <xdr:colOff>691693</xdr:colOff>
      <xdr:row>4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7BA1BB7-3D48-4325-8F82-09FFABA7116D}"/>
            </a:ext>
          </a:extLst>
        </xdr:cNvPr>
        <xdr:cNvSpPr/>
      </xdr:nvSpPr>
      <xdr:spPr>
        <a:xfrm>
          <a:off x="4164013" y="130969"/>
          <a:ext cx="11488280" cy="484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6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 Ñan</a:t>
          </a:r>
          <a:endParaRPr lang="es-PE" sz="16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359048</xdr:colOff>
      <xdr:row>10</xdr:row>
      <xdr:rowOff>151072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B4B7837-AC3B-47EB-9DEC-765E849F48DA}"/>
            </a:ext>
          </a:extLst>
        </xdr:cNvPr>
        <xdr:cNvSpPr/>
      </xdr:nvSpPr>
      <xdr:spPr>
        <a:xfrm>
          <a:off x="139700" y="1847850"/>
          <a:ext cx="1838598" cy="328872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285749</xdr:colOff>
      <xdr:row>9</xdr:row>
      <xdr:rowOff>0</xdr:rowOff>
    </xdr:from>
    <xdr:to>
      <xdr:col>19</xdr:col>
      <xdr:colOff>15874</xdr:colOff>
      <xdr:row>10</xdr:row>
      <xdr:rowOff>158750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5637A9C-D361-4D1F-8921-901F800E5350}"/>
            </a:ext>
          </a:extLst>
        </xdr:cNvPr>
        <xdr:cNvSpPr/>
      </xdr:nvSpPr>
      <xdr:spPr>
        <a:xfrm>
          <a:off x="1904999" y="1847850"/>
          <a:ext cx="13763625" cy="33655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ACCIONES DEL SERVICIO DE ATENCIÓN RURAL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7916</xdr:colOff>
      <xdr:row>30</xdr:row>
      <xdr:rowOff>15874</xdr:rowOff>
    </xdr:from>
    <xdr:to>
      <xdr:col>7</xdr:col>
      <xdr:colOff>10584</xdr:colOff>
      <xdr:row>31</xdr:row>
      <xdr:rowOff>232833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1FDD46C-DE54-4C0C-B1F2-2B7C8C9086DF}"/>
            </a:ext>
          </a:extLst>
        </xdr:cNvPr>
        <xdr:cNvSpPr/>
      </xdr:nvSpPr>
      <xdr:spPr>
        <a:xfrm>
          <a:off x="1627166" y="5813424"/>
          <a:ext cx="3730118" cy="5852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del Servicio de Atención</a:t>
          </a:r>
          <a:r>
            <a:rPr lang="es-PE" sz="1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Rural de los últimos 5 años, según</a:t>
          </a:r>
          <a:r>
            <a:rPr lang="es-PE" sz="1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región</a:t>
          </a:r>
          <a:endParaRPr lang="es-PE" sz="14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13608</xdr:colOff>
      <xdr:row>30</xdr:row>
      <xdr:rowOff>19585</xdr:rowOff>
    </xdr:from>
    <xdr:to>
      <xdr:col>2</xdr:col>
      <xdr:colOff>190500</xdr:colOff>
      <xdr:row>31</xdr:row>
      <xdr:rowOff>95250</xdr:rowOff>
    </xdr:to>
    <xdr:sp macro="" textlink="">
      <xdr:nvSpPr>
        <xdr:cNvPr id="6" name="Rectángulo 51">
          <a:extLst>
            <a:ext uri="{FF2B5EF4-FFF2-40B4-BE49-F238E27FC236}">
              <a16:creationId xmlns:a16="http://schemas.microsoft.com/office/drawing/2014/main" id="{8F73244D-1588-4B26-8908-734745CEA45B}"/>
            </a:ext>
          </a:extLst>
        </xdr:cNvPr>
        <xdr:cNvSpPr/>
      </xdr:nvSpPr>
      <xdr:spPr>
        <a:xfrm>
          <a:off x="153308" y="5817135"/>
          <a:ext cx="1656442" cy="44396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2</a:t>
          </a:r>
        </a:p>
      </xdr:txBody>
    </xdr:sp>
    <xdr:clientData/>
  </xdr:twoCellAnchor>
  <xdr:twoCellAnchor>
    <xdr:from>
      <xdr:col>7</xdr:col>
      <xdr:colOff>517071</xdr:colOff>
      <xdr:row>29</xdr:row>
      <xdr:rowOff>95248</xdr:rowOff>
    </xdr:from>
    <xdr:to>
      <xdr:col>12</xdr:col>
      <xdr:colOff>503463</xdr:colOff>
      <xdr:row>53</xdr:row>
      <xdr:rowOff>27213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276B3C-2A24-4D3B-82CB-AD641E2C7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1016001</xdr:colOff>
      <xdr:row>63</xdr:row>
      <xdr:rowOff>95250</xdr:rowOff>
    </xdr:from>
    <xdr:to>
      <xdr:col>7</xdr:col>
      <xdr:colOff>0</xdr:colOff>
      <xdr:row>65</xdr:row>
      <xdr:rowOff>176893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B1F4C2D-8824-408A-A36F-1E3295F26EC3}"/>
            </a:ext>
          </a:extLst>
        </xdr:cNvPr>
        <xdr:cNvSpPr/>
      </xdr:nvSpPr>
      <xdr:spPr>
        <a:xfrm>
          <a:off x="1155701" y="14389100"/>
          <a:ext cx="4190999" cy="43724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de la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Servicio de Atención Rural del año 2026 en relación al año 2025</a:t>
          </a:r>
        </a:p>
      </xdr:txBody>
    </xdr:sp>
    <xdr:clientData/>
  </xdr:twoCellAnchor>
  <xdr:twoCellAnchor>
    <xdr:from>
      <xdr:col>1</xdr:col>
      <xdr:colOff>0</xdr:colOff>
      <xdr:row>63</xdr:row>
      <xdr:rowOff>95249</xdr:rowOff>
    </xdr:from>
    <xdr:to>
      <xdr:col>1</xdr:col>
      <xdr:colOff>1197429</xdr:colOff>
      <xdr:row>65</xdr:row>
      <xdr:rowOff>13608</xdr:rowOff>
    </xdr:to>
    <xdr:sp macro="" textlink="">
      <xdr:nvSpPr>
        <xdr:cNvPr id="9" name="Rectángulo 51">
          <a:extLst>
            <a:ext uri="{FF2B5EF4-FFF2-40B4-BE49-F238E27FC236}">
              <a16:creationId xmlns:a16="http://schemas.microsoft.com/office/drawing/2014/main" id="{A405C627-4558-472F-93A4-8822BBC1DBB2}"/>
            </a:ext>
          </a:extLst>
        </xdr:cNvPr>
        <xdr:cNvSpPr/>
      </xdr:nvSpPr>
      <xdr:spPr>
        <a:xfrm>
          <a:off x="139700" y="14389099"/>
          <a:ext cx="1197429" cy="2739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3</a:t>
          </a:r>
        </a:p>
      </xdr:txBody>
    </xdr:sp>
    <xdr:clientData/>
  </xdr:twoCellAnchor>
  <xdr:twoCellAnchor>
    <xdr:from>
      <xdr:col>7</xdr:col>
      <xdr:colOff>202451</xdr:colOff>
      <xdr:row>69</xdr:row>
      <xdr:rowOff>217714</xdr:rowOff>
    </xdr:from>
    <xdr:to>
      <xdr:col>9</xdr:col>
      <xdr:colOff>499541</xdr:colOff>
      <xdr:row>80</xdr:row>
      <xdr:rowOff>46102</xdr:rowOff>
    </xdr:to>
    <xdr:sp macro="" textlink="">
      <xdr:nvSpPr>
        <xdr:cNvPr id="10" name="Flecha a la derecha con bandas 9">
          <a:extLst>
            <a:ext uri="{FF2B5EF4-FFF2-40B4-BE49-F238E27FC236}">
              <a16:creationId xmlns:a16="http://schemas.microsoft.com/office/drawing/2014/main" id="{00074458-9FBD-4816-8938-99C686243EBE}"/>
            </a:ext>
          </a:extLst>
        </xdr:cNvPr>
        <xdr:cNvSpPr/>
      </xdr:nvSpPr>
      <xdr:spPr bwMode="auto">
        <a:xfrm>
          <a:off x="5549151" y="16594364"/>
          <a:ext cx="1757590" cy="590388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76307</xdr:colOff>
      <xdr:row>68</xdr:row>
      <xdr:rowOff>122465</xdr:rowOff>
    </xdr:from>
    <xdr:to>
      <xdr:col>16</xdr:col>
      <xdr:colOff>730646</xdr:colOff>
      <xdr:row>80</xdr:row>
      <xdr:rowOff>98025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63E3C4-B030-4541-8851-FE2647ACD084}"/>
            </a:ext>
          </a:extLst>
        </xdr:cNvPr>
        <xdr:cNvSpPr txBox="1"/>
      </xdr:nvSpPr>
      <xdr:spPr>
        <a:xfrm>
          <a:off x="7613757" y="16245115"/>
          <a:ext cx="6705889" cy="991560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b="0" i="1">
              <a:solidFill>
                <a:sysClr val="windowText" lastClr="000000"/>
              </a:solidFill>
            </a:rPr>
            <a:t>Respecto a las acciones del Servicio de Atención Rural, se observa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decremento</a:t>
          </a:r>
          <a:r>
            <a:rPr lang="es-PE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21,9 </a:t>
          </a:r>
          <a:r>
            <a:rPr lang="es-PE" sz="1100" b="0" i="1">
              <a:solidFill>
                <a:sysClr val="windowText" lastClr="000000"/>
              </a:solidFill>
            </a:rPr>
            <a:t>puntos porcentuales en el periodo de enero a abril de 2026 frente a lo registrado en el mismo periodo del año anterior.</a:t>
          </a:r>
        </a:p>
      </xdr:txBody>
    </xdr:sp>
    <xdr:clientData/>
  </xdr:twoCellAnchor>
  <xdr:twoCellAnchor>
    <xdr:from>
      <xdr:col>8</xdr:col>
      <xdr:colOff>38420</xdr:colOff>
      <xdr:row>52</xdr:row>
      <xdr:rowOff>227321</xdr:rowOff>
    </xdr:from>
    <xdr:to>
      <xdr:col>11</xdr:col>
      <xdr:colOff>885825</xdr:colOff>
      <xdr:row>54</xdr:row>
      <xdr:rowOff>13607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0B927E4-FEE4-49AC-976F-94FA17D73B8F}"/>
            </a:ext>
          </a:extLst>
        </xdr:cNvPr>
        <xdr:cNvSpPr txBox="1"/>
      </xdr:nvSpPr>
      <xdr:spPr>
        <a:xfrm>
          <a:off x="6115370" y="11841471"/>
          <a:ext cx="3057205" cy="294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a/ Número de</a:t>
          </a:r>
          <a:r>
            <a:rPr lang="es-PE" sz="1100" baseline="0"/>
            <a:t>  </a:t>
          </a:r>
          <a:r>
            <a:rPr lang="es-PE" sz="1100"/>
            <a:t>acciones de </a:t>
          </a:r>
          <a:r>
            <a:rPr lang="es-PE" sz="1100">
              <a:solidFill>
                <a:sysClr val="windowText" lastClr="000000"/>
              </a:solidFill>
            </a:rPr>
            <a:t>enero a abril</a:t>
          </a:r>
        </a:p>
      </xdr:txBody>
    </xdr:sp>
    <xdr:clientData/>
  </xdr:twoCellAnchor>
  <xdr:twoCellAnchor editAs="oneCell">
    <xdr:from>
      <xdr:col>1</xdr:col>
      <xdr:colOff>79374</xdr:colOff>
      <xdr:row>0</xdr:row>
      <xdr:rowOff>69452</xdr:rowOff>
    </xdr:from>
    <xdr:to>
      <xdr:col>5</xdr:col>
      <xdr:colOff>248046</xdr:colOff>
      <xdr:row>3</xdr:row>
      <xdr:rowOff>31659</xdr:rowOff>
    </xdr:to>
    <xdr:pic>
      <xdr:nvPicPr>
        <xdr:cNvPr id="13" name="Imagen 12" descr="C:\Users\WCHIPAYO\Downloads\Programa Nacional warmi ñan-01.png">
          <a:extLst>
            <a:ext uri="{FF2B5EF4-FFF2-40B4-BE49-F238E27FC236}">
              <a16:creationId xmlns:a16="http://schemas.microsoft.com/office/drawing/2014/main" id="{4E502FB9-700D-44D8-9830-4A39FA00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69452"/>
          <a:ext cx="3915172" cy="49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1045482</xdr:colOff>
      <xdr:row>12</xdr:row>
      <xdr:rowOff>1546</xdr:rowOff>
    </xdr:from>
    <xdr:to>
      <xdr:col>12</xdr:col>
      <xdr:colOff>11906</xdr:colOff>
      <xdr:row>13</xdr:row>
      <xdr:rowOff>13416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F8A4DE1B-A7AB-416F-9C8A-55704B701948}"/>
            </a:ext>
          </a:extLst>
        </xdr:cNvPr>
        <xdr:cNvSpPr/>
      </xdr:nvSpPr>
      <xdr:spPr>
        <a:xfrm>
          <a:off x="1185182" y="2319296"/>
          <a:ext cx="8173924" cy="30397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Acciones por líneas de acción del</a:t>
          </a:r>
          <a:r>
            <a:rPr lang="es-PE" sz="1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Servicio de Atención Rural </a:t>
          </a:r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1</xdr:colOff>
      <xdr:row>12</xdr:row>
      <xdr:rowOff>0</xdr:rowOff>
    </xdr:from>
    <xdr:to>
      <xdr:col>1</xdr:col>
      <xdr:colOff>1183823</xdr:colOff>
      <xdr:row>12</xdr:row>
      <xdr:rowOff>244929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C33FE01-AC14-435C-8A5D-F7900C2CBD9C}"/>
            </a:ext>
          </a:extLst>
        </xdr:cNvPr>
        <xdr:cNvSpPr/>
      </xdr:nvSpPr>
      <xdr:spPr>
        <a:xfrm>
          <a:off x="139701" y="2317750"/>
          <a:ext cx="1183822" cy="24492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1</a:t>
          </a:r>
        </a:p>
      </xdr:txBody>
    </xdr:sp>
    <xdr:clientData/>
  </xdr:twoCellAnchor>
  <xdr:twoCellAnchor>
    <xdr:from>
      <xdr:col>11</xdr:col>
      <xdr:colOff>762036</xdr:colOff>
      <xdr:row>89</xdr:row>
      <xdr:rowOff>208645</xdr:rowOff>
    </xdr:from>
    <xdr:to>
      <xdr:col>18</xdr:col>
      <xdr:colOff>246223</xdr:colOff>
      <xdr:row>109</xdr:row>
      <xdr:rowOff>148772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76BE4F6-BA43-4F58-A3DF-9877F1CA6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1006475</xdr:colOff>
      <xdr:row>91</xdr:row>
      <xdr:rowOff>68036</xdr:rowOff>
    </xdr:from>
    <xdr:to>
      <xdr:col>5</xdr:col>
      <xdr:colOff>6803</xdr:colOff>
      <xdr:row>93</xdr:row>
      <xdr:rowOff>68036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16514B-08F2-4935-841F-EA604F2CD64A}"/>
            </a:ext>
          </a:extLst>
        </xdr:cNvPr>
        <xdr:cNvSpPr/>
      </xdr:nvSpPr>
      <xdr:spPr>
        <a:xfrm>
          <a:off x="1146175" y="19073586"/>
          <a:ext cx="2746828" cy="5334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Participantes de las acciones por sexo según mes</a:t>
          </a:r>
        </a:p>
      </xdr:txBody>
    </xdr:sp>
    <xdr:clientData/>
  </xdr:twoCellAnchor>
  <xdr:twoCellAnchor>
    <xdr:from>
      <xdr:col>0</xdr:col>
      <xdr:colOff>81643</xdr:colOff>
      <xdr:row>91</xdr:row>
      <xdr:rowOff>71868</xdr:rowOff>
    </xdr:from>
    <xdr:to>
      <xdr:col>1</xdr:col>
      <xdr:colOff>1170214</xdr:colOff>
      <xdr:row>92</xdr:row>
      <xdr:rowOff>136071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473190F1-4F87-42F6-962E-2D953AF909EB}"/>
            </a:ext>
          </a:extLst>
        </xdr:cNvPr>
        <xdr:cNvSpPr/>
      </xdr:nvSpPr>
      <xdr:spPr>
        <a:xfrm>
          <a:off x="81643" y="19077418"/>
          <a:ext cx="1228271" cy="33090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4</a:t>
          </a:r>
        </a:p>
      </xdr:txBody>
    </xdr:sp>
    <xdr:clientData/>
  </xdr:twoCellAnchor>
  <xdr:twoCellAnchor>
    <xdr:from>
      <xdr:col>1</xdr:col>
      <xdr:colOff>15875</xdr:colOff>
      <xdr:row>84</xdr:row>
      <xdr:rowOff>111125</xdr:rowOff>
    </xdr:from>
    <xdr:to>
      <xdr:col>2</xdr:col>
      <xdr:colOff>374923</xdr:colOff>
      <xdr:row>86</xdr:row>
      <xdr:rowOff>68036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63DE10C9-6AAC-4B27-9689-3754341799E5}"/>
            </a:ext>
          </a:extLst>
        </xdr:cNvPr>
        <xdr:cNvSpPr/>
      </xdr:nvSpPr>
      <xdr:spPr>
        <a:xfrm>
          <a:off x="155575" y="17618075"/>
          <a:ext cx="1838598" cy="312511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301624</xdr:colOff>
      <xdr:row>84</xdr:row>
      <xdr:rowOff>113393</xdr:rowOff>
    </xdr:from>
    <xdr:to>
      <xdr:col>19</xdr:col>
      <xdr:colOff>31749</xdr:colOff>
      <xdr:row>86</xdr:row>
      <xdr:rowOff>69968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2E6078D-F56B-46C8-846B-9871CA77DA78}"/>
            </a:ext>
          </a:extLst>
        </xdr:cNvPr>
        <xdr:cNvSpPr/>
      </xdr:nvSpPr>
      <xdr:spPr>
        <a:xfrm>
          <a:off x="1920874" y="17620343"/>
          <a:ext cx="13763625" cy="31217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PARTICIPANTES EN LAS ACCIONES DEL SERVICIO DE ATENCIÓN RURAL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303662</xdr:colOff>
      <xdr:row>90</xdr:row>
      <xdr:rowOff>239486</xdr:rowOff>
    </xdr:from>
    <xdr:to>
      <xdr:col>11</xdr:col>
      <xdr:colOff>576603</xdr:colOff>
      <xdr:row>111</xdr:row>
      <xdr:rowOff>32658</xdr:rowOff>
    </xdr:to>
    <xdr:grpSp>
      <xdr:nvGrpSpPr>
        <xdr:cNvPr id="21" name="Grupo 20">
          <a:extLst>
            <a:ext uri="{FF2B5EF4-FFF2-40B4-BE49-F238E27FC236}">
              <a16:creationId xmlns:a16="http://schemas.microsoft.com/office/drawing/2014/main" id="{B34A1C90-7F96-445E-94B5-889A117879CD}"/>
            </a:ext>
          </a:extLst>
        </xdr:cNvPr>
        <xdr:cNvGrpSpPr/>
      </xdr:nvGrpSpPr>
      <xdr:grpSpPr>
        <a:xfrm>
          <a:off x="4192145" y="19089711"/>
          <a:ext cx="4660862" cy="3032385"/>
          <a:chOff x="4376429" y="3067940"/>
          <a:chExt cx="4859451" cy="3027608"/>
        </a:xfrm>
      </xdr:grpSpPr>
      <xdr:graphicFrame macro="">
        <xdr:nvGraphicFramePr>
          <xdr:cNvPr id="22" name="Gráfico 21">
            <a:extLst>
              <a:ext uri="{FF2B5EF4-FFF2-40B4-BE49-F238E27FC236}">
                <a16:creationId xmlns:a16="http://schemas.microsoft.com/office/drawing/2014/main" id="{F42B6B46-BFB0-865A-E9F2-4BE2A87B998B}"/>
              </a:ext>
            </a:extLst>
          </xdr:cNvPr>
          <xdr:cNvGraphicFramePr/>
        </xdr:nvGraphicFramePr>
        <xdr:xfrm>
          <a:off x="4376429" y="3067940"/>
          <a:ext cx="4859451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704D8CE9-9D81-2D1E-503B-2A983781341D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270" y="3938707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531A7AEE-3E55-94E2-22C4-48DBC45DA643}"/>
              </a:ext>
            </a:extLst>
          </xdr:cNvPr>
          <xdr:cNvPicPr/>
        </xdr:nvPicPr>
        <xdr:blipFill>
          <a:blip xmlns:r="http://schemas.openxmlformats.org/officeDocument/2006/relationships" r:embed="rId6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47711" y="4209259"/>
            <a:ext cx="360046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7</xdr:col>
      <xdr:colOff>181655</xdr:colOff>
      <xdr:row>173</xdr:row>
      <xdr:rowOff>68035</xdr:rowOff>
    </xdr:from>
    <xdr:to>
      <xdr:col>10</xdr:col>
      <xdr:colOff>130912</xdr:colOff>
      <xdr:row>184</xdr:row>
      <xdr:rowOff>27267</xdr:rowOff>
    </xdr:to>
    <xdr:sp macro="" textlink="">
      <xdr:nvSpPr>
        <xdr:cNvPr id="25" name="Flecha a la derecha con bandas 9">
          <a:extLst>
            <a:ext uri="{FF2B5EF4-FFF2-40B4-BE49-F238E27FC236}">
              <a16:creationId xmlns:a16="http://schemas.microsoft.com/office/drawing/2014/main" id="{BB663450-0E47-41A3-B2ED-BB3ED53574D3}"/>
            </a:ext>
          </a:extLst>
        </xdr:cNvPr>
        <xdr:cNvSpPr/>
      </xdr:nvSpPr>
      <xdr:spPr bwMode="auto">
        <a:xfrm>
          <a:off x="5528355" y="35069235"/>
          <a:ext cx="2140007" cy="721232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355931</xdr:colOff>
      <xdr:row>172</xdr:row>
      <xdr:rowOff>95250</xdr:rowOff>
    </xdr:from>
    <xdr:to>
      <xdr:col>17</xdr:col>
      <xdr:colOff>649228</xdr:colOff>
      <xdr:row>184</xdr:row>
      <xdr:rowOff>133969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FD545A3-14B5-40DF-ACD7-2FCB97C99400}"/>
            </a:ext>
          </a:extLst>
        </xdr:cNvPr>
        <xdr:cNvSpPr txBox="1"/>
      </xdr:nvSpPr>
      <xdr:spPr>
        <a:xfrm>
          <a:off x="7893381" y="34842450"/>
          <a:ext cx="7341797" cy="105471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200" b="0" i="1"/>
            <a:t>Respecto a los/as participantes de las acciones del Servicio de Atención Rural, se observa </a:t>
          </a:r>
          <a:r>
            <a:rPr lang="es-PE" sz="12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 decremento de</a:t>
          </a:r>
          <a:r>
            <a:rPr lang="es-PE" sz="12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6,6</a:t>
          </a:r>
          <a:r>
            <a:rPr lang="es-PE" sz="1200" b="0" i="1">
              <a:solidFill>
                <a:sysClr val="windowText" lastClr="000000"/>
              </a:solidFill>
            </a:rPr>
            <a:t> puntos </a:t>
          </a:r>
          <a:r>
            <a:rPr lang="es-PE" sz="1200" b="0" i="1"/>
            <a:t>porcentuales en</a:t>
          </a:r>
          <a:r>
            <a:rPr lang="es-PE" sz="1200" b="0" i="1" baseline="0"/>
            <a:t> el periodo de enero a abril </a:t>
          </a:r>
          <a:r>
            <a:rPr lang="es-PE" sz="1200" b="0" i="1"/>
            <a:t>de 2026 frente a lo registrado en el mismo periodo del año anterior.</a:t>
          </a:r>
        </a:p>
      </xdr:txBody>
    </xdr:sp>
    <xdr:clientData/>
  </xdr:twoCellAnchor>
  <xdr:twoCellAnchor>
    <xdr:from>
      <xdr:col>1</xdr:col>
      <xdr:colOff>936170</xdr:colOff>
      <xdr:row>166</xdr:row>
      <xdr:rowOff>27214</xdr:rowOff>
    </xdr:from>
    <xdr:to>
      <xdr:col>6</xdr:col>
      <xdr:colOff>666750</xdr:colOff>
      <xdr:row>169</xdr:row>
      <xdr:rowOff>108858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2FBA877-9D10-4FF7-A2A1-2BDC1FB16C95}"/>
            </a:ext>
          </a:extLst>
        </xdr:cNvPr>
        <xdr:cNvSpPr/>
      </xdr:nvSpPr>
      <xdr:spPr>
        <a:xfrm>
          <a:off x="1075870" y="33466314"/>
          <a:ext cx="4207330" cy="57694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participantes de las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del Servicio de Atención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Rural del año 2026 en relación al año 2025</a:t>
          </a:r>
        </a:p>
      </xdr:txBody>
    </xdr:sp>
    <xdr:clientData/>
  </xdr:twoCellAnchor>
  <xdr:twoCellAnchor>
    <xdr:from>
      <xdr:col>1</xdr:col>
      <xdr:colOff>1</xdr:colOff>
      <xdr:row>166</xdr:row>
      <xdr:rowOff>30899</xdr:rowOff>
    </xdr:from>
    <xdr:to>
      <xdr:col>1</xdr:col>
      <xdr:colOff>1061359</xdr:colOff>
      <xdr:row>167</xdr:row>
      <xdr:rowOff>112543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AD3BDA73-80CF-40EF-925F-9D759EDB5E52}"/>
            </a:ext>
          </a:extLst>
        </xdr:cNvPr>
        <xdr:cNvSpPr/>
      </xdr:nvSpPr>
      <xdr:spPr>
        <a:xfrm>
          <a:off x="139701" y="33469999"/>
          <a:ext cx="1061358" cy="25944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7</a:t>
          </a:r>
        </a:p>
      </xdr:txBody>
    </xdr:sp>
    <xdr:clientData/>
  </xdr:twoCellAnchor>
  <xdr:twoCellAnchor>
    <xdr:from>
      <xdr:col>0</xdr:col>
      <xdr:colOff>111126</xdr:colOff>
      <xdr:row>86</xdr:row>
      <xdr:rowOff>142875</xdr:rowOff>
    </xdr:from>
    <xdr:to>
      <xdr:col>18</xdr:col>
      <xdr:colOff>664482</xdr:colOff>
      <xdr:row>89</xdr:row>
      <xdr:rowOff>156482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7C46497-E1FF-430F-B35F-B47792F32D1C}"/>
            </a:ext>
          </a:extLst>
        </xdr:cNvPr>
        <xdr:cNvSpPr txBox="1"/>
      </xdr:nvSpPr>
      <xdr:spPr>
        <a:xfrm>
          <a:off x="111126" y="18005425"/>
          <a:ext cx="15539356" cy="674007"/>
        </a:xfrm>
        <a:prstGeom prst="rect">
          <a:avLst/>
        </a:prstGeom>
        <a:solidFill>
          <a:schemeClr val="lt1"/>
        </a:solidFill>
        <a:ln w="317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denomina como participantes de las acciones del</a:t>
          </a:r>
          <a:r>
            <a:rPr lang="es-P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Servicio de Atención Rural, a la población que ha tenido una participación directa y voluntaria en los temas desarrollados para prevenir la violencia contra la mujer, los integrantes del grupo familiar y violencia sexual, así como en los temas desarrollados para promover el acceso a la justicia, protección y recuperación de las personas afectadas por hechos de violencia familiar y sexual con enfoque de derechos humanos, equidad de género, interculturalidad, integralidad y territorialidad. Asimismo,</a:t>
          </a:r>
          <a:r>
            <a:rPr lang="es-P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indicar que Incluye a la persona que participó una o más veces en las acciones del Servicio de Atención Rural</a:t>
          </a:r>
          <a:endParaRPr lang="es-PE" i="1">
            <a:effectLst/>
          </a:endParaRPr>
        </a:p>
      </xdr:txBody>
    </xdr:sp>
    <xdr:clientData/>
  </xdr:twoCellAnchor>
  <xdr:twoCellAnchor>
    <xdr:from>
      <xdr:col>2</xdr:col>
      <xdr:colOff>36943</xdr:colOff>
      <xdr:row>132</xdr:row>
      <xdr:rowOff>13607</xdr:rowOff>
    </xdr:from>
    <xdr:to>
      <xdr:col>7</xdr:col>
      <xdr:colOff>10582</xdr:colOff>
      <xdr:row>133</xdr:row>
      <xdr:rowOff>285750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B96B9D7D-0824-4C0B-B5BE-9D8802D0CB83}"/>
            </a:ext>
          </a:extLst>
        </xdr:cNvPr>
        <xdr:cNvSpPr/>
      </xdr:nvSpPr>
      <xdr:spPr>
        <a:xfrm>
          <a:off x="1656193" y="25807307"/>
          <a:ext cx="3701089" cy="6721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Participantes</a:t>
          </a:r>
          <a:r>
            <a:rPr lang="es-PE" sz="1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las </a:t>
          </a:r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de</a:t>
          </a:r>
          <a:r>
            <a:rPr lang="es-PE" sz="14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los</a:t>
          </a:r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últimos 5 años, según región</a:t>
          </a:r>
          <a:endParaRPr lang="es-PE" sz="1400" baseline="30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52572</xdr:colOff>
      <xdr:row>132</xdr:row>
      <xdr:rowOff>19585</xdr:rowOff>
    </xdr:from>
    <xdr:to>
      <xdr:col>2</xdr:col>
      <xdr:colOff>222250</xdr:colOff>
      <xdr:row>133</xdr:row>
      <xdr:rowOff>111125</xdr:rowOff>
    </xdr:to>
    <xdr:sp macro="" textlink="">
      <xdr:nvSpPr>
        <xdr:cNvPr id="31" name="Rectángulo 51">
          <a:extLst>
            <a:ext uri="{FF2B5EF4-FFF2-40B4-BE49-F238E27FC236}">
              <a16:creationId xmlns:a16="http://schemas.microsoft.com/office/drawing/2014/main" id="{FBAF359C-4B81-4C16-B120-9ACD65EA6634}"/>
            </a:ext>
          </a:extLst>
        </xdr:cNvPr>
        <xdr:cNvSpPr/>
      </xdr:nvSpPr>
      <xdr:spPr>
        <a:xfrm>
          <a:off x="192272" y="25813285"/>
          <a:ext cx="1649228" cy="4915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N°6</a:t>
          </a:r>
        </a:p>
      </xdr:txBody>
    </xdr:sp>
    <xdr:clientData/>
  </xdr:twoCellAnchor>
  <xdr:twoCellAnchor>
    <xdr:from>
      <xdr:col>7</xdr:col>
      <xdr:colOff>598714</xdr:colOff>
      <xdr:row>132</xdr:row>
      <xdr:rowOff>0</xdr:rowOff>
    </xdr:from>
    <xdr:to>
      <xdr:col>12</xdr:col>
      <xdr:colOff>830036</xdr:colOff>
      <xdr:row>157</xdr:row>
      <xdr:rowOff>83911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208C81E8-B4CD-46C1-8C2A-13BB9EEDF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1045482</xdr:colOff>
      <xdr:row>114</xdr:row>
      <xdr:rowOff>1546</xdr:rowOff>
    </xdr:from>
    <xdr:to>
      <xdr:col>12</xdr:col>
      <xdr:colOff>11907</xdr:colOff>
      <xdr:row>115</xdr:row>
      <xdr:rowOff>13416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5279735B-B4FB-48B2-97B7-F1FEED6C7843}"/>
            </a:ext>
          </a:extLst>
        </xdr:cNvPr>
        <xdr:cNvSpPr/>
      </xdr:nvSpPr>
      <xdr:spPr>
        <a:xfrm>
          <a:off x="1185182" y="22385296"/>
          <a:ext cx="8173925" cy="30397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Participantes de las acciones por líneas de acción del Servicio de Atención Rural según mes</a:t>
          </a:r>
        </a:p>
      </xdr:txBody>
    </xdr:sp>
    <xdr:clientData/>
  </xdr:twoCellAnchor>
  <xdr:twoCellAnchor>
    <xdr:from>
      <xdr:col>1</xdr:col>
      <xdr:colOff>1</xdr:colOff>
      <xdr:row>113</xdr:row>
      <xdr:rowOff>271317</xdr:rowOff>
    </xdr:from>
    <xdr:to>
      <xdr:col>1</xdr:col>
      <xdr:colOff>1183823</xdr:colOff>
      <xdr:row>114</xdr:row>
      <xdr:rowOff>244929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0BF06C38-A41B-4F76-A2EE-E69F06507325}"/>
            </a:ext>
          </a:extLst>
        </xdr:cNvPr>
        <xdr:cNvSpPr/>
      </xdr:nvSpPr>
      <xdr:spPr>
        <a:xfrm>
          <a:off x="139701" y="22382017"/>
          <a:ext cx="1183822" cy="24666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400"/>
            <a:t>Cuadro N° 5</a:t>
          </a:r>
        </a:p>
      </xdr:txBody>
    </xdr:sp>
    <xdr:clientData/>
  </xdr:twoCellAnchor>
  <xdr:twoCellAnchor>
    <xdr:from>
      <xdr:col>0</xdr:col>
      <xdr:colOff>43845</xdr:colOff>
      <xdr:row>60</xdr:row>
      <xdr:rowOff>24192</xdr:rowOff>
    </xdr:from>
    <xdr:to>
      <xdr:col>6</xdr:col>
      <xdr:colOff>677333</xdr:colOff>
      <xdr:row>62</xdr:row>
      <xdr:rowOff>219227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036150FA-1D87-4885-8C95-6078F209D4DC}"/>
            </a:ext>
          </a:extLst>
        </xdr:cNvPr>
        <xdr:cNvSpPr txBox="1"/>
      </xdr:nvSpPr>
      <xdr:spPr>
        <a:xfrm>
          <a:off x="43845" y="13670342"/>
          <a:ext cx="5249938" cy="6204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>
              <a:solidFill>
                <a:sysClr val="windowText" lastClr="000000"/>
              </a:solidFill>
            </a:rPr>
            <a:t>2/ Hasta el</a:t>
          </a:r>
          <a:r>
            <a:rPr lang="es-PE" sz="1100" baseline="0">
              <a:solidFill>
                <a:sysClr val="windowText" lastClr="000000"/>
              </a:solidFill>
            </a:rPr>
            <a:t> año 2023, la información corresponde al servicio de la Estrategia Rural. A partir del año 2024 se implementa el Servicio de Atención Rural</a:t>
          </a:r>
        </a:p>
        <a:p>
          <a:r>
            <a:rPr lang="es-PE" sz="1100" baseline="0">
              <a:solidFill>
                <a:sysClr val="windowText" lastClr="000000"/>
              </a:solidFill>
            </a:rPr>
            <a:t>a/ Numero de acciones de enero a abril de 2026</a:t>
          </a:r>
        </a:p>
      </xdr:txBody>
    </xdr:sp>
    <xdr:clientData/>
  </xdr:twoCellAnchor>
  <xdr:twoCellAnchor>
    <xdr:from>
      <xdr:col>0</xdr:col>
      <xdr:colOff>136070</xdr:colOff>
      <xdr:row>163</xdr:row>
      <xdr:rowOff>40822</xdr:rowOff>
    </xdr:from>
    <xdr:to>
      <xdr:col>7</xdr:col>
      <xdr:colOff>0</xdr:colOff>
      <xdr:row>165</xdr:row>
      <xdr:rowOff>231321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482EA44C-710D-429F-A850-AF2140511922}"/>
            </a:ext>
          </a:extLst>
        </xdr:cNvPr>
        <xdr:cNvSpPr txBox="1"/>
      </xdr:nvSpPr>
      <xdr:spPr>
        <a:xfrm>
          <a:off x="136070" y="32717922"/>
          <a:ext cx="5210630" cy="698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>
              <a:solidFill>
                <a:sysClr val="windowText" lastClr="000000"/>
              </a:solidFill>
            </a:rPr>
            <a:t>3/ Hasta el</a:t>
          </a:r>
          <a:r>
            <a:rPr lang="es-PE" sz="1100" baseline="0">
              <a:solidFill>
                <a:sysClr val="windowText" lastClr="000000"/>
              </a:solidFill>
            </a:rPr>
            <a:t> año 2023, la información corresponde al servicio de la Estrategia Rural. A partir del año 2024 se implementa el Servicio de Atención Rural</a:t>
          </a:r>
        </a:p>
        <a:p>
          <a:r>
            <a:rPr lang="es-PE" sz="1100" baseline="0">
              <a:solidFill>
                <a:sysClr val="windowText" lastClr="000000"/>
              </a:solidFill>
            </a:rPr>
            <a:t>a/ Numero de participantes de las acciones de enero a abril de 2026</a:t>
          </a:r>
        </a:p>
      </xdr:txBody>
    </xdr:sp>
    <xdr:clientData/>
  </xdr:twoCellAnchor>
  <xdr:twoCellAnchor>
    <xdr:from>
      <xdr:col>8</xdr:col>
      <xdr:colOff>598713</xdr:colOff>
      <xdr:row>158</xdr:row>
      <xdr:rowOff>68035</xdr:rowOff>
    </xdr:from>
    <xdr:to>
      <xdr:col>12</xdr:col>
      <xdr:colOff>176892</xdr:colOff>
      <xdr:row>160</xdr:row>
      <xdr:rowOff>204107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D8025EC3-BF77-483E-BDA0-839E5B85A0E1}"/>
            </a:ext>
          </a:extLst>
        </xdr:cNvPr>
        <xdr:cNvSpPr txBox="1"/>
      </xdr:nvSpPr>
      <xdr:spPr>
        <a:xfrm>
          <a:off x="6675663" y="31475135"/>
          <a:ext cx="2848429" cy="6440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aseline="0">
              <a:solidFill>
                <a:sysClr val="windowText" lastClr="000000"/>
              </a:solidFill>
            </a:rPr>
            <a:t>a/ Numero de participantes de las acciones de enero a abril</a:t>
          </a:r>
        </a:p>
      </xdr:txBody>
    </xdr:sp>
    <xdr:clientData/>
  </xdr:twoCellAnchor>
  <xdr:twoCellAnchor editAs="oneCell">
    <xdr:from>
      <xdr:col>13</xdr:col>
      <xdr:colOff>283482</xdr:colOff>
      <xdr:row>133</xdr:row>
      <xdr:rowOff>238126</xdr:rowOff>
    </xdr:from>
    <xdr:to>
      <xdr:col>18</xdr:col>
      <xdr:colOff>45357</xdr:colOff>
      <xdr:row>162</xdr:row>
      <xdr:rowOff>121543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B064E39-453A-4A4D-AE90-0571384472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337"/>
        <a:stretch>
          <a:fillRect/>
        </a:stretch>
      </xdr:blipFill>
      <xdr:spPr>
        <a:xfrm>
          <a:off x="10691132" y="26431876"/>
          <a:ext cx="4689475" cy="6112767"/>
        </a:xfrm>
        <a:prstGeom prst="rect">
          <a:avLst/>
        </a:prstGeom>
      </xdr:spPr>
    </xdr:pic>
    <xdr:clientData/>
  </xdr:twoCellAnchor>
  <xdr:twoCellAnchor editAs="oneCell">
    <xdr:from>
      <xdr:col>12</xdr:col>
      <xdr:colOff>668565</xdr:colOff>
      <xdr:row>157</xdr:row>
      <xdr:rowOff>157378</xdr:rowOff>
    </xdr:from>
    <xdr:to>
      <xdr:col>15</xdr:col>
      <xdr:colOff>93347</xdr:colOff>
      <xdr:row>162</xdr:row>
      <xdr:rowOff>170542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B3C5E72-6F63-4BAE-A26D-1EDE1340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15765" y="31310478"/>
          <a:ext cx="2606132" cy="1283164"/>
        </a:xfrm>
        <a:prstGeom prst="rect">
          <a:avLst/>
        </a:prstGeom>
      </xdr:spPr>
    </xdr:pic>
    <xdr:clientData/>
  </xdr:twoCellAnchor>
  <xdr:twoCellAnchor editAs="oneCell">
    <xdr:from>
      <xdr:col>13</xdr:col>
      <xdr:colOff>272333</xdr:colOff>
      <xdr:row>31</xdr:row>
      <xdr:rowOff>249465</xdr:rowOff>
    </xdr:from>
    <xdr:to>
      <xdr:col>18</xdr:col>
      <xdr:colOff>246999</xdr:colOff>
      <xdr:row>57</xdr:row>
      <xdr:rowOff>147412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87874CF-140F-4BED-A2E7-A659BC5C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79983" y="6415315"/>
          <a:ext cx="4902266" cy="6616247"/>
        </a:xfrm>
        <a:prstGeom prst="rect">
          <a:avLst/>
        </a:prstGeom>
      </xdr:spPr>
    </xdr:pic>
    <xdr:clientData/>
  </xdr:twoCellAnchor>
  <xdr:twoCellAnchor editAs="oneCell">
    <xdr:from>
      <xdr:col>12</xdr:col>
      <xdr:colOff>573698</xdr:colOff>
      <xdr:row>52</xdr:row>
      <xdr:rowOff>133350</xdr:rowOff>
    </xdr:from>
    <xdr:to>
      <xdr:col>15</xdr:col>
      <xdr:colOff>219075</xdr:colOff>
      <xdr:row>58</xdr:row>
      <xdr:rowOff>38100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18D7C1B2-F2E4-4B7C-860E-97DA30AF0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20898" y="11747500"/>
          <a:ext cx="2826727" cy="142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C34">
            <v>2022</v>
          </cell>
          <cell r="D34">
            <v>2023</v>
          </cell>
          <cell r="E34">
            <v>2024</v>
          </cell>
          <cell r="F34">
            <v>2025</v>
          </cell>
          <cell r="G34" t="str">
            <v>2026 a/</v>
          </cell>
        </row>
        <row r="60">
          <cell r="B60" t="str">
            <v>Total</v>
          </cell>
          <cell r="C60">
            <v>6074</v>
          </cell>
          <cell r="D60">
            <v>6176</v>
          </cell>
          <cell r="E60">
            <v>5564</v>
          </cell>
          <cell r="F60">
            <v>6103</v>
          </cell>
          <cell r="G60">
            <v>1675</v>
          </cell>
        </row>
        <row r="91">
          <cell r="O91" t="str">
            <v>0 - 5 años</v>
          </cell>
          <cell r="P91">
            <v>96</v>
          </cell>
        </row>
        <row r="92">
          <cell r="O92" t="str">
            <v>6 - 11 años</v>
          </cell>
          <cell r="P92">
            <v>6181</v>
          </cell>
        </row>
        <row r="93">
          <cell r="O93" t="str">
            <v>12 - 14 años</v>
          </cell>
          <cell r="P93">
            <v>3120</v>
          </cell>
        </row>
        <row r="94">
          <cell r="O94" t="str">
            <v>15 - 17 años</v>
          </cell>
          <cell r="P94">
            <v>2267</v>
          </cell>
        </row>
        <row r="95">
          <cell r="D95" t="str">
            <v>Mujer</v>
          </cell>
          <cell r="E95" t="str">
            <v>Hombre</v>
          </cell>
          <cell r="O95" t="str">
            <v>18 - 29 años</v>
          </cell>
          <cell r="P95">
            <v>5852</v>
          </cell>
        </row>
        <row r="96">
          <cell r="O96" t="str">
            <v>30 - 59 años</v>
          </cell>
          <cell r="P96">
            <v>17634</v>
          </cell>
        </row>
        <row r="97">
          <cell r="O97" t="str">
            <v>60 a más años</v>
          </cell>
          <cell r="P97">
            <v>4305</v>
          </cell>
        </row>
        <row r="109">
          <cell r="D109">
            <v>0.60471423140286407</v>
          </cell>
          <cell r="E109">
            <v>0.39528576859713599</v>
          </cell>
        </row>
        <row r="137">
          <cell r="C137">
            <v>2022</v>
          </cell>
          <cell r="D137">
            <v>2023</v>
          </cell>
          <cell r="E137">
            <v>2024</v>
          </cell>
          <cell r="F137">
            <v>2025</v>
          </cell>
          <cell r="G137" t="str">
            <v>2026 a/</v>
          </cell>
        </row>
        <row r="163">
          <cell r="B163" t="str">
            <v>Total</v>
          </cell>
          <cell r="C163">
            <v>146306.00000000003</v>
          </cell>
          <cell r="D163">
            <v>130247</v>
          </cell>
          <cell r="E163">
            <v>127752</v>
          </cell>
          <cell r="F163">
            <v>161560</v>
          </cell>
          <cell r="G163">
            <v>39455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C873-8446-4DA7-A8F9-A5E8F820F575}">
  <sheetPr>
    <tabColor theme="1" tint="0.14999847407452621"/>
  </sheetPr>
  <dimension ref="B4:AG187"/>
  <sheetViews>
    <sheetView showGridLines="0" tabSelected="1" view="pageBreakPreview" zoomScale="89" zoomScaleNormal="70" zoomScaleSheetLayoutView="89" workbookViewId="0">
      <pane ySplit="8" topLeftCell="A9" activePane="bottomLeft" state="frozen"/>
      <selection activeCell="A347" sqref="A347"/>
      <selection pane="bottomLeft" activeCell="A347" sqref="A347"/>
    </sheetView>
  </sheetViews>
  <sheetFormatPr baseColWidth="10" defaultColWidth="11.453125" defaultRowHeight="14" x14ac:dyDescent="0.3"/>
  <cols>
    <col min="1" max="1" width="2" style="1" customWidth="1"/>
    <col min="2" max="2" width="21.1796875" style="1" customWidth="1"/>
    <col min="3" max="5" width="10.81640625" style="1" customWidth="1"/>
    <col min="6" max="10" width="10.453125" style="1" customWidth="1"/>
    <col min="11" max="11" width="10.7265625" style="1" customWidth="1"/>
    <col min="12" max="16" width="15.1796875" style="1" customWidth="1"/>
    <col min="17" max="17" width="14.26953125" style="1" customWidth="1"/>
    <col min="18" max="18" width="10.7265625" style="1" customWidth="1"/>
    <col min="19" max="19" width="4.54296875" style="1" customWidth="1"/>
    <col min="20" max="20" width="12.54296875" style="1" customWidth="1"/>
    <col min="21" max="22" width="12.1796875" style="1" customWidth="1"/>
    <col min="23" max="34" width="12.453125" style="1" customWidth="1"/>
    <col min="35" max="35" width="10" style="1" customWidth="1"/>
    <col min="36" max="36" width="11.26953125" style="1" customWidth="1"/>
    <col min="37" max="37" width="14.26953125" style="1" customWidth="1"/>
    <col min="38" max="46" width="7.1796875" style="1" customWidth="1"/>
    <col min="47" max="16384" width="11.453125" style="1"/>
  </cols>
  <sheetData>
    <row r="4" spans="2:19" ht="6.75" customHeight="1" x14ac:dyDescent="0.3"/>
    <row r="5" spans="2:19" ht="8.25" customHeight="1" x14ac:dyDescent="0.3"/>
    <row r="6" spans="2:19" ht="15" customHeight="1" x14ac:dyDescent="0.3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33" customHeight="1" x14ac:dyDescent="0.3">
      <c r="B7" s="4" t="s"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ht="27.75" customHeight="1" x14ac:dyDescent="0.3">
      <c r="B8" s="6" t="s">
        <v>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2:19" ht="13.5" customHeight="1" x14ac:dyDescent="0.3"/>
    <row r="12" spans="2:19" ht="9" customHeight="1" x14ac:dyDescent="0.3">
      <c r="B12" s="8"/>
    </row>
    <row r="13" spans="2:19" ht="23.25" customHeight="1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2:19" x14ac:dyDescent="0.3">
      <c r="B14" s="8"/>
    </row>
    <row r="15" spans="2:19" ht="96" customHeight="1" x14ac:dyDescent="0.3">
      <c r="B15" s="10" t="s">
        <v>2</v>
      </c>
      <c r="C15" s="11" t="s">
        <v>3</v>
      </c>
      <c r="D15" s="12" t="s">
        <v>4</v>
      </c>
      <c r="E15" s="13"/>
      <c r="F15" s="14"/>
      <c r="G15" s="12" t="s">
        <v>5</v>
      </c>
      <c r="H15" s="13"/>
      <c r="I15" s="14"/>
      <c r="J15" s="12" t="s">
        <v>6</v>
      </c>
      <c r="K15" s="13"/>
      <c r="L15" s="14"/>
      <c r="M15" s="15"/>
      <c r="N15" s="15"/>
      <c r="O15" s="15"/>
      <c r="P15" s="15"/>
      <c r="Q15" s="15"/>
      <c r="R15" s="15"/>
      <c r="S15" s="15"/>
    </row>
    <row r="16" spans="2:19" ht="21.65" customHeight="1" x14ac:dyDescent="0.3">
      <c r="B16" s="16" t="s">
        <v>7</v>
      </c>
      <c r="C16" s="17">
        <f t="shared" ref="C16:C27" si="0">SUM(D16:L16)</f>
        <v>228</v>
      </c>
      <c r="D16" s="18"/>
      <c r="E16" s="19">
        <v>140</v>
      </c>
      <c r="F16" s="18"/>
      <c r="G16" s="18"/>
      <c r="H16" s="19">
        <v>66</v>
      </c>
      <c r="I16" s="18"/>
      <c r="J16" s="18"/>
      <c r="K16" s="19">
        <v>22</v>
      </c>
      <c r="L16" s="18"/>
      <c r="M16" s="20"/>
      <c r="N16" s="20"/>
      <c r="O16" s="20"/>
      <c r="P16" s="15"/>
      <c r="Q16" s="15"/>
      <c r="R16" s="15"/>
      <c r="S16" s="15"/>
    </row>
    <row r="17" spans="2:33" ht="21.65" customHeight="1" x14ac:dyDescent="0.3">
      <c r="B17" s="21" t="s">
        <v>8</v>
      </c>
      <c r="C17" s="17">
        <f t="shared" si="0"/>
        <v>237</v>
      </c>
      <c r="D17" s="18"/>
      <c r="E17" s="19">
        <v>126</v>
      </c>
      <c r="F17" s="18"/>
      <c r="G17" s="18"/>
      <c r="H17" s="19">
        <v>87</v>
      </c>
      <c r="I17" s="18"/>
      <c r="J17" s="18"/>
      <c r="K17" s="19">
        <v>24</v>
      </c>
      <c r="L17" s="18"/>
      <c r="M17" s="20"/>
      <c r="N17" s="20"/>
      <c r="O17" s="20"/>
      <c r="P17" s="15"/>
      <c r="Q17" s="15"/>
      <c r="R17" s="15"/>
      <c r="S17" s="15"/>
    </row>
    <row r="18" spans="2:33" ht="21.65" customHeight="1" x14ac:dyDescent="0.3">
      <c r="B18" s="21" t="s">
        <v>9</v>
      </c>
      <c r="C18" s="17">
        <f t="shared" si="0"/>
        <v>547</v>
      </c>
      <c r="D18" s="18"/>
      <c r="E18" s="19">
        <v>187</v>
      </c>
      <c r="F18" s="18"/>
      <c r="G18" s="18"/>
      <c r="H18" s="19">
        <v>315</v>
      </c>
      <c r="I18" s="18"/>
      <c r="J18" s="18"/>
      <c r="K18" s="19">
        <v>45</v>
      </c>
      <c r="L18" s="18"/>
      <c r="M18" s="20"/>
      <c r="N18" s="20"/>
      <c r="O18" s="20"/>
      <c r="P18" s="15"/>
      <c r="Q18" s="15"/>
      <c r="R18" s="15"/>
      <c r="S18" s="15"/>
    </row>
    <row r="19" spans="2:33" ht="21.65" customHeight="1" thickBot="1" x14ac:dyDescent="0.35">
      <c r="B19" s="21" t="s">
        <v>10</v>
      </c>
      <c r="C19" s="17">
        <f t="shared" si="0"/>
        <v>663</v>
      </c>
      <c r="D19" s="18"/>
      <c r="E19" s="19">
        <v>268</v>
      </c>
      <c r="F19" s="18"/>
      <c r="G19" s="18"/>
      <c r="H19" s="19">
        <v>336</v>
      </c>
      <c r="I19" s="18"/>
      <c r="J19" s="18"/>
      <c r="K19" s="19">
        <v>59</v>
      </c>
      <c r="L19" s="18"/>
      <c r="M19" s="20"/>
      <c r="N19" s="20"/>
      <c r="O19" s="20"/>
      <c r="P19" s="15"/>
      <c r="Q19" s="15"/>
      <c r="R19" s="15"/>
      <c r="S19" s="15"/>
    </row>
    <row r="20" spans="2:33" ht="21.65" hidden="1" customHeight="1" x14ac:dyDescent="0.3">
      <c r="B20" s="21" t="s">
        <v>11</v>
      </c>
      <c r="C20" s="17">
        <f t="shared" si="0"/>
        <v>0</v>
      </c>
      <c r="D20" s="18"/>
      <c r="E20" s="19"/>
      <c r="F20" s="18"/>
      <c r="G20" s="18"/>
      <c r="H20" s="19"/>
      <c r="I20" s="18"/>
      <c r="J20" s="18"/>
      <c r="K20" s="19"/>
      <c r="L20" s="18"/>
      <c r="M20" s="15"/>
      <c r="N20" s="15"/>
      <c r="O20" s="15"/>
      <c r="P20" s="15"/>
      <c r="Q20" s="15"/>
      <c r="R20" s="15"/>
      <c r="S20" s="15"/>
    </row>
    <row r="21" spans="2:33" ht="21.65" hidden="1" customHeight="1" x14ac:dyDescent="0.3">
      <c r="B21" s="22" t="s">
        <v>12</v>
      </c>
      <c r="C21" s="23">
        <f t="shared" si="0"/>
        <v>0</v>
      </c>
      <c r="D21" s="24"/>
      <c r="E21" s="25"/>
      <c r="F21" s="24"/>
      <c r="G21" s="24"/>
      <c r="H21" s="25"/>
      <c r="I21" s="24"/>
      <c r="J21" s="24"/>
      <c r="K21" s="19"/>
      <c r="L21" s="24"/>
      <c r="M21" s="15"/>
      <c r="N21" s="15"/>
      <c r="O21" s="15"/>
      <c r="P21" s="15"/>
      <c r="Q21" s="15"/>
      <c r="R21" s="15"/>
      <c r="S21" s="15"/>
    </row>
    <row r="22" spans="2:33" ht="21.65" hidden="1" customHeight="1" x14ac:dyDescent="0.3">
      <c r="B22" s="26" t="s">
        <v>13</v>
      </c>
      <c r="C22" s="23">
        <f t="shared" si="0"/>
        <v>0</v>
      </c>
      <c r="D22" s="24"/>
      <c r="E22" s="25"/>
      <c r="F22" s="24"/>
      <c r="G22" s="24"/>
      <c r="H22" s="25"/>
      <c r="I22" s="24"/>
      <c r="J22" s="24"/>
      <c r="K22" s="19"/>
      <c r="L22" s="24"/>
      <c r="M22" s="15"/>
      <c r="N22" s="15"/>
      <c r="O22" s="15"/>
      <c r="P22" s="15"/>
      <c r="Q22" s="15"/>
      <c r="R22" s="15"/>
      <c r="S22" s="15"/>
    </row>
    <row r="23" spans="2:33" ht="21.65" hidden="1" customHeight="1" x14ac:dyDescent="0.3">
      <c r="B23" s="26" t="s">
        <v>14</v>
      </c>
      <c r="C23" s="23">
        <f t="shared" si="0"/>
        <v>0</v>
      </c>
      <c r="D23" s="24"/>
      <c r="E23" s="25"/>
      <c r="F23" s="24"/>
      <c r="G23" s="24"/>
      <c r="H23" s="25"/>
      <c r="I23" s="24"/>
      <c r="J23" s="24"/>
      <c r="K23" s="19"/>
      <c r="L23" s="24"/>
      <c r="M23" s="15"/>
      <c r="N23" s="15"/>
      <c r="O23" s="15"/>
      <c r="P23" s="15"/>
      <c r="Q23" s="15"/>
      <c r="R23" s="15"/>
      <c r="S23" s="15"/>
      <c r="AD23" s="27"/>
      <c r="AE23" s="27"/>
      <c r="AF23" s="27"/>
      <c r="AG23" s="27"/>
    </row>
    <row r="24" spans="2:33" ht="21.65" hidden="1" customHeight="1" x14ac:dyDescent="0.3">
      <c r="B24" s="22" t="s">
        <v>15</v>
      </c>
      <c r="C24" s="23">
        <f t="shared" si="0"/>
        <v>0</v>
      </c>
      <c r="D24" s="24"/>
      <c r="E24" s="25"/>
      <c r="F24" s="24"/>
      <c r="G24" s="24"/>
      <c r="H24" s="25"/>
      <c r="I24" s="24"/>
      <c r="J24" s="24"/>
      <c r="K24" s="19"/>
      <c r="L24" s="24"/>
      <c r="M24" s="15"/>
      <c r="N24" s="15"/>
      <c r="O24" s="15"/>
      <c r="P24" s="15"/>
      <c r="Q24" s="15"/>
      <c r="R24" s="15"/>
      <c r="S24" s="15"/>
    </row>
    <row r="25" spans="2:33" ht="21.65" hidden="1" customHeight="1" x14ac:dyDescent="0.3">
      <c r="B25" s="26" t="s">
        <v>16</v>
      </c>
      <c r="C25" s="23">
        <f t="shared" si="0"/>
        <v>0</v>
      </c>
      <c r="D25" s="24"/>
      <c r="E25" s="25"/>
      <c r="F25" s="24"/>
      <c r="G25" s="24"/>
      <c r="H25" s="25"/>
      <c r="I25" s="24"/>
      <c r="J25" s="24"/>
      <c r="K25" s="19"/>
      <c r="L25" s="24"/>
      <c r="M25" s="15"/>
      <c r="N25" s="15"/>
      <c r="O25" s="15"/>
      <c r="P25" s="15"/>
      <c r="Q25" s="15"/>
      <c r="R25" s="15"/>
      <c r="S25" s="15"/>
    </row>
    <row r="26" spans="2:33" ht="21.65" hidden="1" customHeight="1" x14ac:dyDescent="0.3">
      <c r="B26" s="26" t="s">
        <v>17</v>
      </c>
      <c r="C26" s="23">
        <f t="shared" si="0"/>
        <v>0</v>
      </c>
      <c r="D26" s="24"/>
      <c r="E26" s="25"/>
      <c r="F26" s="24"/>
      <c r="G26" s="24"/>
      <c r="H26" s="25"/>
      <c r="I26" s="24"/>
      <c r="J26" s="24"/>
      <c r="K26" s="19"/>
      <c r="L26" s="24"/>
      <c r="M26" s="15"/>
      <c r="N26" s="15"/>
      <c r="O26" s="15"/>
      <c r="P26" s="15"/>
      <c r="Q26" s="15"/>
      <c r="R26" s="15"/>
      <c r="S26" s="15"/>
    </row>
    <row r="27" spans="2:33" s="27" customFormat="1" ht="21.65" hidden="1" customHeight="1" thickBot="1" x14ac:dyDescent="0.35">
      <c r="B27" s="28" t="s">
        <v>18</v>
      </c>
      <c r="C27" s="29">
        <f t="shared" si="0"/>
        <v>0</v>
      </c>
      <c r="D27" s="30"/>
      <c r="E27" s="31"/>
      <c r="F27" s="32"/>
      <c r="G27" s="32"/>
      <c r="H27" s="33"/>
      <c r="I27" s="32"/>
      <c r="J27" s="15"/>
      <c r="K27" s="19"/>
      <c r="L27" s="15"/>
      <c r="M27" s="15"/>
      <c r="N27" s="15"/>
      <c r="O27" s="15"/>
      <c r="P27" s="15"/>
      <c r="Q27" s="15"/>
      <c r="R27" s="15"/>
      <c r="S27" s="15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33" ht="21.65" customHeight="1" x14ac:dyDescent="0.3">
      <c r="B28" s="34" t="s">
        <v>3</v>
      </c>
      <c r="C28" s="35">
        <f>SUM(C16:C27)</f>
        <v>1675</v>
      </c>
      <c r="D28" s="36"/>
      <c r="E28" s="37">
        <f>SUM(E16:E27)</f>
        <v>721</v>
      </c>
      <c r="F28" s="36"/>
      <c r="G28" s="36"/>
      <c r="H28" s="37">
        <f>SUM(H16:H27)</f>
        <v>804</v>
      </c>
      <c r="I28" s="36"/>
      <c r="J28" s="36"/>
      <c r="K28" s="37">
        <f>SUM(K16:K27)</f>
        <v>150</v>
      </c>
      <c r="L28" s="36"/>
      <c r="M28" s="15"/>
      <c r="N28" s="15"/>
      <c r="O28" s="15"/>
      <c r="P28" s="15"/>
      <c r="Q28" s="15"/>
      <c r="R28" s="15"/>
      <c r="S28" s="15"/>
    </row>
    <row r="29" spans="2:33" ht="21.65" customHeight="1" thickBot="1" x14ac:dyDescent="0.35">
      <c r="B29" s="38" t="s">
        <v>19</v>
      </c>
      <c r="C29" s="39">
        <v>1</v>
      </c>
      <c r="D29" s="40"/>
      <c r="E29" s="39">
        <f>+E28/$C$28</f>
        <v>0.43044776119402983</v>
      </c>
      <c r="F29" s="40"/>
      <c r="G29" s="40"/>
      <c r="H29" s="39">
        <f>+H28/$C$28</f>
        <v>0.48</v>
      </c>
      <c r="I29" s="40"/>
      <c r="J29" s="40"/>
      <c r="K29" s="39">
        <f>+K28/$C$28</f>
        <v>8.9552238805970144E-2</v>
      </c>
      <c r="L29" s="40"/>
      <c r="M29" s="41"/>
      <c r="N29" s="41"/>
      <c r="O29" s="41"/>
      <c r="P29" s="41"/>
      <c r="Q29" s="41"/>
    </row>
    <row r="30" spans="2:33" ht="12" customHeight="1" x14ac:dyDescent="0.3">
      <c r="F30" s="42"/>
      <c r="G30" s="42"/>
      <c r="H30" s="42"/>
      <c r="I30" s="42"/>
      <c r="J30" s="43"/>
      <c r="L30" s="42"/>
      <c r="N30" s="42"/>
      <c r="O30" s="42"/>
      <c r="P30" s="42"/>
      <c r="Q30" s="42"/>
    </row>
    <row r="31" spans="2:33" ht="29.25" customHeight="1" x14ac:dyDescent="0.3">
      <c r="E31" s="42"/>
      <c r="F31" s="42"/>
      <c r="G31" s="42"/>
      <c r="H31" s="42"/>
      <c r="I31" s="42"/>
      <c r="J31" s="43"/>
      <c r="L31" s="42"/>
      <c r="N31" s="44" t="s">
        <v>20</v>
      </c>
      <c r="O31" s="44"/>
      <c r="P31" s="44"/>
      <c r="Q31" s="44"/>
      <c r="R31" s="44"/>
    </row>
    <row r="32" spans="2:33" ht="29.25" customHeight="1" x14ac:dyDescent="0.3">
      <c r="E32" s="42"/>
      <c r="F32" s="42"/>
      <c r="G32" s="42"/>
      <c r="H32" s="42"/>
      <c r="I32" s="42"/>
      <c r="J32" s="43"/>
      <c r="L32" s="42"/>
      <c r="N32" s="44"/>
      <c r="O32" s="44"/>
      <c r="P32" s="44"/>
      <c r="Q32" s="44"/>
      <c r="R32" s="44"/>
    </row>
    <row r="33" spans="2:16" ht="20.149999999999999" customHeight="1" x14ac:dyDescent="0.35">
      <c r="B33" s="45" t="s">
        <v>21</v>
      </c>
      <c r="C33" s="46" t="s">
        <v>22</v>
      </c>
      <c r="D33" s="47"/>
      <c r="E33" s="47"/>
      <c r="F33" s="47"/>
      <c r="G33" s="47"/>
      <c r="H33"/>
      <c r="I33"/>
      <c r="K33" s="42"/>
      <c r="M33" s="42"/>
      <c r="N33" s="42"/>
      <c r="O33" s="42"/>
      <c r="P33" s="42"/>
    </row>
    <row r="34" spans="2:16" ht="20.149999999999999" customHeight="1" x14ac:dyDescent="0.35">
      <c r="B34" s="48"/>
      <c r="C34" s="49">
        <v>2022</v>
      </c>
      <c r="D34" s="49">
        <v>2023</v>
      </c>
      <c r="E34" s="49">
        <v>2024</v>
      </c>
      <c r="F34" s="49">
        <v>2025</v>
      </c>
      <c r="G34" s="49" t="s">
        <v>23</v>
      </c>
      <c r="H34"/>
      <c r="I34"/>
      <c r="K34" s="42"/>
      <c r="M34" s="42"/>
      <c r="N34" s="42"/>
      <c r="O34" s="42"/>
      <c r="P34" s="42"/>
    </row>
    <row r="35" spans="2:16" ht="20.149999999999999" customHeight="1" x14ac:dyDescent="0.35">
      <c r="B35" s="50" t="s">
        <v>24</v>
      </c>
      <c r="C35" s="51">
        <v>462</v>
      </c>
      <c r="D35" s="51">
        <v>461</v>
      </c>
      <c r="E35" s="51">
        <v>423</v>
      </c>
      <c r="F35" s="51">
        <v>349</v>
      </c>
      <c r="G35" s="51">
        <v>50</v>
      </c>
      <c r="H35"/>
      <c r="I35"/>
      <c r="K35" s="42"/>
      <c r="M35" s="42"/>
      <c r="N35" s="42"/>
      <c r="O35" s="42"/>
      <c r="P35" s="42"/>
    </row>
    <row r="36" spans="2:16" ht="20.149999999999999" customHeight="1" x14ac:dyDescent="0.35">
      <c r="B36" s="50" t="s">
        <v>25</v>
      </c>
      <c r="C36" s="51">
        <v>39</v>
      </c>
      <c r="D36" s="51">
        <v>42</v>
      </c>
      <c r="E36" s="51">
        <v>37</v>
      </c>
      <c r="F36" s="51">
        <v>39</v>
      </c>
      <c r="G36" s="51">
        <v>18</v>
      </c>
      <c r="H36"/>
      <c r="I36"/>
      <c r="K36" s="42"/>
      <c r="M36" s="42"/>
      <c r="N36" s="42"/>
      <c r="O36" s="42"/>
      <c r="P36" s="42"/>
    </row>
    <row r="37" spans="2:16" ht="20.149999999999999" customHeight="1" x14ac:dyDescent="0.35">
      <c r="B37" s="50" t="s">
        <v>26</v>
      </c>
      <c r="C37" s="51">
        <v>194</v>
      </c>
      <c r="D37" s="51">
        <v>107</v>
      </c>
      <c r="E37" s="51">
        <v>133</v>
      </c>
      <c r="F37" s="51">
        <v>194</v>
      </c>
      <c r="G37" s="51">
        <v>43</v>
      </c>
      <c r="H37"/>
      <c r="I37"/>
      <c r="K37" s="42"/>
      <c r="M37" s="42"/>
      <c r="N37" s="42"/>
      <c r="O37" s="42"/>
      <c r="P37" s="42"/>
    </row>
    <row r="38" spans="2:16" ht="20.149999999999999" customHeight="1" x14ac:dyDescent="0.35">
      <c r="B38" s="50" t="s">
        <v>27</v>
      </c>
      <c r="C38" s="51">
        <v>53</v>
      </c>
      <c r="D38" s="51">
        <v>43</v>
      </c>
      <c r="E38" s="51">
        <v>65</v>
      </c>
      <c r="F38" s="51">
        <v>61</v>
      </c>
      <c r="G38" s="51">
        <v>25</v>
      </c>
      <c r="H38"/>
      <c r="I38"/>
      <c r="K38" s="42"/>
      <c r="M38" s="42"/>
      <c r="N38" s="42"/>
      <c r="O38" s="42"/>
      <c r="P38" s="42"/>
    </row>
    <row r="39" spans="2:16" ht="20.149999999999999" customHeight="1" x14ac:dyDescent="0.35">
      <c r="B39" s="50" t="s">
        <v>28</v>
      </c>
      <c r="C39" s="51">
        <v>161</v>
      </c>
      <c r="D39" s="51">
        <v>209</v>
      </c>
      <c r="E39" s="51">
        <v>208</v>
      </c>
      <c r="F39" s="51">
        <v>314</v>
      </c>
      <c r="G39" s="51">
        <v>69</v>
      </c>
      <c r="H39"/>
      <c r="I39"/>
      <c r="K39" s="42"/>
      <c r="M39" s="42"/>
      <c r="N39" s="42"/>
      <c r="O39" s="42"/>
      <c r="P39" s="42"/>
    </row>
    <row r="40" spans="2:16" ht="20.149999999999999" customHeight="1" x14ac:dyDescent="0.35">
      <c r="B40" s="50" t="s">
        <v>29</v>
      </c>
      <c r="C40" s="51">
        <v>268</v>
      </c>
      <c r="D40" s="51">
        <v>246</v>
      </c>
      <c r="E40" s="51">
        <v>209</v>
      </c>
      <c r="F40" s="51">
        <v>191</v>
      </c>
      <c r="G40" s="51">
        <v>51</v>
      </c>
      <c r="H40"/>
      <c r="I40"/>
      <c r="K40" s="42"/>
      <c r="M40" s="42"/>
      <c r="N40" s="42"/>
      <c r="O40" s="42"/>
      <c r="P40" s="42"/>
    </row>
    <row r="41" spans="2:16" ht="20.149999999999999" customHeight="1" x14ac:dyDescent="0.35">
      <c r="B41" s="50" t="s">
        <v>30</v>
      </c>
      <c r="C41" s="52"/>
      <c r="D41" s="52"/>
      <c r="E41" s="52"/>
      <c r="F41" s="52"/>
      <c r="G41" s="52"/>
      <c r="H41"/>
      <c r="I41"/>
      <c r="K41" s="42"/>
      <c r="M41" s="42"/>
      <c r="N41" s="42"/>
      <c r="O41" s="42"/>
      <c r="P41" s="42"/>
    </row>
    <row r="42" spans="2:16" ht="20.149999999999999" customHeight="1" x14ac:dyDescent="0.35">
      <c r="B42" s="50" t="s">
        <v>31</v>
      </c>
      <c r="C42" s="51">
        <v>316</v>
      </c>
      <c r="D42" s="51">
        <v>279</v>
      </c>
      <c r="E42" s="51">
        <v>272</v>
      </c>
      <c r="F42" s="51">
        <v>381</v>
      </c>
      <c r="G42" s="51">
        <v>118</v>
      </c>
      <c r="H42"/>
      <c r="I42"/>
      <c r="K42" s="42"/>
      <c r="M42" s="42"/>
      <c r="N42" s="42"/>
      <c r="O42" s="42"/>
      <c r="P42" s="42"/>
    </row>
    <row r="43" spans="2:16" ht="20.149999999999999" customHeight="1" x14ac:dyDescent="0.35">
      <c r="B43" s="50" t="s">
        <v>32</v>
      </c>
      <c r="C43" s="51">
        <v>485</v>
      </c>
      <c r="D43" s="51">
        <v>602</v>
      </c>
      <c r="E43" s="51">
        <v>518</v>
      </c>
      <c r="F43" s="51">
        <v>504</v>
      </c>
      <c r="G43" s="51">
        <v>148</v>
      </c>
      <c r="H43"/>
      <c r="I43"/>
      <c r="K43" s="42"/>
      <c r="M43" s="42"/>
      <c r="N43" s="42"/>
      <c r="O43" s="42"/>
      <c r="P43" s="42"/>
    </row>
    <row r="44" spans="2:16" ht="20.149999999999999" customHeight="1" x14ac:dyDescent="0.35">
      <c r="B44" s="50" t="s">
        <v>33</v>
      </c>
      <c r="C44" s="51">
        <v>160</v>
      </c>
      <c r="D44" s="51">
        <v>151</v>
      </c>
      <c r="E44" s="51">
        <v>93</v>
      </c>
      <c r="F44" s="51">
        <v>77</v>
      </c>
      <c r="G44" s="51">
        <v>54</v>
      </c>
      <c r="H44"/>
      <c r="I44"/>
      <c r="K44" s="42"/>
      <c r="M44" s="42"/>
      <c r="N44" s="42"/>
      <c r="O44" s="42"/>
      <c r="P44" s="42"/>
    </row>
    <row r="45" spans="2:16" ht="20.149999999999999" customHeight="1" x14ac:dyDescent="0.35">
      <c r="B45" s="50" t="s">
        <v>34</v>
      </c>
      <c r="C45" s="51">
        <v>193</v>
      </c>
      <c r="D45" s="51">
        <v>225</v>
      </c>
      <c r="E45" s="51">
        <v>135</v>
      </c>
      <c r="F45" s="51">
        <v>137</v>
      </c>
      <c r="G45" s="51">
        <v>42</v>
      </c>
      <c r="H45"/>
      <c r="I45"/>
      <c r="K45" s="42"/>
      <c r="M45" s="42"/>
      <c r="N45" s="42"/>
      <c r="O45" s="42"/>
      <c r="P45" s="42"/>
    </row>
    <row r="46" spans="2:16" ht="20.149999999999999" customHeight="1" x14ac:dyDescent="0.35">
      <c r="B46" s="50" t="s">
        <v>35</v>
      </c>
      <c r="C46" s="51">
        <v>343</v>
      </c>
      <c r="D46" s="51">
        <v>281</v>
      </c>
      <c r="E46" s="51">
        <v>193</v>
      </c>
      <c r="F46" s="51">
        <v>204</v>
      </c>
      <c r="G46" s="51">
        <v>50</v>
      </c>
      <c r="H46"/>
      <c r="I46"/>
      <c r="K46" s="42"/>
      <c r="M46" s="42"/>
      <c r="N46" s="42"/>
      <c r="O46" s="42"/>
      <c r="P46" s="42"/>
    </row>
    <row r="47" spans="2:16" ht="20.149999999999999" customHeight="1" x14ac:dyDescent="0.35">
      <c r="B47" s="50" t="s">
        <v>36</v>
      </c>
      <c r="C47" s="51">
        <v>77</v>
      </c>
      <c r="D47" s="51">
        <v>95</v>
      </c>
      <c r="E47" s="51">
        <v>54</v>
      </c>
      <c r="F47" s="51">
        <v>42</v>
      </c>
      <c r="G47" s="51">
        <v>9</v>
      </c>
      <c r="H47"/>
      <c r="I47"/>
      <c r="K47" s="42"/>
      <c r="M47" s="42"/>
      <c r="N47" s="42"/>
      <c r="O47" s="42"/>
      <c r="P47" s="42"/>
    </row>
    <row r="48" spans="2:16" ht="20.149999999999999" customHeight="1" x14ac:dyDescent="0.35">
      <c r="B48" s="50" t="s">
        <v>37</v>
      </c>
      <c r="C48" s="51">
        <v>270</v>
      </c>
      <c r="D48" s="51">
        <v>405</v>
      </c>
      <c r="E48" s="51">
        <v>417</v>
      </c>
      <c r="F48" s="51">
        <v>354</v>
      </c>
      <c r="G48" s="51">
        <v>101</v>
      </c>
      <c r="H48"/>
      <c r="I48"/>
      <c r="K48" s="42"/>
      <c r="M48" s="42"/>
      <c r="N48" s="42"/>
      <c r="O48" s="42"/>
      <c r="P48" s="42"/>
    </row>
    <row r="49" spans="2:17" ht="20.149999999999999" customHeight="1" x14ac:dyDescent="0.35">
      <c r="B49" s="50" t="s">
        <v>38</v>
      </c>
      <c r="C49" s="52"/>
      <c r="D49" s="52"/>
      <c r="E49" s="52"/>
      <c r="F49" s="52"/>
      <c r="G49" s="52"/>
      <c r="H49"/>
      <c r="I49"/>
      <c r="K49" s="42"/>
      <c r="M49" s="42"/>
      <c r="N49" s="42"/>
      <c r="O49" s="42"/>
      <c r="P49" s="42"/>
    </row>
    <row r="50" spans="2:17" ht="20.149999999999999" customHeight="1" x14ac:dyDescent="0.35">
      <c r="B50" s="50" t="s">
        <v>39</v>
      </c>
      <c r="C50" s="51">
        <v>1268</v>
      </c>
      <c r="D50" s="51">
        <v>1362</v>
      </c>
      <c r="E50" s="51">
        <v>1314</v>
      </c>
      <c r="F50" s="51">
        <v>1757</v>
      </c>
      <c r="G50" s="51">
        <v>447</v>
      </c>
      <c r="H50"/>
      <c r="I50"/>
      <c r="K50" s="42"/>
      <c r="M50" s="42"/>
      <c r="N50" s="42"/>
      <c r="O50" s="42"/>
      <c r="P50" s="42"/>
    </row>
    <row r="51" spans="2:17" ht="20.149999999999999" customHeight="1" x14ac:dyDescent="0.35">
      <c r="B51" s="50" t="s">
        <v>40</v>
      </c>
      <c r="C51" s="51">
        <v>172</v>
      </c>
      <c r="D51" s="51">
        <v>179</v>
      </c>
      <c r="E51" s="51">
        <v>188</v>
      </c>
      <c r="F51" s="51">
        <v>101</v>
      </c>
      <c r="G51" s="51">
        <v>26</v>
      </c>
      <c r="H51"/>
      <c r="I51"/>
      <c r="K51" s="42"/>
      <c r="M51" s="42"/>
      <c r="N51" s="42"/>
      <c r="O51" s="42"/>
      <c r="P51" s="42"/>
    </row>
    <row r="52" spans="2:17" ht="20.149999999999999" customHeight="1" x14ac:dyDescent="0.35">
      <c r="B52" s="50" t="s">
        <v>41</v>
      </c>
      <c r="C52" s="51">
        <v>110</v>
      </c>
      <c r="D52" s="51">
        <v>91</v>
      </c>
      <c r="E52" s="51">
        <v>54</v>
      </c>
      <c r="F52" s="51">
        <v>43</v>
      </c>
      <c r="G52" s="51">
        <v>5</v>
      </c>
      <c r="H52"/>
      <c r="I52"/>
      <c r="K52" s="42"/>
      <c r="M52" s="42"/>
      <c r="N52" s="42"/>
      <c r="O52" s="42"/>
      <c r="P52" s="42"/>
    </row>
    <row r="53" spans="2:17" ht="20.149999999999999" customHeight="1" x14ac:dyDescent="0.35">
      <c r="B53" s="50" t="s">
        <v>42</v>
      </c>
      <c r="C53" s="51">
        <v>26</v>
      </c>
      <c r="D53" s="51">
        <v>36</v>
      </c>
      <c r="E53" s="51">
        <v>29</v>
      </c>
      <c r="F53" s="51">
        <v>78</v>
      </c>
      <c r="G53" s="51">
        <v>19</v>
      </c>
      <c r="H53"/>
      <c r="I53"/>
      <c r="K53" s="42"/>
      <c r="M53" s="42"/>
      <c r="N53" s="42"/>
      <c r="O53" s="42"/>
      <c r="P53" s="42"/>
    </row>
    <row r="54" spans="2:17" ht="20.149999999999999" customHeight="1" x14ac:dyDescent="0.35">
      <c r="B54" s="50" t="s">
        <v>43</v>
      </c>
      <c r="C54" s="51">
        <v>418</v>
      </c>
      <c r="D54" s="51">
        <v>348</v>
      </c>
      <c r="E54" s="51">
        <v>321</v>
      </c>
      <c r="F54" s="51">
        <v>287</v>
      </c>
      <c r="G54" s="51">
        <v>72</v>
      </c>
      <c r="H54"/>
      <c r="I54"/>
      <c r="K54" s="42"/>
      <c r="M54" s="42"/>
      <c r="N54" s="42"/>
      <c r="O54" s="42"/>
      <c r="P54" s="42"/>
    </row>
    <row r="55" spans="2:17" ht="20.149999999999999" customHeight="1" x14ac:dyDescent="0.35">
      <c r="B55" s="50" t="s">
        <v>44</v>
      </c>
      <c r="C55" s="51">
        <v>371</v>
      </c>
      <c r="D55" s="51">
        <v>327</v>
      </c>
      <c r="E55" s="51">
        <v>328</v>
      </c>
      <c r="F55" s="51">
        <v>405</v>
      </c>
      <c r="G55" s="51">
        <v>139</v>
      </c>
      <c r="H55"/>
      <c r="I55"/>
      <c r="K55" s="42"/>
      <c r="M55" s="42"/>
      <c r="N55" s="42"/>
      <c r="O55" s="42"/>
      <c r="P55" s="42"/>
    </row>
    <row r="56" spans="2:17" ht="20.149999999999999" customHeight="1" x14ac:dyDescent="0.35">
      <c r="B56" s="50" t="s">
        <v>45</v>
      </c>
      <c r="C56" s="51">
        <v>342</v>
      </c>
      <c r="D56" s="51">
        <v>339</v>
      </c>
      <c r="E56" s="51">
        <v>298</v>
      </c>
      <c r="F56" s="51">
        <v>171</v>
      </c>
      <c r="G56" s="51">
        <v>36</v>
      </c>
      <c r="H56"/>
      <c r="I56"/>
      <c r="K56" s="42"/>
      <c r="M56" s="42"/>
      <c r="N56" s="42"/>
      <c r="O56" s="42"/>
      <c r="P56" s="42"/>
    </row>
    <row r="57" spans="2:17" ht="20.149999999999999" customHeight="1" x14ac:dyDescent="0.35">
      <c r="B57" s="50" t="s">
        <v>46</v>
      </c>
      <c r="C57" s="51">
        <v>179</v>
      </c>
      <c r="D57" s="51">
        <v>169</v>
      </c>
      <c r="E57" s="51">
        <v>122</v>
      </c>
      <c r="F57" s="51">
        <v>93</v>
      </c>
      <c r="G57" s="51">
        <v>42</v>
      </c>
      <c r="H57" s="53"/>
      <c r="I57"/>
      <c r="K57" s="42"/>
      <c r="M57" s="42"/>
      <c r="N57" s="42"/>
      <c r="O57" s="42"/>
      <c r="P57" s="42"/>
    </row>
    <row r="58" spans="2:17" ht="20.149999999999999" customHeight="1" x14ac:dyDescent="0.3">
      <c r="B58" s="50" t="s">
        <v>47</v>
      </c>
      <c r="C58" s="51">
        <v>90</v>
      </c>
      <c r="D58" s="51">
        <v>59</v>
      </c>
      <c r="E58" s="51">
        <v>50</v>
      </c>
      <c r="F58" s="51">
        <v>64</v>
      </c>
      <c r="G58" s="51">
        <v>16</v>
      </c>
      <c r="H58" s="42"/>
      <c r="I58" s="43"/>
      <c r="K58" s="42"/>
      <c r="M58" s="42"/>
      <c r="N58" s="42"/>
      <c r="O58" s="42"/>
      <c r="P58" s="42"/>
    </row>
    <row r="59" spans="2:17" ht="20.149999999999999" customHeight="1" thickBot="1" x14ac:dyDescent="0.35">
      <c r="B59" s="54" t="s">
        <v>48</v>
      </c>
      <c r="C59" s="55">
        <v>77</v>
      </c>
      <c r="D59" s="55">
        <v>120</v>
      </c>
      <c r="E59" s="55">
        <v>103</v>
      </c>
      <c r="F59" s="55">
        <v>257</v>
      </c>
      <c r="G59" s="55">
        <v>95</v>
      </c>
      <c r="I59" s="43"/>
      <c r="K59" s="42"/>
      <c r="M59" s="42"/>
      <c r="N59" s="42"/>
      <c r="O59" s="42"/>
      <c r="P59" s="42"/>
    </row>
    <row r="60" spans="2:17" ht="20.149999999999999" customHeight="1" x14ac:dyDescent="0.3">
      <c r="B60" s="56" t="s">
        <v>3</v>
      </c>
      <c r="C60" s="57">
        <f>SUM(C35:C59)</f>
        <v>6074</v>
      </c>
      <c r="D60" s="57">
        <f t="shared" ref="D60:G60" si="1">SUM(D35:D59)</f>
        <v>6176</v>
      </c>
      <c r="E60" s="57">
        <f t="shared" si="1"/>
        <v>5564</v>
      </c>
      <c r="F60" s="57">
        <f t="shared" si="1"/>
        <v>6103</v>
      </c>
      <c r="G60" s="57">
        <f t="shared" si="1"/>
        <v>1675</v>
      </c>
      <c r="I60" s="43"/>
      <c r="K60" s="42"/>
      <c r="M60" s="42"/>
      <c r="N60" s="42"/>
      <c r="O60" s="42"/>
      <c r="P60" s="42"/>
    </row>
    <row r="61" spans="2:17" ht="17.25" customHeight="1" x14ac:dyDescent="0.3">
      <c r="B61" s="58"/>
      <c r="C61" s="58"/>
      <c r="D61" s="58"/>
      <c r="E61" s="58"/>
      <c r="F61" s="58"/>
      <c r="G61" s="58"/>
      <c r="J61" s="43"/>
      <c r="L61" s="42"/>
      <c r="N61" s="42"/>
      <c r="O61" s="42"/>
      <c r="P61" s="42"/>
      <c r="Q61" s="42"/>
    </row>
    <row r="62" spans="2:17" ht="17.25" customHeight="1" x14ac:dyDescent="0.3">
      <c r="B62" s="58"/>
      <c r="C62" s="58"/>
      <c r="D62" s="58"/>
      <c r="E62" s="58"/>
      <c r="F62" s="58"/>
      <c r="G62" s="58"/>
      <c r="J62" s="43"/>
      <c r="L62" s="42"/>
      <c r="N62" s="42"/>
      <c r="O62" s="42"/>
      <c r="P62" s="42"/>
      <c r="Q62" s="42"/>
    </row>
    <row r="63" spans="2:17" ht="17.25" customHeight="1" x14ac:dyDescent="0.3">
      <c r="B63" s="59"/>
      <c r="C63" s="59"/>
      <c r="D63" s="59"/>
      <c r="E63" s="43"/>
      <c r="F63" s="43"/>
      <c r="G63" s="43"/>
      <c r="H63" s="43"/>
      <c r="I63" s="43"/>
      <c r="J63" s="43"/>
      <c r="L63" s="42"/>
      <c r="N63" s="42"/>
      <c r="O63" s="42"/>
      <c r="P63" s="42"/>
      <c r="Q63" s="42"/>
    </row>
    <row r="66" spans="2:25" ht="24" customHeight="1" x14ac:dyDescent="0.3"/>
    <row r="67" spans="2:25" ht="72" customHeight="1" x14ac:dyDescent="0.3">
      <c r="B67" s="60" t="s">
        <v>49</v>
      </c>
      <c r="C67" s="61"/>
      <c r="D67" s="62">
        <v>2025</v>
      </c>
      <c r="E67" s="62">
        <v>2026</v>
      </c>
      <c r="F67" s="63" t="s">
        <v>50</v>
      </c>
      <c r="G67" s="60"/>
    </row>
    <row r="68" spans="2:25" ht="20.149999999999999" customHeight="1" x14ac:dyDescent="0.3">
      <c r="B68" s="64" t="s">
        <v>7</v>
      </c>
      <c r="C68" s="65"/>
      <c r="D68" s="66">
        <v>251</v>
      </c>
      <c r="E68" s="66">
        <v>228</v>
      </c>
      <c r="F68" s="67">
        <f>E68/D68-1</f>
        <v>-9.1633466135458197E-2</v>
      </c>
      <c r="G68" s="68"/>
    </row>
    <row r="69" spans="2:25" s="71" customFormat="1" ht="20.149999999999999" customHeight="1" x14ac:dyDescent="0.35">
      <c r="B69" s="64" t="s">
        <v>8</v>
      </c>
      <c r="C69" s="65"/>
      <c r="D69" s="66">
        <v>281</v>
      </c>
      <c r="E69" s="66">
        <v>237</v>
      </c>
      <c r="F69" s="69">
        <f>E69/D69-1</f>
        <v>-0.15658362989323849</v>
      </c>
      <c r="G69" s="70"/>
      <c r="J69"/>
      <c r="K69"/>
      <c r="L69"/>
      <c r="M69"/>
      <c r="N69"/>
      <c r="O69"/>
      <c r="P69"/>
    </row>
    <row r="70" spans="2:25" s="71" customFormat="1" ht="20.149999999999999" customHeight="1" x14ac:dyDescent="0.35">
      <c r="B70" s="64" t="s">
        <v>9</v>
      </c>
      <c r="C70" s="65"/>
      <c r="D70" s="66">
        <v>853</v>
      </c>
      <c r="E70" s="66">
        <v>547</v>
      </c>
      <c r="F70" s="69">
        <f>E70/D70-1</f>
        <v>-0.35873388042203991</v>
      </c>
      <c r="G70" s="70"/>
      <c r="J70"/>
      <c r="K70"/>
      <c r="L70"/>
      <c r="M70"/>
      <c r="N70"/>
      <c r="O70"/>
      <c r="P70"/>
    </row>
    <row r="71" spans="2:25" s="71" customFormat="1" ht="20.149999999999999" customHeight="1" thickBot="1" x14ac:dyDescent="0.4">
      <c r="B71" s="64" t="s">
        <v>10</v>
      </c>
      <c r="C71" s="65"/>
      <c r="D71" s="66">
        <v>760</v>
      </c>
      <c r="E71" s="66">
        <v>663</v>
      </c>
      <c r="F71" s="69">
        <f t="shared" ref="F71:F79" si="2">E71/D71-1</f>
        <v>-0.12763157894736843</v>
      </c>
      <c r="G71" s="70"/>
      <c r="J71"/>
      <c r="K71"/>
      <c r="L71"/>
      <c r="M71"/>
      <c r="N71"/>
      <c r="O71"/>
      <c r="P71"/>
    </row>
    <row r="72" spans="2:25" s="71" customFormat="1" ht="20.149999999999999" hidden="1" customHeight="1" x14ac:dyDescent="0.35">
      <c r="B72" s="64" t="s">
        <v>11</v>
      </c>
      <c r="C72" s="65"/>
      <c r="D72" s="66">
        <v>623</v>
      </c>
      <c r="E72" s="66"/>
      <c r="F72" s="69">
        <f t="shared" si="2"/>
        <v>-1</v>
      </c>
      <c r="G72" s="70"/>
      <c r="J72"/>
      <c r="K72"/>
      <c r="L72"/>
      <c r="M72"/>
      <c r="N72"/>
      <c r="O72"/>
      <c r="P72"/>
    </row>
    <row r="73" spans="2:25" s="71" customFormat="1" ht="20.149999999999999" hidden="1" customHeight="1" x14ac:dyDescent="0.35">
      <c r="B73" s="64" t="s">
        <v>12</v>
      </c>
      <c r="C73" s="65"/>
      <c r="D73" s="66">
        <v>631</v>
      </c>
      <c r="E73" s="66"/>
      <c r="F73" s="69">
        <f t="shared" si="2"/>
        <v>-1</v>
      </c>
      <c r="G73" s="70"/>
      <c r="J73"/>
      <c r="K73"/>
      <c r="L73"/>
      <c r="M73"/>
      <c r="N73"/>
      <c r="O73"/>
      <c r="P73"/>
    </row>
    <row r="74" spans="2:25" s="71" customFormat="1" ht="20.149999999999999" hidden="1" customHeight="1" x14ac:dyDescent="0.35">
      <c r="B74" s="64" t="s">
        <v>13</v>
      </c>
      <c r="C74" s="65"/>
      <c r="D74" s="66">
        <v>452</v>
      </c>
      <c r="E74" s="66"/>
      <c r="F74" s="69">
        <f t="shared" si="2"/>
        <v>-1</v>
      </c>
      <c r="G74" s="70"/>
      <c r="J74"/>
      <c r="K74"/>
      <c r="L74"/>
      <c r="M74"/>
      <c r="N74"/>
      <c r="O74"/>
      <c r="P74"/>
    </row>
    <row r="75" spans="2:25" s="71" customFormat="1" ht="20.149999999999999" hidden="1" customHeight="1" x14ac:dyDescent="0.35">
      <c r="B75" s="64" t="s">
        <v>14</v>
      </c>
      <c r="C75" s="65"/>
      <c r="D75" s="66">
        <v>480</v>
      </c>
      <c r="E75" s="66"/>
      <c r="F75" s="69">
        <f t="shared" si="2"/>
        <v>-1</v>
      </c>
      <c r="G75" s="70"/>
      <c r="J75"/>
      <c r="K75"/>
      <c r="L75"/>
      <c r="M75"/>
      <c r="N75"/>
      <c r="O75"/>
      <c r="P75"/>
    </row>
    <row r="76" spans="2:25" s="71" customFormat="1" ht="20.149999999999999" hidden="1" customHeight="1" x14ac:dyDescent="0.35">
      <c r="B76" s="64" t="s">
        <v>15</v>
      </c>
      <c r="C76" s="65"/>
      <c r="D76" s="66">
        <v>429</v>
      </c>
      <c r="E76" s="66"/>
      <c r="F76" s="69">
        <f t="shared" si="2"/>
        <v>-1</v>
      </c>
      <c r="G76" s="70"/>
      <c r="J76"/>
      <c r="K76"/>
      <c r="L76"/>
      <c r="M76"/>
      <c r="N76"/>
      <c r="O76"/>
      <c r="P76"/>
    </row>
    <row r="77" spans="2:25" s="71" customFormat="1" ht="20.149999999999999" hidden="1" customHeight="1" x14ac:dyDescent="0.35">
      <c r="B77" s="64" t="s">
        <v>16</v>
      </c>
      <c r="C77" s="65"/>
      <c r="D77" s="66">
        <v>408</v>
      </c>
      <c r="E77" s="66"/>
      <c r="F77" s="69">
        <f t="shared" si="2"/>
        <v>-1</v>
      </c>
      <c r="G77" s="70"/>
      <c r="J77"/>
      <c r="K77"/>
      <c r="L77"/>
      <c r="M77"/>
      <c r="N77"/>
      <c r="O77"/>
      <c r="P77"/>
    </row>
    <row r="78" spans="2:25" s="71" customFormat="1" ht="20.149999999999999" hidden="1" customHeight="1" x14ac:dyDescent="0.35">
      <c r="B78" s="64" t="s">
        <v>17</v>
      </c>
      <c r="C78" s="65"/>
      <c r="D78" s="66">
        <v>655</v>
      </c>
      <c r="E78" s="66"/>
      <c r="F78" s="69">
        <f t="shared" si="2"/>
        <v>-1</v>
      </c>
      <c r="G78" s="70"/>
      <c r="J78"/>
      <c r="K78"/>
      <c r="L78"/>
      <c r="M78"/>
      <c r="N78"/>
      <c r="O78"/>
      <c r="P78"/>
    </row>
    <row r="79" spans="2:25" s="71" customFormat="1" ht="20.149999999999999" hidden="1" customHeight="1" thickBot="1" x14ac:dyDescent="0.4">
      <c r="B79" s="72" t="s">
        <v>18</v>
      </c>
      <c r="C79" s="73"/>
      <c r="D79" s="66">
        <v>280</v>
      </c>
      <c r="E79" s="66"/>
      <c r="F79" s="69">
        <f t="shared" si="2"/>
        <v>-1</v>
      </c>
      <c r="G79" s="70"/>
      <c r="J79"/>
      <c r="K79"/>
      <c r="L79"/>
      <c r="M79"/>
      <c r="N79"/>
      <c r="O79"/>
      <c r="P79"/>
    </row>
    <row r="80" spans="2:25" s="77" customFormat="1" ht="20.149999999999999" customHeight="1" x14ac:dyDescent="0.35">
      <c r="B80" s="74" t="s">
        <v>3</v>
      </c>
      <c r="C80" s="74"/>
      <c r="D80" s="75">
        <f>SUM(D68:D71)</f>
        <v>2145</v>
      </c>
      <c r="E80" s="75">
        <f>+SUM(E68:E79)</f>
        <v>1675</v>
      </c>
      <c r="F80" s="76">
        <f>E80/D80-1</f>
        <v>-0.21911421911421913</v>
      </c>
      <c r="G80" s="76"/>
      <c r="W80" s="78"/>
      <c r="X80" s="78"/>
      <c r="Y80" s="78"/>
    </row>
    <row r="81" spans="2:27" s="77" customFormat="1" ht="11.25" customHeight="1" x14ac:dyDescent="0.35">
      <c r="B81" s="79"/>
      <c r="C81" s="79"/>
      <c r="D81" s="80"/>
      <c r="E81" s="80"/>
      <c r="F81" s="81"/>
      <c r="G81" s="81"/>
      <c r="W81" s="78"/>
      <c r="X81" s="78"/>
      <c r="Y81" s="78"/>
    </row>
    <row r="82" spans="2:27" s="77" customFormat="1" ht="11.25" customHeight="1" x14ac:dyDescent="0.35">
      <c r="B82" s="79"/>
      <c r="C82" s="79"/>
      <c r="D82" s="80"/>
      <c r="E82" s="80"/>
      <c r="F82" s="81"/>
      <c r="G82" s="81"/>
      <c r="W82" s="78"/>
      <c r="X82" s="78"/>
      <c r="Y82" s="78"/>
    </row>
    <row r="83" spans="2:27" ht="3.75" customHeight="1" x14ac:dyDescent="0.3"/>
    <row r="84" spans="2:27" ht="3.75" customHeight="1" x14ac:dyDescent="0.3"/>
    <row r="85" spans="2:27" x14ac:dyDescent="0.3">
      <c r="K85" s="82"/>
      <c r="L85" s="82"/>
      <c r="M85" s="82"/>
      <c r="N85" s="82"/>
      <c r="O85" s="82"/>
      <c r="P85" s="82"/>
      <c r="Q85" s="82"/>
      <c r="R85" s="82"/>
    </row>
    <row r="86" spans="2:27" x14ac:dyDescent="0.3">
      <c r="K86" s="82"/>
      <c r="L86" s="82"/>
      <c r="M86" s="82"/>
      <c r="N86" s="82"/>
      <c r="O86" s="82"/>
      <c r="P86" s="82"/>
      <c r="Q86" s="82"/>
      <c r="R86" s="82"/>
    </row>
    <row r="87" spans="2:27" x14ac:dyDescent="0.3">
      <c r="K87" s="82"/>
      <c r="L87" s="82"/>
      <c r="M87" s="82"/>
      <c r="N87" s="82"/>
      <c r="O87" s="83"/>
      <c r="P87" s="84"/>
      <c r="Q87" s="82"/>
      <c r="R87" s="82"/>
    </row>
    <row r="88" spans="2:27" ht="20" x14ac:dyDescent="0.4">
      <c r="K88" s="82"/>
      <c r="L88" s="82"/>
      <c r="M88" s="82"/>
      <c r="N88" s="85"/>
      <c r="O88" s="86"/>
      <c r="P88" s="87"/>
      <c r="Q88" s="88"/>
      <c r="R88" s="85"/>
    </row>
    <row r="89" spans="2:27" ht="18" x14ac:dyDescent="0.3">
      <c r="K89" s="82"/>
      <c r="L89" s="82"/>
      <c r="M89" s="82"/>
      <c r="N89" s="85"/>
      <c r="O89" s="86"/>
      <c r="P89" s="87"/>
      <c r="Q89" s="89"/>
      <c r="R89" s="85"/>
    </row>
    <row r="90" spans="2:27" ht="18" x14ac:dyDescent="0.3">
      <c r="K90" s="82"/>
      <c r="L90" s="82"/>
      <c r="M90" s="82"/>
      <c r="N90" s="85"/>
      <c r="O90" s="86"/>
      <c r="P90" s="87"/>
      <c r="Q90" s="90"/>
      <c r="R90" s="85"/>
    </row>
    <row r="91" spans="2:27" ht="20" x14ac:dyDescent="0.4">
      <c r="B91" s="91"/>
      <c r="C91" s="91"/>
      <c r="D91" s="91"/>
      <c r="E91" s="91"/>
      <c r="F91" s="91"/>
      <c r="G91" s="91"/>
      <c r="H91" s="91"/>
      <c r="I91" s="91"/>
      <c r="K91" s="92"/>
      <c r="L91" s="93"/>
      <c r="M91" s="93"/>
      <c r="N91" s="88"/>
      <c r="O91" s="94" t="s">
        <v>51</v>
      </c>
      <c r="P91" s="95">
        <v>96</v>
      </c>
      <c r="Q91" s="90"/>
      <c r="R91" s="88"/>
    </row>
    <row r="92" spans="2:27" ht="21" customHeight="1" x14ac:dyDescent="0.4">
      <c r="H92" s="96"/>
      <c r="I92" s="96"/>
      <c r="J92" s="96"/>
      <c r="K92" s="92"/>
      <c r="L92" s="97"/>
      <c r="M92" s="97"/>
      <c r="N92" s="97"/>
      <c r="O92" s="94" t="s">
        <v>52</v>
      </c>
      <c r="P92" s="95">
        <v>6181</v>
      </c>
      <c r="Q92" s="90"/>
      <c r="R92" s="98"/>
    </row>
    <row r="93" spans="2:27" ht="21" customHeight="1" x14ac:dyDescent="0.4">
      <c r="B93" s="99"/>
      <c r="C93" s="100"/>
      <c r="D93" s="100"/>
      <c r="E93" s="100"/>
      <c r="F93" s="100"/>
      <c r="G93" s="100"/>
      <c r="H93" s="96"/>
      <c r="I93" s="96"/>
      <c r="J93" s="96"/>
      <c r="K93" s="92"/>
      <c r="L93" s="97"/>
      <c r="M93" s="97"/>
      <c r="N93" s="97"/>
      <c r="O93" s="94" t="s">
        <v>53</v>
      </c>
      <c r="P93" s="95">
        <v>3120</v>
      </c>
      <c r="Q93" s="90"/>
      <c r="R93" s="98"/>
    </row>
    <row r="94" spans="2:27" ht="20" x14ac:dyDescent="0.4">
      <c r="H94" s="96"/>
      <c r="I94" s="96"/>
      <c r="J94" s="96"/>
      <c r="K94" s="92"/>
      <c r="L94" s="101"/>
      <c r="M94" s="101"/>
      <c r="N94" s="101"/>
      <c r="O94" s="94" t="s">
        <v>54</v>
      </c>
      <c r="P94" s="95">
        <v>2267</v>
      </c>
      <c r="Q94" s="90"/>
      <c r="R94" s="98"/>
    </row>
    <row r="95" spans="2:27" ht="21" customHeight="1" x14ac:dyDescent="0.4">
      <c r="B95" s="102" t="s">
        <v>2</v>
      </c>
      <c r="C95" s="103" t="s">
        <v>3</v>
      </c>
      <c r="D95" s="104" t="s">
        <v>55</v>
      </c>
      <c r="E95" s="104" t="s">
        <v>56</v>
      </c>
      <c r="H95" s="96"/>
      <c r="I95" s="105"/>
      <c r="J95" s="96"/>
      <c r="K95" s="92"/>
      <c r="L95" s="101"/>
      <c r="M95" s="101"/>
      <c r="N95" s="101"/>
      <c r="O95" s="94" t="s">
        <v>57</v>
      </c>
      <c r="P95" s="95">
        <v>5852</v>
      </c>
      <c r="Q95" s="85"/>
      <c r="R95" s="98"/>
    </row>
    <row r="96" spans="2:27" ht="20.149999999999999" customHeight="1" x14ac:dyDescent="0.4">
      <c r="B96" s="22" t="s">
        <v>7</v>
      </c>
      <c r="C96" s="23">
        <f>SUM(D96:E96)</f>
        <v>3829</v>
      </c>
      <c r="D96" s="106">
        <v>2130</v>
      </c>
      <c r="E96" s="106">
        <v>1699</v>
      </c>
      <c r="H96" s="96"/>
      <c r="I96" s="105"/>
      <c r="J96" s="96"/>
      <c r="K96" s="92"/>
      <c r="L96" s="101"/>
      <c r="M96" s="101"/>
      <c r="N96" s="101"/>
      <c r="O96" s="94" t="s">
        <v>58</v>
      </c>
      <c r="P96" s="95">
        <v>17634</v>
      </c>
      <c r="Q96" s="85"/>
      <c r="R96" s="98"/>
      <c r="Z96" s="107"/>
      <c r="AA96" s="107"/>
    </row>
    <row r="97" spans="2:27" ht="20.149999999999999" customHeight="1" x14ac:dyDescent="0.4">
      <c r="B97" s="22" t="s">
        <v>8</v>
      </c>
      <c r="C97" s="23">
        <f>SUM(D97:E97)</f>
        <v>4885</v>
      </c>
      <c r="D97" s="106">
        <v>2904</v>
      </c>
      <c r="E97" s="106">
        <v>1981</v>
      </c>
      <c r="H97" s="96"/>
      <c r="I97" s="96"/>
      <c r="J97" s="96"/>
      <c r="K97" s="82"/>
      <c r="L97" s="108"/>
      <c r="M97" s="108"/>
      <c r="N97" s="108"/>
      <c r="O97" s="94" t="s">
        <v>59</v>
      </c>
      <c r="P97" s="95">
        <v>4305</v>
      </c>
      <c r="Q97" s="85"/>
      <c r="R97" s="98"/>
      <c r="Z97" s="107"/>
      <c r="AA97" s="107"/>
    </row>
    <row r="98" spans="2:27" ht="20.149999999999999" customHeight="1" x14ac:dyDescent="0.4">
      <c r="B98" s="22" t="s">
        <v>9</v>
      </c>
      <c r="C98" s="23">
        <f t="shared" ref="C98:C107" si="3">SUM(D98:E98)</f>
        <v>14834</v>
      </c>
      <c r="D98" s="106">
        <v>9790</v>
      </c>
      <c r="E98" s="106">
        <v>5044</v>
      </c>
      <c r="H98" s="96"/>
      <c r="I98" s="96"/>
      <c r="J98" s="96"/>
      <c r="L98" s="109"/>
      <c r="M98" s="109"/>
      <c r="N98" s="110"/>
      <c r="O98" s="111"/>
      <c r="P98" s="111"/>
      <c r="Q98" s="98"/>
      <c r="R98" s="98"/>
      <c r="Z98" s="107"/>
      <c r="AA98" s="107"/>
    </row>
    <row r="99" spans="2:27" ht="20.149999999999999" customHeight="1" thickBot="1" x14ac:dyDescent="0.45">
      <c r="B99" s="22" t="s">
        <v>10</v>
      </c>
      <c r="C99" s="23">
        <f t="shared" si="3"/>
        <v>15907</v>
      </c>
      <c r="D99" s="106">
        <v>9035</v>
      </c>
      <c r="E99" s="106">
        <v>6872</v>
      </c>
      <c r="H99" s="96"/>
      <c r="I99" s="96"/>
      <c r="J99" s="96"/>
      <c r="L99" s="109"/>
      <c r="M99" s="109"/>
      <c r="N99" s="110"/>
      <c r="O99" s="111"/>
      <c r="P99" s="111"/>
      <c r="Q99" s="98"/>
      <c r="R99" s="98"/>
      <c r="Z99" s="107"/>
      <c r="AA99" s="107"/>
    </row>
    <row r="100" spans="2:27" ht="20.149999999999999" hidden="1" customHeight="1" x14ac:dyDescent="0.3">
      <c r="B100" s="22" t="s">
        <v>11</v>
      </c>
      <c r="C100" s="23">
        <f t="shared" si="3"/>
        <v>0</v>
      </c>
      <c r="D100" s="106"/>
      <c r="E100" s="106"/>
      <c r="H100" s="96"/>
      <c r="I100" s="96"/>
      <c r="J100" s="96"/>
      <c r="L100" s="111"/>
      <c r="M100" s="111"/>
      <c r="N100" s="98"/>
      <c r="O100" s="112"/>
      <c r="P100" s="113">
        <v>0</v>
      </c>
      <c r="Q100" s="98"/>
      <c r="R100" s="98"/>
      <c r="Z100" s="107"/>
      <c r="AA100" s="107"/>
    </row>
    <row r="101" spans="2:27" ht="20.149999999999999" hidden="1" customHeight="1" x14ac:dyDescent="0.3">
      <c r="B101" s="22" t="s">
        <v>12</v>
      </c>
      <c r="C101" s="23">
        <f t="shared" si="3"/>
        <v>0</v>
      </c>
      <c r="D101" s="106"/>
      <c r="E101" s="106"/>
      <c r="H101" s="96"/>
      <c r="I101" s="96"/>
      <c r="J101" s="96"/>
      <c r="L101" s="111"/>
      <c r="M101" s="111"/>
      <c r="N101" s="98"/>
      <c r="O101" s="86"/>
      <c r="P101" s="114"/>
      <c r="Q101" s="98"/>
      <c r="R101" s="98"/>
      <c r="Z101" s="107"/>
      <c r="AA101" s="107"/>
    </row>
    <row r="102" spans="2:27" ht="20.149999999999999" hidden="1" customHeight="1" x14ac:dyDescent="0.3">
      <c r="B102" s="22" t="s">
        <v>13</v>
      </c>
      <c r="C102" s="23">
        <f t="shared" si="3"/>
        <v>0</v>
      </c>
      <c r="D102" s="106"/>
      <c r="E102" s="106"/>
      <c r="H102" s="96"/>
      <c r="I102" s="96"/>
      <c r="J102" s="96"/>
      <c r="L102" s="111"/>
      <c r="M102" s="111"/>
      <c r="N102" s="98"/>
      <c r="O102" s="86"/>
      <c r="P102" s="114"/>
      <c r="Q102" s="98"/>
      <c r="R102" s="98"/>
      <c r="Z102" s="107"/>
      <c r="AA102" s="107"/>
    </row>
    <row r="103" spans="2:27" ht="20.149999999999999" hidden="1" customHeight="1" x14ac:dyDescent="0.3">
      <c r="B103" s="22" t="s">
        <v>14</v>
      </c>
      <c r="C103" s="23">
        <f t="shared" si="3"/>
        <v>0</v>
      </c>
      <c r="D103" s="106"/>
      <c r="E103" s="106"/>
      <c r="H103" s="96"/>
      <c r="I103" s="96"/>
      <c r="J103" s="96"/>
      <c r="L103" s="111"/>
      <c r="M103" s="111"/>
      <c r="N103" s="98"/>
      <c r="O103" s="86"/>
      <c r="P103" s="114"/>
      <c r="Q103" s="98"/>
      <c r="R103" s="98"/>
      <c r="Z103" s="107"/>
      <c r="AA103" s="107"/>
    </row>
    <row r="104" spans="2:27" ht="20.149999999999999" hidden="1" customHeight="1" x14ac:dyDescent="0.3">
      <c r="B104" s="22" t="s">
        <v>15</v>
      </c>
      <c r="C104" s="23">
        <f t="shared" si="3"/>
        <v>0</v>
      </c>
      <c r="D104" s="106"/>
      <c r="E104" s="106"/>
      <c r="H104" s="96"/>
      <c r="I104" s="96"/>
      <c r="J104" s="96"/>
      <c r="L104" s="111"/>
      <c r="M104" s="111"/>
      <c r="N104" s="98"/>
      <c r="O104" s="86"/>
      <c r="P104" s="114"/>
      <c r="Q104" s="98"/>
      <c r="R104" s="98"/>
      <c r="Z104" s="107"/>
      <c r="AA104" s="107"/>
    </row>
    <row r="105" spans="2:27" ht="20.149999999999999" hidden="1" customHeight="1" x14ac:dyDescent="0.3">
      <c r="B105" s="22" t="s">
        <v>16</v>
      </c>
      <c r="C105" s="23">
        <f t="shared" si="3"/>
        <v>0</v>
      </c>
      <c r="D105" s="106"/>
      <c r="E105" s="106"/>
      <c r="H105" s="96"/>
      <c r="I105" s="96"/>
      <c r="J105" s="96"/>
      <c r="L105" s="111"/>
      <c r="M105" s="111"/>
      <c r="N105" s="98"/>
      <c r="O105" s="86"/>
      <c r="P105" s="114"/>
      <c r="Q105" s="98"/>
      <c r="R105" s="98"/>
      <c r="Z105" s="107"/>
      <c r="AA105" s="107"/>
    </row>
    <row r="106" spans="2:27" ht="20.149999999999999" hidden="1" customHeight="1" x14ac:dyDescent="0.3">
      <c r="B106" s="22" t="s">
        <v>17</v>
      </c>
      <c r="C106" s="23">
        <f t="shared" si="3"/>
        <v>0</v>
      </c>
      <c r="D106" s="106"/>
      <c r="E106" s="106"/>
      <c r="H106" s="96"/>
      <c r="I106" s="96"/>
      <c r="J106" s="96"/>
      <c r="L106" s="111"/>
      <c r="M106" s="111"/>
      <c r="N106" s="98"/>
      <c r="O106" s="86"/>
      <c r="P106" s="114"/>
      <c r="Q106" s="98"/>
      <c r="R106" s="98"/>
      <c r="Z106" s="107"/>
      <c r="AA106" s="107"/>
    </row>
    <row r="107" spans="2:27" ht="20.149999999999999" hidden="1" customHeight="1" thickBot="1" x14ac:dyDescent="0.35">
      <c r="B107" s="22" t="s">
        <v>18</v>
      </c>
      <c r="C107" s="23">
        <f t="shared" si="3"/>
        <v>0</v>
      </c>
      <c r="D107" s="106"/>
      <c r="E107" s="106"/>
      <c r="H107" s="96"/>
      <c r="I107" s="96"/>
      <c r="J107" s="96"/>
      <c r="N107" s="98"/>
      <c r="O107" s="111"/>
      <c r="P107" s="111"/>
      <c r="Q107" s="98"/>
      <c r="R107" s="98"/>
      <c r="Z107" s="107"/>
      <c r="AA107" s="107"/>
    </row>
    <row r="108" spans="2:27" ht="20.149999999999999" customHeight="1" x14ac:dyDescent="0.3">
      <c r="B108" s="115" t="s">
        <v>3</v>
      </c>
      <c r="C108" s="116">
        <f>SUM(C96:C107)</f>
        <v>39455</v>
      </c>
      <c r="D108" s="117">
        <f>SUM(D96:D107)</f>
        <v>23859</v>
      </c>
      <c r="E108" s="117">
        <f>SUM(E96:E107)</f>
        <v>15596</v>
      </c>
      <c r="N108" s="111"/>
      <c r="O108" s="118"/>
      <c r="P108" s="118"/>
      <c r="Q108" s="111"/>
      <c r="R108" s="111"/>
    </row>
    <row r="109" spans="2:27" ht="20.149999999999999" customHeight="1" thickBot="1" x14ac:dyDescent="0.35">
      <c r="B109" s="119" t="s">
        <v>60</v>
      </c>
      <c r="C109" s="120">
        <v>1</v>
      </c>
      <c r="D109" s="120">
        <f>D108/C108</f>
        <v>0.60471423140286407</v>
      </c>
      <c r="E109" s="120">
        <f>E108/C108</f>
        <v>0.39528576859713599</v>
      </c>
      <c r="N109" s="111"/>
      <c r="O109" s="118"/>
      <c r="P109" s="118"/>
      <c r="Q109" s="111"/>
      <c r="R109" s="111"/>
    </row>
    <row r="110" spans="2:27" ht="20.149999999999999" customHeight="1" x14ac:dyDescent="0.3">
      <c r="N110" s="111"/>
      <c r="O110" s="111"/>
      <c r="P110" s="111"/>
      <c r="Q110" s="111"/>
      <c r="R110" s="111"/>
    </row>
    <row r="111" spans="2:27" ht="10.5" customHeight="1" x14ac:dyDescent="0.3">
      <c r="B111" s="8"/>
      <c r="N111" s="111"/>
      <c r="O111" s="111"/>
      <c r="P111" s="111"/>
      <c r="Q111" s="111"/>
      <c r="R111" s="111"/>
    </row>
    <row r="112" spans="2:27" ht="11.25" customHeight="1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27" ht="11.25" customHeight="1" x14ac:dyDescent="0.3">
      <c r="B113" s="121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Z113" s="111"/>
    </row>
    <row r="114" spans="2:27" ht="10.5" customHeight="1" x14ac:dyDescent="0.3">
      <c r="B114" s="8"/>
    </row>
    <row r="115" spans="2:27" ht="23.25" customHeight="1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</row>
    <row r="116" spans="2:27" x14ac:dyDescent="0.3">
      <c r="B116" s="8"/>
    </row>
    <row r="117" spans="2:27" ht="96" customHeight="1" x14ac:dyDescent="0.3">
      <c r="B117" s="10" t="s">
        <v>2</v>
      </c>
      <c r="C117" s="11" t="s">
        <v>3</v>
      </c>
      <c r="D117" s="12" t="s">
        <v>4</v>
      </c>
      <c r="E117" s="13"/>
      <c r="F117" s="14"/>
      <c r="G117" s="12" t="s">
        <v>5</v>
      </c>
      <c r="H117" s="13"/>
      <c r="I117" s="14"/>
      <c r="J117" s="12" t="s">
        <v>6</v>
      </c>
      <c r="K117" s="13"/>
      <c r="L117" s="14"/>
      <c r="M117" s="124"/>
      <c r="N117" s="15"/>
      <c r="O117" s="15"/>
      <c r="P117" s="15"/>
      <c r="Q117" s="15"/>
      <c r="Z117" s="125"/>
      <c r="AA117" s="126"/>
    </row>
    <row r="118" spans="2:27" ht="20.149999999999999" customHeight="1" x14ac:dyDescent="0.3">
      <c r="B118" s="16" t="s">
        <v>7</v>
      </c>
      <c r="C118" s="17">
        <f t="shared" ref="C118:C129" si="4">SUM(D118:L118)</f>
        <v>3829</v>
      </c>
      <c r="D118" s="18"/>
      <c r="E118" s="19">
        <v>1933</v>
      </c>
      <c r="F118" s="18"/>
      <c r="G118" s="18"/>
      <c r="H118" s="19">
        <v>1575</v>
      </c>
      <c r="I118" s="18"/>
      <c r="J118" s="18"/>
      <c r="K118" s="19">
        <v>321</v>
      </c>
      <c r="L118" s="18"/>
      <c r="M118" s="127"/>
      <c r="N118" s="127"/>
      <c r="O118" s="128"/>
      <c r="P118" s="129"/>
      <c r="Q118" s="128"/>
      <c r="Z118" s="125"/>
      <c r="AA118" s="126"/>
    </row>
    <row r="119" spans="2:27" ht="20.149999999999999" customHeight="1" x14ac:dyDescent="0.3">
      <c r="B119" s="16" t="s">
        <v>8</v>
      </c>
      <c r="C119" s="130">
        <f t="shared" si="4"/>
        <v>4885</v>
      </c>
      <c r="D119" s="131"/>
      <c r="E119" s="132">
        <v>2110</v>
      </c>
      <c r="F119" s="131"/>
      <c r="G119" s="131"/>
      <c r="H119" s="132">
        <v>2504</v>
      </c>
      <c r="I119" s="131"/>
      <c r="J119" s="133"/>
      <c r="K119" s="134">
        <v>271</v>
      </c>
      <c r="L119" s="133"/>
      <c r="M119" s="127"/>
      <c r="N119" s="127"/>
      <c r="O119" s="128"/>
      <c r="P119" s="129"/>
      <c r="Q119" s="128"/>
      <c r="Z119" s="125"/>
      <c r="AA119" s="126"/>
    </row>
    <row r="120" spans="2:27" ht="20.149999999999999" customHeight="1" x14ac:dyDescent="0.3">
      <c r="B120" s="16" t="s">
        <v>9</v>
      </c>
      <c r="C120" s="130">
        <f t="shared" si="4"/>
        <v>14834</v>
      </c>
      <c r="D120" s="131"/>
      <c r="E120" s="132">
        <v>2405</v>
      </c>
      <c r="F120" s="131"/>
      <c r="G120" s="131"/>
      <c r="H120" s="132">
        <v>11739</v>
      </c>
      <c r="I120" s="131"/>
      <c r="J120" s="133"/>
      <c r="K120" s="134">
        <v>690</v>
      </c>
      <c r="L120" s="133"/>
      <c r="M120" s="127"/>
      <c r="N120" s="127"/>
      <c r="O120" s="128"/>
      <c r="P120" s="129"/>
      <c r="Q120" s="128"/>
      <c r="Z120" s="125"/>
      <c r="AA120" s="126"/>
    </row>
    <row r="121" spans="2:27" ht="20.149999999999999" customHeight="1" thickBot="1" x14ac:dyDescent="0.35">
      <c r="B121" s="16" t="s">
        <v>10</v>
      </c>
      <c r="C121" s="130">
        <f t="shared" si="4"/>
        <v>15907</v>
      </c>
      <c r="D121" s="131"/>
      <c r="E121" s="132">
        <v>3155</v>
      </c>
      <c r="F121" s="131"/>
      <c r="G121" s="131"/>
      <c r="H121" s="132">
        <v>11452</v>
      </c>
      <c r="I121" s="131"/>
      <c r="J121" s="133"/>
      <c r="K121" s="134">
        <v>1300</v>
      </c>
      <c r="L121" s="133"/>
      <c r="M121" s="127"/>
      <c r="N121" s="127"/>
      <c r="O121" s="128"/>
      <c r="P121" s="129"/>
      <c r="Q121" s="128"/>
      <c r="Z121" s="125"/>
      <c r="AA121" s="126"/>
    </row>
    <row r="122" spans="2:27" ht="20.149999999999999" hidden="1" customHeight="1" x14ac:dyDescent="0.3">
      <c r="B122" s="16" t="s">
        <v>11</v>
      </c>
      <c r="C122" s="130">
        <f t="shared" si="4"/>
        <v>0</v>
      </c>
      <c r="D122" s="131"/>
      <c r="E122" s="132"/>
      <c r="F122" s="131"/>
      <c r="G122" s="131"/>
      <c r="H122" s="132"/>
      <c r="I122" s="131"/>
      <c r="J122" s="133"/>
      <c r="K122" s="134"/>
      <c r="L122" s="133"/>
      <c r="M122" s="127"/>
      <c r="N122" s="127"/>
      <c r="O122" s="128"/>
      <c r="P122" s="129"/>
      <c r="Q122" s="128"/>
      <c r="Z122" s="125"/>
      <c r="AA122" s="126"/>
    </row>
    <row r="123" spans="2:27" ht="20.149999999999999" hidden="1" customHeight="1" x14ac:dyDescent="0.3">
      <c r="B123" s="135" t="s">
        <v>12</v>
      </c>
      <c r="C123" s="130">
        <f t="shared" si="4"/>
        <v>0</v>
      </c>
      <c r="D123" s="131"/>
      <c r="E123" s="132"/>
      <c r="F123" s="131"/>
      <c r="G123" s="131"/>
      <c r="H123" s="132"/>
      <c r="I123" s="131"/>
      <c r="J123" s="133"/>
      <c r="K123" s="134"/>
      <c r="L123" s="133"/>
      <c r="M123" s="127"/>
      <c r="N123" s="127"/>
      <c r="O123" s="128"/>
      <c r="P123" s="129"/>
      <c r="Q123" s="128"/>
      <c r="Z123" s="125"/>
      <c r="AA123" s="126"/>
    </row>
    <row r="124" spans="2:27" ht="22.5" hidden="1" customHeight="1" x14ac:dyDescent="0.3">
      <c r="B124" s="135" t="s">
        <v>13</v>
      </c>
      <c r="C124" s="130">
        <f t="shared" si="4"/>
        <v>0</v>
      </c>
      <c r="D124" s="131"/>
      <c r="E124" s="132"/>
      <c r="F124" s="131"/>
      <c r="G124" s="131"/>
      <c r="H124" s="132"/>
      <c r="I124" s="131"/>
      <c r="J124" s="133"/>
      <c r="K124" s="134"/>
      <c r="L124" s="133"/>
      <c r="M124" s="127"/>
      <c r="N124" s="127"/>
      <c r="O124" s="128"/>
      <c r="P124" s="129"/>
      <c r="Q124" s="128"/>
      <c r="Z124" s="125"/>
      <c r="AA124" s="126"/>
    </row>
    <row r="125" spans="2:27" ht="22.5" hidden="1" customHeight="1" x14ac:dyDescent="0.3">
      <c r="B125" s="135" t="s">
        <v>14</v>
      </c>
      <c r="C125" s="130">
        <f t="shared" si="4"/>
        <v>0</v>
      </c>
      <c r="D125" s="136"/>
      <c r="E125" s="137"/>
      <c r="F125" s="136"/>
      <c r="G125" s="136"/>
      <c r="H125" s="137"/>
      <c r="I125" s="136"/>
      <c r="J125" s="133"/>
      <c r="K125" s="134"/>
      <c r="L125" s="133"/>
      <c r="M125" s="127"/>
      <c r="N125" s="127"/>
      <c r="O125" s="138"/>
      <c r="P125" s="139"/>
      <c r="Q125" s="138"/>
      <c r="Z125" s="125"/>
      <c r="AA125" s="126"/>
    </row>
    <row r="126" spans="2:27" ht="22.5" hidden="1" customHeight="1" x14ac:dyDescent="0.3">
      <c r="B126" s="135" t="s">
        <v>15</v>
      </c>
      <c r="C126" s="23">
        <f t="shared" si="4"/>
        <v>0</v>
      </c>
      <c r="D126" s="24"/>
      <c r="E126" s="25"/>
      <c r="F126" s="24"/>
      <c r="G126" s="24"/>
      <c r="H126" s="25"/>
      <c r="I126" s="24"/>
      <c r="J126" s="140"/>
      <c r="K126" s="134"/>
      <c r="L126" s="140"/>
      <c r="M126" s="127"/>
      <c r="N126" s="127"/>
      <c r="O126" s="127"/>
      <c r="P126" s="129"/>
      <c r="Q126" s="128"/>
      <c r="Z126" s="141"/>
      <c r="AA126" s="126"/>
    </row>
    <row r="127" spans="2:27" ht="22.5" hidden="1" customHeight="1" x14ac:dyDescent="0.3">
      <c r="B127" s="135" t="s">
        <v>16</v>
      </c>
      <c r="C127" s="23">
        <f t="shared" si="4"/>
        <v>0</v>
      </c>
      <c r="D127" s="24"/>
      <c r="E127" s="25"/>
      <c r="F127" s="24"/>
      <c r="G127" s="24"/>
      <c r="H127" s="25"/>
      <c r="I127" s="24"/>
      <c r="J127" s="140"/>
      <c r="K127" s="134"/>
      <c r="L127" s="140"/>
      <c r="M127" s="127"/>
      <c r="N127" s="127"/>
      <c r="O127" s="127"/>
      <c r="P127" s="129"/>
      <c r="Q127" s="128"/>
      <c r="Z127" s="141"/>
      <c r="AA127" s="126"/>
    </row>
    <row r="128" spans="2:27" ht="22.5" hidden="1" customHeight="1" x14ac:dyDescent="0.3">
      <c r="B128" s="135" t="s">
        <v>17</v>
      </c>
      <c r="C128" s="23">
        <f t="shared" si="4"/>
        <v>0</v>
      </c>
      <c r="D128" s="24"/>
      <c r="E128" s="25"/>
      <c r="F128" s="24"/>
      <c r="G128" s="24"/>
      <c r="H128" s="25"/>
      <c r="I128" s="24"/>
      <c r="J128" s="140"/>
      <c r="K128" s="134"/>
      <c r="L128" s="140"/>
      <c r="M128" s="127"/>
      <c r="N128" s="127"/>
      <c r="O128" s="127"/>
      <c r="P128" s="129"/>
      <c r="Q128" s="128"/>
      <c r="Z128" s="141"/>
      <c r="AA128" s="126"/>
    </row>
    <row r="129" spans="2:27" ht="22.5" hidden="1" customHeight="1" thickBot="1" x14ac:dyDescent="0.35">
      <c r="B129" s="21" t="s">
        <v>18</v>
      </c>
      <c r="C129" s="142">
        <f t="shared" si="4"/>
        <v>0</v>
      </c>
      <c r="D129" s="127"/>
      <c r="E129" s="129"/>
      <c r="F129" s="127"/>
      <c r="G129" s="127"/>
      <c r="H129" s="129"/>
      <c r="I129" s="127"/>
      <c r="J129" s="127"/>
      <c r="K129" s="129"/>
      <c r="L129" s="82"/>
      <c r="M129" s="127"/>
      <c r="N129" s="127"/>
      <c r="O129" s="82"/>
      <c r="P129" s="129"/>
      <c r="Q129" s="128"/>
      <c r="Z129" s="141"/>
      <c r="AA129" s="126"/>
    </row>
    <row r="130" spans="2:27" ht="20.149999999999999" customHeight="1" x14ac:dyDescent="0.3">
      <c r="B130" s="34" t="s">
        <v>3</v>
      </c>
      <c r="C130" s="35">
        <f>SUM(C118:C129)</f>
        <v>39455</v>
      </c>
      <c r="D130" s="37"/>
      <c r="E130" s="37">
        <f>SUM(E118:E129)</f>
        <v>9603</v>
      </c>
      <c r="F130" s="36"/>
      <c r="G130" s="36"/>
      <c r="H130" s="37">
        <f>SUM(H118:H129)</f>
        <v>27270</v>
      </c>
      <c r="I130" s="36"/>
      <c r="J130" s="36"/>
      <c r="K130" s="37">
        <f>SUM(K118:K129)</f>
        <v>2582</v>
      </c>
      <c r="L130" s="36"/>
      <c r="M130" s="143"/>
      <c r="N130" s="144"/>
      <c r="O130" s="144"/>
      <c r="P130" s="144"/>
      <c r="Q130" s="144"/>
    </row>
    <row r="131" spans="2:27" ht="20.149999999999999" customHeight="1" thickBot="1" x14ac:dyDescent="0.35">
      <c r="B131" s="38" t="s">
        <v>19</v>
      </c>
      <c r="C131" s="39">
        <v>1</v>
      </c>
      <c r="D131" s="40"/>
      <c r="E131" s="39">
        <f>+E130/C130</f>
        <v>0.24339120517044735</v>
      </c>
      <c r="F131" s="40"/>
      <c r="G131" s="40"/>
      <c r="H131" s="39">
        <f>+H130/C130</f>
        <v>0.69116715245216065</v>
      </c>
      <c r="I131" s="40"/>
      <c r="J131" s="40"/>
      <c r="K131" s="39">
        <f>+K130/C130</f>
        <v>6.5441642377391959E-2</v>
      </c>
      <c r="L131" s="40"/>
      <c r="M131" s="145"/>
      <c r="N131" s="41"/>
      <c r="O131" s="41"/>
      <c r="P131" s="41"/>
      <c r="Q131" s="41"/>
      <c r="Z131" s="111"/>
    </row>
    <row r="132" spans="2:27" ht="15.5" x14ac:dyDescent="0.3">
      <c r="B132" s="121"/>
      <c r="C132" s="122"/>
      <c r="D132" s="122"/>
      <c r="E132" s="122"/>
      <c r="F132" s="122"/>
      <c r="G132" s="122"/>
      <c r="H132" s="122"/>
      <c r="I132" s="122"/>
      <c r="J132" s="122"/>
      <c r="K132" s="122"/>
      <c r="L132" s="122"/>
      <c r="M132" s="146"/>
      <c r="N132" s="122"/>
      <c r="O132" s="122"/>
      <c r="P132" s="122"/>
      <c r="Q132" s="122"/>
      <c r="Z132" s="111"/>
    </row>
    <row r="133" spans="2:27" ht="31.5" customHeight="1" x14ac:dyDescent="0.3">
      <c r="E133" s="42"/>
      <c r="F133" s="42"/>
      <c r="G133" s="42"/>
      <c r="H133" s="42"/>
      <c r="K133" s="91"/>
      <c r="M133" s="147"/>
      <c r="N133" s="44" t="s">
        <v>61</v>
      </c>
      <c r="O133" s="44"/>
      <c r="P133" s="44"/>
      <c r="Q133" s="44"/>
      <c r="R133" s="44"/>
      <c r="S133" s="44"/>
    </row>
    <row r="134" spans="2:27" ht="31.5" customHeight="1" x14ac:dyDescent="0.3">
      <c r="E134" s="42"/>
      <c r="F134" s="42"/>
      <c r="G134" s="42"/>
      <c r="H134" s="42"/>
      <c r="K134" s="91"/>
      <c r="N134" s="44"/>
      <c r="O134" s="44"/>
      <c r="P134" s="44"/>
      <c r="Q134" s="44"/>
      <c r="R134" s="44"/>
      <c r="S134" s="44"/>
    </row>
    <row r="135" spans="2:27" ht="8.25" customHeight="1" x14ac:dyDescent="0.3">
      <c r="E135" s="42"/>
      <c r="F135" s="42"/>
      <c r="G135" s="42"/>
      <c r="H135" s="42"/>
      <c r="K135" s="91"/>
    </row>
    <row r="136" spans="2:27" ht="21" customHeight="1" x14ac:dyDescent="0.3">
      <c r="B136" s="45" t="s">
        <v>21</v>
      </c>
      <c r="C136" s="46" t="s">
        <v>62</v>
      </c>
      <c r="D136" s="47"/>
      <c r="E136" s="47"/>
      <c r="F136" s="47"/>
      <c r="G136" s="47"/>
      <c r="H136" s="42"/>
      <c r="K136" s="91"/>
    </row>
    <row r="137" spans="2:27" ht="18" x14ac:dyDescent="0.35">
      <c r="B137" s="48"/>
      <c r="C137" s="148">
        <v>2022</v>
      </c>
      <c r="D137" s="148">
        <v>2023</v>
      </c>
      <c r="E137" s="148">
        <v>2024</v>
      </c>
      <c r="F137" s="148">
        <v>2025</v>
      </c>
      <c r="G137" s="148" t="s">
        <v>63</v>
      </c>
      <c r="H137"/>
      <c r="I137"/>
      <c r="J137"/>
    </row>
    <row r="138" spans="2:27" ht="14.5" x14ac:dyDescent="0.35">
      <c r="B138" s="50" t="s">
        <v>24</v>
      </c>
      <c r="C138" s="51">
        <v>12092.000000000005</v>
      </c>
      <c r="D138" s="51">
        <v>9944</v>
      </c>
      <c r="E138" s="51">
        <v>9717</v>
      </c>
      <c r="F138" s="51">
        <v>10414</v>
      </c>
      <c r="G138" s="51">
        <v>1726</v>
      </c>
      <c r="H138"/>
      <c r="I138"/>
      <c r="J138"/>
    </row>
    <row r="139" spans="2:27" ht="14.5" x14ac:dyDescent="0.35">
      <c r="B139" s="50" t="s">
        <v>25</v>
      </c>
      <c r="C139" s="51">
        <v>2141.0000000000005</v>
      </c>
      <c r="D139" s="51">
        <v>1602</v>
      </c>
      <c r="E139" s="51">
        <v>1706</v>
      </c>
      <c r="F139" s="51">
        <v>1745</v>
      </c>
      <c r="G139" s="51">
        <v>553</v>
      </c>
      <c r="H139"/>
      <c r="I139"/>
      <c r="J139"/>
    </row>
    <row r="140" spans="2:27" ht="14.5" x14ac:dyDescent="0.35">
      <c r="B140" s="50" t="s">
        <v>26</v>
      </c>
      <c r="C140" s="51">
        <v>4440.0000000000036</v>
      </c>
      <c r="D140" s="51">
        <v>2007</v>
      </c>
      <c r="E140" s="51">
        <v>3250</v>
      </c>
      <c r="F140" s="51">
        <v>6409</v>
      </c>
      <c r="G140" s="51">
        <v>1657</v>
      </c>
      <c r="H140"/>
      <c r="I140"/>
      <c r="J140"/>
    </row>
    <row r="141" spans="2:27" ht="20.149999999999999" customHeight="1" x14ac:dyDescent="0.35">
      <c r="B141" s="50" t="s">
        <v>27</v>
      </c>
      <c r="C141" s="51">
        <v>2133.0000000000014</v>
      </c>
      <c r="D141" s="51">
        <v>2630</v>
      </c>
      <c r="E141" s="51">
        <v>2412</v>
      </c>
      <c r="F141" s="51">
        <v>2732</v>
      </c>
      <c r="G141" s="51">
        <v>829</v>
      </c>
      <c r="H141"/>
      <c r="I141"/>
      <c r="J141"/>
    </row>
    <row r="142" spans="2:27" ht="14.5" x14ac:dyDescent="0.35">
      <c r="B142" s="50" t="s">
        <v>28</v>
      </c>
      <c r="C142" s="51">
        <v>5699.9999999999991</v>
      </c>
      <c r="D142" s="51">
        <v>5238</v>
      </c>
      <c r="E142" s="51">
        <v>4851</v>
      </c>
      <c r="F142" s="51">
        <v>7083</v>
      </c>
      <c r="G142" s="51">
        <v>1756</v>
      </c>
      <c r="H142"/>
      <c r="I142"/>
      <c r="J142"/>
    </row>
    <row r="143" spans="2:27" ht="14.5" x14ac:dyDescent="0.35">
      <c r="B143" s="50" t="s">
        <v>29</v>
      </c>
      <c r="C143" s="51">
        <v>8192.0000000000036</v>
      </c>
      <c r="D143" s="51">
        <v>7326</v>
      </c>
      <c r="E143" s="51">
        <v>7885</v>
      </c>
      <c r="F143" s="51">
        <v>7957</v>
      </c>
      <c r="G143" s="51">
        <v>1925</v>
      </c>
      <c r="H143"/>
      <c r="I143"/>
      <c r="J143"/>
    </row>
    <row r="144" spans="2:27" ht="14.5" x14ac:dyDescent="0.35">
      <c r="B144" s="50" t="s">
        <v>30</v>
      </c>
      <c r="C144" s="52"/>
      <c r="D144" s="52"/>
      <c r="E144" s="52"/>
      <c r="F144" s="52"/>
      <c r="G144" s="52"/>
      <c r="H144"/>
      <c r="I144"/>
      <c r="J144"/>
    </row>
    <row r="145" spans="2:26" ht="14.5" x14ac:dyDescent="0.35">
      <c r="B145" s="50" t="s">
        <v>31</v>
      </c>
      <c r="C145" s="51">
        <v>11383.00000000002</v>
      </c>
      <c r="D145" s="51">
        <v>9426</v>
      </c>
      <c r="E145" s="51">
        <v>10166</v>
      </c>
      <c r="F145" s="51">
        <v>11914</v>
      </c>
      <c r="G145" s="51">
        <v>3290</v>
      </c>
      <c r="H145"/>
      <c r="I145"/>
      <c r="J145"/>
    </row>
    <row r="146" spans="2:26" ht="14.5" x14ac:dyDescent="0.35">
      <c r="B146" s="50" t="s">
        <v>32</v>
      </c>
      <c r="C146" s="51">
        <v>12037.999999999995</v>
      </c>
      <c r="D146" s="51">
        <v>11578</v>
      </c>
      <c r="E146" s="51">
        <v>10165</v>
      </c>
      <c r="F146" s="51">
        <v>9715</v>
      </c>
      <c r="G146" s="51">
        <v>2486</v>
      </c>
      <c r="H146"/>
      <c r="I146"/>
      <c r="J146"/>
    </row>
    <row r="147" spans="2:26" ht="14.5" x14ac:dyDescent="0.35">
      <c r="B147" s="50" t="s">
        <v>33</v>
      </c>
      <c r="C147" s="51">
        <v>4185</v>
      </c>
      <c r="D147" s="51">
        <v>4043</v>
      </c>
      <c r="E147" s="51">
        <v>3596</v>
      </c>
      <c r="F147" s="51">
        <v>4314</v>
      </c>
      <c r="G147" s="51">
        <v>1138</v>
      </c>
      <c r="H147"/>
      <c r="I147"/>
      <c r="J147"/>
      <c r="V147" s="149"/>
      <c r="W147" s="150"/>
      <c r="X147" s="150"/>
      <c r="Y147" s="150"/>
      <c r="Z147" s="150"/>
    </row>
    <row r="148" spans="2:26" ht="14.5" x14ac:dyDescent="0.35">
      <c r="B148" s="50" t="s">
        <v>34</v>
      </c>
      <c r="C148" s="51">
        <v>4315.0000000000018</v>
      </c>
      <c r="D148" s="51">
        <v>4119</v>
      </c>
      <c r="E148" s="51">
        <v>2853</v>
      </c>
      <c r="F148" s="51">
        <v>3862</v>
      </c>
      <c r="G148" s="51">
        <v>1046</v>
      </c>
      <c r="H148"/>
      <c r="I148"/>
      <c r="J148"/>
      <c r="V148" s="151"/>
      <c r="W148" s="152"/>
      <c r="X148" s="152"/>
      <c r="Y148" s="153"/>
      <c r="Z148" s="154"/>
    </row>
    <row r="149" spans="2:26" ht="14.5" x14ac:dyDescent="0.35">
      <c r="B149" s="50" t="s">
        <v>35</v>
      </c>
      <c r="C149" s="51">
        <v>9635.0000000000127</v>
      </c>
      <c r="D149" s="51">
        <v>7668</v>
      </c>
      <c r="E149" s="51">
        <v>6922</v>
      </c>
      <c r="F149" s="51">
        <v>8213</v>
      </c>
      <c r="G149" s="51">
        <v>2200</v>
      </c>
      <c r="H149"/>
      <c r="I149"/>
      <c r="J149"/>
      <c r="V149" s="155"/>
      <c r="W149" s="152"/>
      <c r="X149" s="152"/>
      <c r="Y149" s="153"/>
      <c r="Z149" s="154"/>
    </row>
    <row r="150" spans="2:26" ht="14.5" x14ac:dyDescent="0.35">
      <c r="B150" s="50" t="s">
        <v>36</v>
      </c>
      <c r="C150" s="51">
        <v>2410</v>
      </c>
      <c r="D150" s="51">
        <v>1821</v>
      </c>
      <c r="E150" s="51">
        <v>1052</v>
      </c>
      <c r="F150" s="51">
        <v>1185</v>
      </c>
      <c r="G150" s="51">
        <v>203</v>
      </c>
      <c r="H150"/>
      <c r="I150"/>
      <c r="J150"/>
      <c r="V150" s="156"/>
      <c r="W150" s="152"/>
      <c r="X150" s="152"/>
      <c r="Y150" s="153"/>
      <c r="Z150" s="154"/>
    </row>
    <row r="151" spans="2:26" ht="14.5" x14ac:dyDescent="0.35">
      <c r="B151" s="50" t="s">
        <v>37</v>
      </c>
      <c r="C151" s="51">
        <v>4948.9999999999991</v>
      </c>
      <c r="D151" s="51">
        <v>6477</v>
      </c>
      <c r="E151" s="51">
        <v>6543</v>
      </c>
      <c r="F151" s="51">
        <v>7375</v>
      </c>
      <c r="G151" s="51">
        <v>2332</v>
      </c>
      <c r="H151"/>
      <c r="I151"/>
      <c r="J151"/>
      <c r="V151" s="157"/>
      <c r="W151" s="152"/>
      <c r="X151" s="152"/>
      <c r="Y151" s="152"/>
      <c r="Z151" s="154"/>
    </row>
    <row r="152" spans="2:26" ht="14.5" x14ac:dyDescent="0.35">
      <c r="B152" s="50" t="s">
        <v>38</v>
      </c>
      <c r="C152" s="52"/>
      <c r="D152" s="52"/>
      <c r="E152" s="52"/>
      <c r="F152" s="52"/>
      <c r="G152" s="52"/>
      <c r="H152"/>
      <c r="I152"/>
      <c r="J152"/>
      <c r="V152" s="158"/>
      <c r="W152" s="152"/>
      <c r="X152" s="152"/>
      <c r="Y152" s="152"/>
      <c r="Z152" s="154"/>
    </row>
    <row r="153" spans="2:26" ht="14.5" x14ac:dyDescent="0.35">
      <c r="B153" s="50" t="s">
        <v>39</v>
      </c>
      <c r="C153" s="51">
        <v>17497.999999999982</v>
      </c>
      <c r="D153" s="51">
        <v>20865</v>
      </c>
      <c r="E153" s="51">
        <v>21363</v>
      </c>
      <c r="F153" s="51">
        <v>38801</v>
      </c>
      <c r="G153" s="51">
        <v>8661</v>
      </c>
      <c r="H153"/>
      <c r="I153"/>
      <c r="J153"/>
      <c r="V153" s="159"/>
      <c r="W153" s="152"/>
      <c r="X153" s="152"/>
      <c r="Y153" s="152"/>
      <c r="Z153" s="154"/>
    </row>
    <row r="154" spans="2:26" ht="14.5" x14ac:dyDescent="0.35">
      <c r="B154" s="50" t="s">
        <v>40</v>
      </c>
      <c r="C154" s="51">
        <v>4131.9999999999982</v>
      </c>
      <c r="D154" s="51">
        <v>3606</v>
      </c>
      <c r="E154" s="51">
        <v>4628</v>
      </c>
      <c r="F154" s="51">
        <v>2027</v>
      </c>
      <c r="G154" s="51">
        <v>372</v>
      </c>
      <c r="H154"/>
      <c r="I154"/>
      <c r="J154"/>
    </row>
    <row r="155" spans="2:26" ht="20.149999999999999" customHeight="1" x14ac:dyDescent="0.35">
      <c r="B155" s="50" t="s">
        <v>41</v>
      </c>
      <c r="C155" s="51">
        <v>1827.0000000000007</v>
      </c>
      <c r="D155" s="51">
        <v>1360</v>
      </c>
      <c r="E155" s="51">
        <v>941</v>
      </c>
      <c r="F155" s="51">
        <v>865</v>
      </c>
      <c r="G155" s="51">
        <v>84</v>
      </c>
      <c r="H155"/>
      <c r="I155"/>
      <c r="J155"/>
    </row>
    <row r="156" spans="2:26" ht="20.149999999999999" customHeight="1" x14ac:dyDescent="0.35">
      <c r="B156" s="50" t="s">
        <v>42</v>
      </c>
      <c r="C156" s="51">
        <v>1798.0000000000002</v>
      </c>
      <c r="D156" s="51">
        <v>843</v>
      </c>
      <c r="E156" s="51">
        <v>1214</v>
      </c>
      <c r="F156" s="51">
        <v>2347</v>
      </c>
      <c r="G156" s="51">
        <v>235</v>
      </c>
      <c r="H156"/>
      <c r="I156"/>
      <c r="J156"/>
    </row>
    <row r="157" spans="2:26" ht="20.149999999999999" customHeight="1" x14ac:dyDescent="0.35">
      <c r="B157" s="50" t="s">
        <v>43</v>
      </c>
      <c r="C157" s="51">
        <v>8642.9999999999945</v>
      </c>
      <c r="D157" s="51">
        <v>7408</v>
      </c>
      <c r="E157" s="51">
        <v>7422</v>
      </c>
      <c r="F157" s="51">
        <v>6977</v>
      </c>
      <c r="G157" s="51">
        <v>1196</v>
      </c>
      <c r="H157"/>
      <c r="I157"/>
      <c r="J157"/>
    </row>
    <row r="158" spans="2:26" ht="20.149999999999999" customHeight="1" x14ac:dyDescent="0.35">
      <c r="B158" s="50" t="s">
        <v>44</v>
      </c>
      <c r="C158" s="51">
        <v>10604.999999999987</v>
      </c>
      <c r="D158" s="51">
        <v>7562</v>
      </c>
      <c r="E158" s="51">
        <v>8054</v>
      </c>
      <c r="F158" s="51">
        <v>9544</v>
      </c>
      <c r="G158" s="51">
        <v>2687</v>
      </c>
      <c r="H158"/>
      <c r="I158"/>
      <c r="J158"/>
    </row>
    <row r="159" spans="2:26" ht="20.149999999999999" customHeight="1" x14ac:dyDescent="0.35">
      <c r="B159" s="50" t="s">
        <v>45</v>
      </c>
      <c r="C159" s="51">
        <v>7847.0000000000027</v>
      </c>
      <c r="D159" s="51">
        <v>6446</v>
      </c>
      <c r="E159" s="51">
        <v>5726</v>
      </c>
      <c r="F159" s="51">
        <v>5058</v>
      </c>
      <c r="G159" s="51">
        <v>1349</v>
      </c>
      <c r="H159"/>
      <c r="I159"/>
      <c r="J159"/>
    </row>
    <row r="160" spans="2:26" ht="20.149999999999999" customHeight="1" x14ac:dyDescent="0.35">
      <c r="B160" s="50" t="s">
        <v>46</v>
      </c>
      <c r="C160" s="51">
        <v>5784.9999999999973</v>
      </c>
      <c r="D160" s="51">
        <v>4235</v>
      </c>
      <c r="E160" s="51">
        <v>3865</v>
      </c>
      <c r="F160" s="51">
        <v>3509</v>
      </c>
      <c r="G160" s="51">
        <v>935</v>
      </c>
      <c r="H160"/>
      <c r="I160"/>
      <c r="J160"/>
    </row>
    <row r="161" spans="2:22" ht="20.149999999999999" customHeight="1" x14ac:dyDescent="0.35">
      <c r="B161" s="50" t="s">
        <v>47</v>
      </c>
      <c r="C161" s="51">
        <v>1612</v>
      </c>
      <c r="D161" s="51">
        <v>1113</v>
      </c>
      <c r="E161" s="51">
        <v>953</v>
      </c>
      <c r="F161" s="51">
        <v>1196</v>
      </c>
      <c r="G161" s="51">
        <v>250</v>
      </c>
      <c r="H161"/>
      <c r="I161"/>
      <c r="J161"/>
    </row>
    <row r="162" spans="2:22" ht="20.149999999999999" customHeight="1" thickBot="1" x14ac:dyDescent="0.4">
      <c r="B162" s="54" t="s">
        <v>48</v>
      </c>
      <c r="C162" s="55">
        <v>2946</v>
      </c>
      <c r="D162" s="55">
        <v>2930</v>
      </c>
      <c r="E162" s="55">
        <v>2468</v>
      </c>
      <c r="F162" s="55">
        <v>8318</v>
      </c>
      <c r="G162" s="55">
        <v>2545</v>
      </c>
      <c r="H162"/>
      <c r="I162"/>
      <c r="J162"/>
    </row>
    <row r="163" spans="2:22" ht="20.149999999999999" customHeight="1" x14ac:dyDescent="0.35">
      <c r="B163" s="56" t="s">
        <v>3</v>
      </c>
      <c r="C163" s="57">
        <f>SUM(C138:C162)</f>
        <v>146306.00000000003</v>
      </c>
      <c r="D163" s="57">
        <f t="shared" ref="D163:G163" si="5">SUM(D138:D162)</f>
        <v>130247</v>
      </c>
      <c r="E163" s="57">
        <f t="shared" si="5"/>
        <v>127752</v>
      </c>
      <c r="F163" s="57">
        <f t="shared" si="5"/>
        <v>161560</v>
      </c>
      <c r="G163" s="57">
        <f t="shared" si="5"/>
        <v>39455</v>
      </c>
      <c r="H163"/>
      <c r="I163"/>
      <c r="J163"/>
    </row>
    <row r="164" spans="2:22" ht="20.149999999999999" customHeight="1" x14ac:dyDescent="0.35">
      <c r="B164" s="160"/>
      <c r="C164" s="160"/>
      <c r="D164" s="160"/>
      <c r="E164" s="160"/>
      <c r="F164" s="160"/>
      <c r="G164" s="160"/>
      <c r="H164"/>
      <c r="I164" s="53"/>
      <c r="J164"/>
    </row>
    <row r="165" spans="2:22" ht="20.149999999999999" customHeight="1" x14ac:dyDescent="0.35">
      <c r="B165" s="160"/>
      <c r="C165" s="160"/>
      <c r="D165" s="160"/>
      <c r="E165" s="160"/>
      <c r="F165" s="160"/>
      <c r="G165" s="160"/>
      <c r="H165"/>
      <c r="I165"/>
      <c r="J165"/>
    </row>
    <row r="166" spans="2:22" ht="20.149999999999999" customHeight="1" x14ac:dyDescent="0.35">
      <c r="B166" s="160"/>
      <c r="C166" s="160"/>
      <c r="D166" s="160"/>
      <c r="E166" s="160"/>
      <c r="F166" s="160"/>
      <c r="G166" s="160"/>
      <c r="H166"/>
      <c r="I166"/>
      <c r="J166"/>
    </row>
    <row r="169" spans="2:22" ht="11.25" customHeight="1" x14ac:dyDescent="0.3"/>
    <row r="170" spans="2:22" ht="11.25" customHeight="1" x14ac:dyDescent="0.3"/>
    <row r="171" spans="2:22" ht="33" customHeight="1" x14ac:dyDescent="0.3">
      <c r="B171" s="161" t="s">
        <v>49</v>
      </c>
      <c r="C171" s="45"/>
      <c r="D171" s="162">
        <v>2025</v>
      </c>
      <c r="E171" s="162">
        <v>2026</v>
      </c>
      <c r="F171" s="163" t="s">
        <v>50</v>
      </c>
      <c r="G171" s="161"/>
    </row>
    <row r="172" spans="2:22" ht="20.149999999999999" customHeight="1" x14ac:dyDescent="0.3">
      <c r="B172" s="64" t="s">
        <v>7</v>
      </c>
      <c r="C172" s="65"/>
      <c r="D172" s="164">
        <v>2980</v>
      </c>
      <c r="E172" s="164">
        <v>3829</v>
      </c>
      <c r="F172" s="69">
        <f>E172/D172-1</f>
        <v>0.28489932885906044</v>
      </c>
      <c r="G172" s="70"/>
    </row>
    <row r="173" spans="2:22" s="71" customFormat="1" ht="20.149999999999999" customHeight="1" x14ac:dyDescent="0.35">
      <c r="B173" s="64" t="s">
        <v>8</v>
      </c>
      <c r="C173" s="65"/>
      <c r="D173" s="164">
        <v>4145</v>
      </c>
      <c r="E173" s="164">
        <v>4885</v>
      </c>
      <c r="F173" s="69">
        <f>E173/D173-1</f>
        <v>0.1785283474065138</v>
      </c>
      <c r="G173" s="70"/>
      <c r="J173"/>
      <c r="K173"/>
      <c r="L173"/>
      <c r="M173"/>
      <c r="N173"/>
      <c r="O173"/>
      <c r="P173"/>
      <c r="T173" s="1"/>
      <c r="U173" s="1"/>
      <c r="V173" s="1"/>
    </row>
    <row r="174" spans="2:22" s="71" customFormat="1" ht="20.149999999999999" customHeight="1" x14ac:dyDescent="0.35">
      <c r="B174" s="64" t="s">
        <v>9</v>
      </c>
      <c r="C174" s="65"/>
      <c r="D174" s="164">
        <v>18747</v>
      </c>
      <c r="E174" s="164">
        <v>14834</v>
      </c>
      <c r="F174" s="69">
        <f t="shared" ref="F174:F183" si="6">E174/D174-1</f>
        <v>-0.20872672961007099</v>
      </c>
      <c r="G174" s="70"/>
      <c r="J174"/>
      <c r="K174"/>
      <c r="L174"/>
      <c r="M174"/>
      <c r="N174"/>
      <c r="O174"/>
      <c r="P174"/>
      <c r="T174" s="1"/>
      <c r="U174" s="1"/>
      <c r="V174" s="1"/>
    </row>
    <row r="175" spans="2:22" s="71" customFormat="1" ht="20.149999999999999" customHeight="1" thickBot="1" x14ac:dyDescent="0.4">
      <c r="B175" s="64" t="s">
        <v>10</v>
      </c>
      <c r="C175" s="65"/>
      <c r="D175" s="164">
        <v>16360</v>
      </c>
      <c r="E175" s="164">
        <v>15907</v>
      </c>
      <c r="F175" s="69">
        <f t="shared" si="6"/>
        <v>-2.76894865525672E-2</v>
      </c>
      <c r="G175" s="70"/>
      <c r="J175"/>
      <c r="K175"/>
      <c r="L175"/>
      <c r="M175"/>
      <c r="N175"/>
      <c r="O175"/>
      <c r="P175"/>
      <c r="T175" s="1"/>
      <c r="U175" s="1"/>
      <c r="V175" s="1"/>
    </row>
    <row r="176" spans="2:22" s="71" customFormat="1" ht="20.149999999999999" hidden="1" customHeight="1" x14ac:dyDescent="0.35">
      <c r="B176" s="64" t="s">
        <v>11</v>
      </c>
      <c r="C176" s="65"/>
      <c r="D176" s="164">
        <v>16341</v>
      </c>
      <c r="E176" s="164"/>
      <c r="F176" s="69">
        <f t="shared" si="6"/>
        <v>-1</v>
      </c>
      <c r="G176" s="70"/>
      <c r="J176"/>
      <c r="K176"/>
      <c r="L176"/>
      <c r="M176"/>
      <c r="N176"/>
      <c r="O176"/>
      <c r="P176"/>
      <c r="T176" s="1"/>
      <c r="U176" s="1"/>
      <c r="V176" s="1"/>
    </row>
    <row r="177" spans="2:25" s="71" customFormat="1" ht="20.149999999999999" hidden="1" customHeight="1" x14ac:dyDescent="0.35">
      <c r="B177" s="64" t="s">
        <v>12</v>
      </c>
      <c r="C177" s="65"/>
      <c r="D177" s="164">
        <v>18254</v>
      </c>
      <c r="E177" s="164"/>
      <c r="F177" s="69">
        <f t="shared" si="6"/>
        <v>-1</v>
      </c>
      <c r="G177" s="70"/>
      <c r="J177"/>
      <c r="K177"/>
      <c r="L177"/>
      <c r="M177"/>
      <c r="N177"/>
      <c r="O177"/>
      <c r="P177"/>
      <c r="T177" s="1"/>
      <c r="U177" s="1"/>
      <c r="V177" s="1"/>
    </row>
    <row r="178" spans="2:25" s="71" customFormat="1" ht="20.149999999999999" hidden="1" customHeight="1" x14ac:dyDescent="0.35">
      <c r="B178" s="64" t="s">
        <v>13</v>
      </c>
      <c r="C178" s="65"/>
      <c r="D178" s="165">
        <v>13836</v>
      </c>
      <c r="E178" s="165"/>
      <c r="F178" s="69">
        <f t="shared" si="6"/>
        <v>-1</v>
      </c>
      <c r="G178" s="70"/>
      <c r="J178"/>
      <c r="K178"/>
      <c r="L178"/>
      <c r="M178"/>
      <c r="N178"/>
      <c r="O178"/>
      <c r="P178"/>
      <c r="T178" s="1"/>
      <c r="U178" s="1"/>
      <c r="V178" s="1"/>
    </row>
    <row r="179" spans="2:25" s="71" customFormat="1" ht="20.149999999999999" hidden="1" customHeight="1" x14ac:dyDescent="0.35">
      <c r="B179" s="64" t="s">
        <v>14</v>
      </c>
      <c r="C179" s="65"/>
      <c r="D179" s="66">
        <v>14700</v>
      </c>
      <c r="E179" s="66"/>
      <c r="F179" s="69">
        <f t="shared" si="6"/>
        <v>-1</v>
      </c>
      <c r="G179" s="70"/>
      <c r="J179"/>
      <c r="K179"/>
      <c r="L179"/>
      <c r="M179"/>
      <c r="N179"/>
      <c r="O179"/>
      <c r="P179"/>
      <c r="T179" s="1"/>
      <c r="U179" s="1"/>
      <c r="V179" s="1"/>
    </row>
    <row r="180" spans="2:25" s="71" customFormat="1" ht="20.149999999999999" hidden="1" customHeight="1" x14ac:dyDescent="0.35">
      <c r="B180" s="64" t="s">
        <v>15</v>
      </c>
      <c r="C180" s="65"/>
      <c r="D180" s="66">
        <v>12035</v>
      </c>
      <c r="E180" s="66"/>
      <c r="F180" s="69">
        <f t="shared" si="6"/>
        <v>-1</v>
      </c>
      <c r="G180" s="70"/>
      <c r="J180"/>
      <c r="K180"/>
      <c r="L180"/>
      <c r="M180"/>
      <c r="N180"/>
      <c r="O180"/>
      <c r="P180"/>
      <c r="T180" s="1"/>
      <c r="U180" s="1"/>
      <c r="V180" s="1"/>
    </row>
    <row r="181" spans="2:25" s="71" customFormat="1" ht="20.149999999999999" hidden="1" customHeight="1" x14ac:dyDescent="0.35">
      <c r="B181" s="64" t="s">
        <v>16</v>
      </c>
      <c r="C181" s="65"/>
      <c r="D181" s="66">
        <v>14787</v>
      </c>
      <c r="E181" s="66"/>
      <c r="F181" s="69">
        <f t="shared" si="6"/>
        <v>-1</v>
      </c>
      <c r="G181" s="70"/>
      <c r="J181"/>
      <c r="K181"/>
      <c r="L181"/>
      <c r="M181"/>
      <c r="N181"/>
      <c r="O181"/>
      <c r="P181"/>
      <c r="T181" s="1"/>
      <c r="U181" s="1"/>
      <c r="V181" s="1"/>
    </row>
    <row r="182" spans="2:25" s="71" customFormat="1" ht="20.149999999999999" hidden="1" customHeight="1" x14ac:dyDescent="0.35">
      <c r="B182" s="64" t="s">
        <v>17</v>
      </c>
      <c r="C182" s="65"/>
      <c r="D182" s="66">
        <v>21491</v>
      </c>
      <c r="E182" s="66"/>
      <c r="F182" s="69">
        <f t="shared" si="6"/>
        <v>-1</v>
      </c>
      <c r="G182" s="70"/>
      <c r="J182"/>
      <c r="K182"/>
      <c r="L182"/>
      <c r="M182"/>
      <c r="N182"/>
      <c r="O182"/>
      <c r="P182"/>
      <c r="T182" s="1"/>
      <c r="U182" s="1"/>
      <c r="V182" s="1"/>
    </row>
    <row r="183" spans="2:25" s="71" customFormat="1" ht="20.149999999999999" hidden="1" customHeight="1" thickBot="1" x14ac:dyDescent="0.4">
      <c r="B183" s="72" t="s">
        <v>18</v>
      </c>
      <c r="C183" s="73"/>
      <c r="D183" s="66">
        <v>7884</v>
      </c>
      <c r="E183" s="66"/>
      <c r="F183" s="69">
        <f t="shared" si="6"/>
        <v>-1</v>
      </c>
      <c r="G183" s="70"/>
      <c r="J183"/>
      <c r="K183"/>
      <c r="L183"/>
      <c r="M183"/>
      <c r="N183"/>
      <c r="O183"/>
      <c r="P183"/>
      <c r="T183" s="1"/>
      <c r="U183" s="1"/>
      <c r="V183" s="1"/>
    </row>
    <row r="184" spans="2:25" s="77" customFormat="1" ht="20.149999999999999" customHeight="1" x14ac:dyDescent="0.35">
      <c r="B184" s="74" t="s">
        <v>3</v>
      </c>
      <c r="C184" s="74"/>
      <c r="D184" s="75">
        <f>SUM(D172:D175)</f>
        <v>42232</v>
      </c>
      <c r="E184" s="75">
        <f>SUM(E172:E183)</f>
        <v>39455</v>
      </c>
      <c r="F184" s="76">
        <f>E184/D184-1</f>
        <v>-6.575582496684973E-2</v>
      </c>
      <c r="G184" s="76"/>
      <c r="W184" s="78"/>
      <c r="X184" s="78"/>
      <c r="Y184" s="78"/>
    </row>
    <row r="186" spans="2:25" x14ac:dyDescent="0.3">
      <c r="B186" s="1" t="s">
        <v>64</v>
      </c>
    </row>
    <row r="187" spans="2:25" ht="9.75" customHeight="1" x14ac:dyDescent="0.3"/>
  </sheetData>
  <mergeCells count="73">
    <mergeCell ref="B183:C183"/>
    <mergeCell ref="F183:G183"/>
    <mergeCell ref="B184:C184"/>
    <mergeCell ref="F184:G184"/>
    <mergeCell ref="B180:C180"/>
    <mergeCell ref="F180:G180"/>
    <mergeCell ref="B181:C181"/>
    <mergeCell ref="F181:G181"/>
    <mergeCell ref="B182:C182"/>
    <mergeCell ref="F182:G182"/>
    <mergeCell ref="B177:C177"/>
    <mergeCell ref="F177:G177"/>
    <mergeCell ref="B178:C178"/>
    <mergeCell ref="F178:G178"/>
    <mergeCell ref="B179:C179"/>
    <mergeCell ref="F179:G179"/>
    <mergeCell ref="B174:C174"/>
    <mergeCell ref="F174:G174"/>
    <mergeCell ref="B175:C175"/>
    <mergeCell ref="F175:G175"/>
    <mergeCell ref="B176:C176"/>
    <mergeCell ref="F176:G176"/>
    <mergeCell ref="W147:Z147"/>
    <mergeCell ref="B171:C171"/>
    <mergeCell ref="F171:G171"/>
    <mergeCell ref="B172:C172"/>
    <mergeCell ref="F172:G172"/>
    <mergeCell ref="B173:C173"/>
    <mergeCell ref="F173:G173"/>
    <mergeCell ref="B112:O112"/>
    <mergeCell ref="D117:F117"/>
    <mergeCell ref="G117:I117"/>
    <mergeCell ref="J117:L117"/>
    <mergeCell ref="N133:S134"/>
    <mergeCell ref="B136:B137"/>
    <mergeCell ref="C136:G136"/>
    <mergeCell ref="B78:C78"/>
    <mergeCell ref="F78:G78"/>
    <mergeCell ref="B79:C79"/>
    <mergeCell ref="F79:G79"/>
    <mergeCell ref="B80:C80"/>
    <mergeCell ref="F80:G80"/>
    <mergeCell ref="B75:C75"/>
    <mergeCell ref="F75:G75"/>
    <mergeCell ref="B76:C76"/>
    <mergeCell ref="F76:G76"/>
    <mergeCell ref="B77:C77"/>
    <mergeCell ref="F77:G77"/>
    <mergeCell ref="B72:C72"/>
    <mergeCell ref="F72:G72"/>
    <mergeCell ref="B73:C73"/>
    <mergeCell ref="F73:G73"/>
    <mergeCell ref="B74:C74"/>
    <mergeCell ref="F74:G74"/>
    <mergeCell ref="B69:C69"/>
    <mergeCell ref="F69:G69"/>
    <mergeCell ref="B70:C70"/>
    <mergeCell ref="F70:G70"/>
    <mergeCell ref="B71:C71"/>
    <mergeCell ref="F71:G71"/>
    <mergeCell ref="N31:R32"/>
    <mergeCell ref="B33:B34"/>
    <mergeCell ref="C33:G33"/>
    <mergeCell ref="B67:C67"/>
    <mergeCell ref="F67:G67"/>
    <mergeCell ref="B68:C68"/>
    <mergeCell ref="F68:G68"/>
    <mergeCell ref="B7:S7"/>
    <mergeCell ref="B8:S8"/>
    <mergeCell ref="B13:O13"/>
    <mergeCell ref="D15:F15"/>
    <mergeCell ref="G15:I15"/>
    <mergeCell ref="J15:L15"/>
  </mergeCells>
  <conditionalFormatting sqref="C28">
    <cfRule type="cellIs" dxfId="4" priority="4" operator="notEqual">
      <formula>#REF!</formula>
    </cfRule>
  </conditionalFormatting>
  <conditionalFormatting sqref="C108">
    <cfRule type="cellIs" dxfId="3" priority="3" operator="notEqual">
      <formula>#REF!</formula>
    </cfRule>
  </conditionalFormatting>
  <conditionalFormatting sqref="C130">
    <cfRule type="cellIs" dxfId="2" priority="1" operator="notEqual">
      <formula>#REF!</formula>
    </cfRule>
  </conditionalFormatting>
  <conditionalFormatting sqref="E80:E82">
    <cfRule type="cellIs" dxfId="1" priority="5" operator="notEqual">
      <formula>#REF!</formula>
    </cfRule>
  </conditionalFormatting>
  <conditionalFormatting sqref="Q89">
    <cfRule type="cellIs" dxfId="0" priority="2" operator="notEqual">
      <formula>#REF!</formula>
    </cfRule>
  </conditionalFormatting>
  <printOptions horizontalCentered="1"/>
  <pageMargins left="0" right="0" top="0.47244094488188981" bottom="0.39370078740157483" header="0.27559055118110237" footer="0.31496062992125984"/>
  <pageSetup paperSize="9" scale="35" fitToHeight="4" orientation="portrait" r:id="rId1"/>
  <rowBreaks count="1" manualBreakCount="1">
    <brk id="8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SAR - Acciones</vt:lpstr>
      <vt:lpstr>'SAR - Acciones'!Área_de_impresión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2026-05-20T17:09:52Z</dcterms:created>
  <dcterms:modified xsi:type="dcterms:W3CDTF">2026-05-20T17:10:20Z</dcterms:modified>
</cp:coreProperties>
</file>