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IC\Downloads\a) Casos de VMIGF, según grupo de edad\"/>
    </mc:Choice>
  </mc:AlternateContent>
  <xr:revisionPtr revIDLastSave="0" documentId="13_ncr:1_{43D824FA-3C0C-4B4F-93D5-4216B97519B2}" xr6:coauthVersionLast="47" xr6:coauthVersionMax="47" xr10:uidLastSave="{00000000-0000-0000-0000-000000000000}"/>
  <bookViews>
    <workbookView xWindow="-108" yWindow="-108" windowWidth="23256" windowHeight="12456" xr2:uid="{22847111-6DE5-4D38-966B-0CC26B06D7BF}"/>
  </bookViews>
  <sheets>
    <sheet name="NNA" sheetId="1" r:id="rId1"/>
  </sheets>
  <definedNames>
    <definedName name="_xlnm._FilterDatabase" localSheetId="0" hidden="1">NNA!$L$89:$M$89</definedName>
    <definedName name="_xlnm.Print_Area" localSheetId="0">NNA!$A$1:$O$141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" i="1" l="1"/>
  <c r="F132" i="1"/>
  <c r="E51" i="1"/>
  <c r="E52" i="1"/>
  <c r="E53" i="1"/>
  <c r="E54" i="1"/>
  <c r="E55" i="1"/>
  <c r="E56" i="1"/>
  <c r="E57" i="1"/>
  <c r="E58" i="1"/>
  <c r="E59" i="1"/>
  <c r="E60" i="1"/>
  <c r="E61" i="1"/>
  <c r="E132" i="1"/>
  <c r="D130" i="1"/>
  <c r="D129" i="1"/>
  <c r="D128" i="1"/>
  <c r="D127" i="1"/>
  <c r="D126" i="1"/>
  <c r="D125" i="1"/>
  <c r="D124" i="1"/>
  <c r="D123" i="1"/>
  <c r="D122" i="1"/>
  <c r="D131" i="1" l="1"/>
  <c r="D132" i="1" s="1"/>
  <c r="D133" i="1" s="1"/>
  <c r="E133" i="1" l="1"/>
  <c r="F133" i="1"/>
  <c r="J115" i="1"/>
  <c r="I115" i="1"/>
  <c r="H115" i="1"/>
  <c r="F115" i="1"/>
  <c r="E115" i="1"/>
  <c r="D115" i="1"/>
  <c r="G114" i="1"/>
  <c r="G113" i="1"/>
  <c r="C113" i="1"/>
  <c r="G112" i="1"/>
  <c r="C112" i="1"/>
  <c r="G111" i="1"/>
  <c r="C111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B91" i="1" s="1"/>
  <c r="G90" i="1"/>
  <c r="C90" i="1"/>
  <c r="B103" i="1" l="1"/>
  <c r="B101" i="1"/>
  <c r="B92" i="1"/>
  <c r="B93" i="1"/>
  <c r="B100" i="1"/>
  <c r="B106" i="1"/>
  <c r="B95" i="1"/>
  <c r="B105" i="1"/>
  <c r="B98" i="1"/>
  <c r="B109" i="1"/>
  <c r="B108" i="1"/>
  <c r="B96" i="1"/>
  <c r="B107" i="1"/>
  <c r="B114" i="1"/>
  <c r="B90" i="1"/>
  <c r="B113" i="1"/>
  <c r="B99" i="1"/>
  <c r="B110" i="1"/>
  <c r="B111" i="1"/>
  <c r="B112" i="1"/>
  <c r="B104" i="1"/>
  <c r="B94" i="1"/>
  <c r="B102" i="1"/>
  <c r="G115" i="1"/>
  <c r="C115" i="1"/>
  <c r="B97" i="1"/>
  <c r="B115" i="1" l="1"/>
  <c r="I82" i="1" l="1"/>
  <c r="H82" i="1"/>
  <c r="G82" i="1"/>
  <c r="E82" i="1"/>
  <c r="D82" i="1"/>
  <c r="C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G62" i="1"/>
  <c r="F62" i="1"/>
  <c r="D62" i="1"/>
  <c r="C62" i="1"/>
  <c r="B61" i="1"/>
  <c r="B60" i="1"/>
  <c r="B59" i="1"/>
  <c r="B58" i="1"/>
  <c r="B57" i="1"/>
  <c r="B56" i="1"/>
  <c r="B55" i="1"/>
  <c r="B54" i="1"/>
  <c r="B53" i="1"/>
  <c r="B52" i="1"/>
  <c r="B51" i="1"/>
  <c r="E50" i="1"/>
  <c r="B50" i="1"/>
  <c r="H42" i="1"/>
  <c r="I38" i="1" s="1"/>
  <c r="F42" i="1"/>
  <c r="G41" i="1" s="1"/>
  <c r="D42" i="1"/>
  <c r="E40" i="1" s="1"/>
  <c r="B41" i="1"/>
  <c r="B40" i="1"/>
  <c r="B39" i="1"/>
  <c r="B38" i="1"/>
  <c r="O30" i="1"/>
  <c r="N30" i="1"/>
  <c r="M30" i="1"/>
  <c r="D30" i="1"/>
  <c r="C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B42" i="1" l="1"/>
  <c r="C41" i="1" s="1"/>
  <c r="E41" i="1"/>
  <c r="L30" i="1"/>
  <c r="L31" i="1" s="1"/>
  <c r="E38" i="1"/>
  <c r="E39" i="1"/>
  <c r="B62" i="1"/>
  <c r="F82" i="1"/>
  <c r="G83" i="1" s="1"/>
  <c r="B30" i="1"/>
  <c r="B31" i="1" s="1"/>
  <c r="B82" i="1"/>
  <c r="E83" i="1" s="1"/>
  <c r="E62" i="1"/>
  <c r="G63" i="1" s="1"/>
  <c r="G38" i="1"/>
  <c r="G39" i="1"/>
  <c r="I39" i="1"/>
  <c r="G40" i="1"/>
  <c r="I40" i="1"/>
  <c r="I41" i="1"/>
  <c r="D31" i="1" l="1"/>
  <c r="G42" i="1"/>
  <c r="F63" i="1"/>
  <c r="E63" i="1" s="1"/>
  <c r="C31" i="1"/>
  <c r="D83" i="1"/>
  <c r="C83" i="1"/>
  <c r="C63" i="1"/>
  <c r="M49" i="1"/>
  <c r="C40" i="1"/>
  <c r="C39" i="1"/>
  <c r="C38" i="1"/>
  <c r="E42" i="1"/>
  <c r="O31" i="1"/>
  <c r="N31" i="1"/>
  <c r="M31" i="1"/>
  <c r="I50" i="1"/>
  <c r="I42" i="1"/>
  <c r="D63" i="1"/>
  <c r="I83" i="1"/>
  <c r="H83" i="1"/>
  <c r="B63" i="1" l="1"/>
  <c r="B83" i="1"/>
  <c r="F83" i="1"/>
  <c r="C42" i="1"/>
</calcChain>
</file>

<file path=xl/sharedStrings.xml><?xml version="1.0" encoding="utf-8"?>
<sst xmlns="http://schemas.openxmlformats.org/spreadsheetml/2006/main" count="209" uniqueCount="100">
  <si>
    <t>CASOS ATENDIDOS A PERSONAS AFECTADAS POR HECHOS DE VIOLENCIA CONTRA LAS MUJERES, LOS INTEGRANTES</t>
  </si>
  <si>
    <r>
      <t>NIÑOS, NIÑAS Y ADOLESCENTES (NNA)</t>
    </r>
    <r>
      <rPr>
        <b/>
        <u/>
        <vertAlign val="superscript"/>
        <sz val="13"/>
        <color indexed="9"/>
        <rFont val="Arial Narrow"/>
        <family val="2"/>
      </rPr>
      <t>/1</t>
    </r>
  </si>
  <si>
    <t>(0 A 17 AÑOS)</t>
  </si>
  <si>
    <t>Casos atendidos a NNA según</t>
  </si>
  <si>
    <t>sexo y mes</t>
  </si>
  <si>
    <t>grupo de edad y mes</t>
  </si>
  <si>
    <t xml:space="preserve">Mes </t>
  </si>
  <si>
    <t>Total</t>
  </si>
  <si>
    <t>Mujer</t>
  </si>
  <si>
    <t>Hombre</t>
  </si>
  <si>
    <t>0-5 años</t>
  </si>
  <si>
    <t>6-11 años</t>
  </si>
  <si>
    <t>12-17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</si>
  <si>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</si>
  <si>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</si>
  <si>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</si>
  <si>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</si>
  <si>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</si>
  <si>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</si>
  <si>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</si>
  <si>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</si>
  <si>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</si>
  <si>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</si>
  <si>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</si>
  <si>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</si>
  <si>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%</t>
  </si>
  <si>
    <t>Casos atendidos a NNA según grupo de edad y tipo de violencia</t>
  </si>
  <si>
    <t>Tipo de Violencia</t>
  </si>
  <si>
    <t>N</t>
  </si>
  <si>
    <t>Económica</t>
  </si>
  <si>
    <t>Psicológica</t>
  </si>
  <si>
    <t>Física</t>
  </si>
  <si>
    <t>Sexual</t>
  </si>
  <si>
    <t>/1 Todos los cuadros están referidos a casos nuevos, reingresos, reincidentes, derivados y continuadores.</t>
  </si>
  <si>
    <t>Casos atendidos a NNA por Violación sexual y TRATA con fines de explotación sexual por sexo</t>
  </si>
  <si>
    <t>Violación Sexual</t>
  </si>
  <si>
    <t>Trata con fines de explotación sexual</t>
  </si>
  <si>
    <t>La Violación Sexual de Niños, Niñas y Adolescentes</t>
  </si>
  <si>
    <t>representa un</t>
  </si>
  <si>
    <t xml:space="preserve">del total de Casos  de </t>
  </si>
  <si>
    <t>Violencia Sexual en este grupo de edad.</t>
  </si>
  <si>
    <t xml:space="preserve">   </t>
  </si>
  <si>
    <t>Casos atendidos a NNA por Violación Sexual y TRATA de personas con fines de Explotación Sexual por grupos de edad</t>
  </si>
  <si>
    <t>TRATA de personas con fines de explotación sexual</t>
  </si>
  <si>
    <t>Departamento</t>
  </si>
  <si>
    <t>Total de Casos</t>
  </si>
  <si>
    <t>Amazonas</t>
  </si>
  <si>
    <t>Tumbes</t>
  </si>
  <si>
    <t>Ancash</t>
  </si>
  <si>
    <t>Pasco</t>
  </si>
  <si>
    <t>Apurimac</t>
  </si>
  <si>
    <t>Madre De Dios</t>
  </si>
  <si>
    <t>Arequipa</t>
  </si>
  <si>
    <t>Moquegua</t>
  </si>
  <si>
    <t>Ayacucho</t>
  </si>
  <si>
    <t>Callao</t>
  </si>
  <si>
    <t>Cajamarca</t>
  </si>
  <si>
    <t>Tacna</t>
  </si>
  <si>
    <t>Huancavelica</t>
  </si>
  <si>
    <t>Cusco</t>
  </si>
  <si>
    <t>Huanuco</t>
  </si>
  <si>
    <t>Puno</t>
  </si>
  <si>
    <t>Ica</t>
  </si>
  <si>
    <t>Loreto</t>
  </si>
  <si>
    <t>Junin</t>
  </si>
  <si>
    <t>La Libertad</t>
  </si>
  <si>
    <t>Lambayeque</t>
  </si>
  <si>
    <t>Piura</t>
  </si>
  <si>
    <t>Lima</t>
  </si>
  <si>
    <t>Ucayali</t>
  </si>
  <si>
    <t>San Martin</t>
  </si>
  <si>
    <t>0 a 5
años</t>
  </si>
  <si>
    <t>6 a 11 
años</t>
  </si>
  <si>
    <t>12 a 17
años</t>
  </si>
  <si>
    <r>
      <t xml:space="preserve">Violación Sexual </t>
    </r>
    <r>
      <rPr>
        <b/>
        <vertAlign val="superscript"/>
        <sz val="9"/>
        <color theme="0"/>
        <rFont val="Arial Narrow"/>
        <family val="2"/>
      </rPr>
      <t>/2</t>
    </r>
  </si>
  <si>
    <r>
      <t>Casos de violación sexual</t>
    </r>
    <r>
      <rPr>
        <b/>
        <u/>
        <vertAlign val="superscript"/>
        <sz val="11"/>
        <rFont val="Arial Narrow"/>
        <family val="2"/>
      </rPr>
      <t xml:space="preserve">/2 </t>
    </r>
    <r>
      <rPr>
        <b/>
        <u/>
        <sz val="11"/>
        <rFont val="Arial Narrow"/>
        <family val="2"/>
      </rPr>
      <t xml:space="preserve">en NNA por grupo de edad y sexo según región </t>
    </r>
  </si>
  <si>
    <t>0 a 5 años</t>
  </si>
  <si>
    <t>6 a 11 años</t>
  </si>
  <si>
    <t>12 a 17 años</t>
  </si>
  <si>
    <t>Vínculo de la presunta persona agresora con el/la NNA</t>
  </si>
  <si>
    <t>Sexo de NNA</t>
  </si>
  <si>
    <t>/2 No se considera los casos de violación sexual mediante engaño.</t>
  </si>
  <si>
    <t>Padre/Madre</t>
  </si>
  <si>
    <t>Padrastro/Madrastra</t>
  </si>
  <si>
    <t>Abuelo/a</t>
  </si>
  <si>
    <t>Tío/a</t>
  </si>
  <si>
    <t>Primo/a</t>
  </si>
  <si>
    <t>Vecino/a</t>
  </si>
  <si>
    <t>Desconocido/a</t>
  </si>
  <si>
    <t>Otro</t>
  </si>
  <si>
    <t>Otros*</t>
  </si>
  <si>
    <t>Los/as 10 principales presuntas personas agresoras del NNA</t>
  </si>
  <si>
    <t>X</t>
  </si>
  <si>
    <t>Y</t>
  </si>
  <si>
    <t>Elaboración : SGIC - UPPM - Warmi Ñan - MIMP</t>
  </si>
  <si>
    <t>DEL GRUPO FAMILIAR Y PERSONAS AFECTADAS POR VIOLENCIA SEXUAL EN LOS CENTRO EMERGENCIA MUJER Y FAMILIA A NIVEL NACIONAL</t>
  </si>
  <si>
    <t>Fuente : Registro de casos del Centro Emergencia Mujer y Familia</t>
  </si>
  <si>
    <t>* Hermano/a, Ex conviviente, Otro familiar, Tío/a - abuelo/a, Ex enamorado/a, Enamorado/a, Compañero/a de estudios, Cuñado/a, Hermanastro/a, Empleador/a de trabajo, Habita en el mismo hogar, Progenitor/a de su hijo/a, Compañero/a de trabajo, Concuñado/a, Bisabuelo/a, Sobrino/a, Suegro/a, docente.</t>
  </si>
  <si>
    <t>Conviviente</t>
  </si>
  <si>
    <t>Período 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</si>
</sst>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11"/>
      <color rgb="FFFF8080"/>
      <name val="Arial Narrow"/>
      <family val="2"/>
    </font>
    <font>
      <sz val="10"/>
      <color rgb="FFFF8080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3"/>
      <color theme="0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u/>
      <sz val="13"/>
      <color theme="0"/>
      <name val="Arial Narrow"/>
      <family val="2"/>
    </font>
    <font>
      <b/>
      <u/>
      <vertAlign val="superscript"/>
      <sz val="13"/>
      <color indexed="9"/>
      <name val="Arial Narrow"/>
      <family val="2"/>
    </font>
    <font>
      <b/>
      <sz val="10"/>
      <color theme="0"/>
      <name val="Arial Narrow"/>
      <family val="2"/>
    </font>
    <font>
      <sz val="10"/>
      <color indexed="10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b/>
      <u/>
      <sz val="11"/>
      <name val="Arial Narrow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u/>
      <sz val="10"/>
      <name val="Arial Narrow"/>
      <family val="2"/>
    </font>
    <font>
      <b/>
      <sz val="9"/>
      <color theme="0"/>
      <name val="Arial Narrow"/>
      <family val="2"/>
    </font>
    <font>
      <sz val="11"/>
      <name val="Arial Narrow"/>
      <family val="2"/>
    </font>
    <font>
      <b/>
      <sz val="14"/>
      <color rgb="FFC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</font>
    <font>
      <b/>
      <vertAlign val="superscript"/>
      <sz val="9"/>
      <color theme="0"/>
      <name val="Arial Narrow"/>
      <family val="2"/>
    </font>
    <font>
      <b/>
      <u/>
      <vertAlign val="superscript"/>
      <sz val="1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2"/>
      <color indexed="60"/>
      <name val="Arial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/>
      <right/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 style="medium">
        <color rgb="FF969696"/>
      </left>
      <right/>
      <top/>
      <bottom/>
      <diagonal/>
    </border>
    <border>
      <left/>
      <right style="medium">
        <color rgb="FF969696"/>
      </right>
      <top/>
      <bottom/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/>
      <bottom style="medium">
        <color rgb="FF305496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 applyBorder="0"/>
    <xf numFmtId="9" fontId="4" fillId="0" borderId="0" applyFont="0" applyFill="0" applyBorder="0" applyAlignment="0" applyProtection="0"/>
    <xf numFmtId="0" fontId="30" fillId="0" borderId="0"/>
  </cellStyleXfs>
  <cellXfs count="165">
    <xf numFmtId="0" fontId="0" fillId="0" borderId="0" xfId="0"/>
    <xf numFmtId="0" fontId="3" fillId="2" borderId="0" xfId="0" applyFont="1" applyFill="1"/>
    <xf numFmtId="0" fontId="5" fillId="2" borderId="0" xfId="2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6" fillId="2" borderId="0" xfId="0" applyFont="1" applyFill="1"/>
    <xf numFmtId="0" fontId="7" fillId="2" borderId="0" xfId="2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8" fillId="3" borderId="1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0" fontId="9" fillId="3" borderId="4" xfId="0" applyFont="1" applyFill="1" applyBorder="1" applyAlignment="1">
      <alignment horizontal="centerContinuous"/>
    </xf>
    <xf numFmtId="0" fontId="10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11" fillId="3" borderId="5" xfId="0" applyFont="1" applyFill="1" applyBorder="1" applyAlignment="1">
      <alignment horizontal="centerContinuous" vertical="center"/>
    </xf>
    <xf numFmtId="0" fontId="12" fillId="3" borderId="4" xfId="0" applyFont="1" applyFill="1" applyBorder="1" applyAlignment="1">
      <alignment horizontal="centerContinuous"/>
    </xf>
    <xf numFmtId="0" fontId="11" fillId="3" borderId="6" xfId="0" applyFont="1" applyFill="1" applyBorder="1" applyAlignment="1">
      <alignment horizontal="centerContinuous"/>
    </xf>
    <xf numFmtId="0" fontId="14" fillId="3" borderId="7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/>
    </xf>
    <xf numFmtId="0" fontId="14" fillId="3" borderId="8" xfId="0" applyFont="1" applyFill="1" applyBorder="1" applyAlignment="1">
      <alignment horizontal="centerContinuous" vertical="center"/>
    </xf>
    <xf numFmtId="0" fontId="15" fillId="2" borderId="0" xfId="0" applyFont="1" applyFill="1"/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 vertical="center" wrapText="1"/>
    </xf>
    <xf numFmtId="0" fontId="14" fillId="4" borderId="0" xfId="0" applyFont="1" applyFill="1" applyAlignment="1">
      <alignment vertical="center"/>
    </xf>
    <xf numFmtId="3" fontId="3" fillId="2" borderId="0" xfId="0" applyNumberFormat="1" applyFont="1" applyFill="1"/>
    <xf numFmtId="0" fontId="7" fillId="5" borderId="9" xfId="0" applyFont="1" applyFill="1" applyBorder="1" applyAlignment="1">
      <alignment vertical="center"/>
    </xf>
    <xf numFmtId="3" fontId="7" fillId="5" borderId="9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center"/>
    </xf>
    <xf numFmtId="3" fontId="7" fillId="5" borderId="11" xfId="0" applyNumberFormat="1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3" fontId="7" fillId="5" borderId="0" xfId="0" applyNumberFormat="1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0" fontId="3" fillId="6" borderId="0" xfId="0" applyFont="1" applyFill="1"/>
    <xf numFmtId="0" fontId="7" fillId="5" borderId="12" xfId="0" applyFont="1" applyFill="1" applyBorder="1" applyAlignment="1">
      <alignment vertical="center"/>
    </xf>
    <xf numFmtId="164" fontId="7" fillId="5" borderId="12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Continuous"/>
    </xf>
    <xf numFmtId="0" fontId="16" fillId="6" borderId="0" xfId="0" applyFont="1" applyFill="1"/>
    <xf numFmtId="0" fontId="14" fillId="4" borderId="0" xfId="0" quotePrefix="1" applyFont="1" applyFill="1" applyAlignment="1">
      <alignment horizontal="centerContinuous" vertical="center" wrapText="1"/>
    </xf>
    <xf numFmtId="0" fontId="14" fillId="4" borderId="0" xfId="0" applyFont="1" applyFill="1" applyAlignment="1">
      <alignment horizontal="centerContinuous" vertical="center" wrapText="1"/>
    </xf>
    <xf numFmtId="0" fontId="19" fillId="4" borderId="0" xfId="0" applyFont="1" applyFill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vertical="center"/>
    </xf>
    <xf numFmtId="3" fontId="7" fillId="5" borderId="14" xfId="0" applyNumberFormat="1" applyFont="1" applyFill="1" applyBorder="1" applyAlignment="1">
      <alignment horizontal="center" vertical="center"/>
    </xf>
    <xf numFmtId="164" fontId="7" fillId="5" borderId="14" xfId="1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9" fontId="3" fillId="5" borderId="14" xfId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3" fontId="7" fillId="5" borderId="15" xfId="0" applyNumberFormat="1" applyFont="1" applyFill="1" applyBorder="1" applyAlignment="1">
      <alignment horizontal="center" vertical="center"/>
    </xf>
    <xf numFmtId="3" fontId="3" fillId="5" borderId="15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center"/>
    </xf>
    <xf numFmtId="3" fontId="7" fillId="5" borderId="16" xfId="0" applyNumberFormat="1" applyFont="1" applyFill="1" applyBorder="1" applyAlignment="1">
      <alignment horizontal="center" vertical="center"/>
    </xf>
    <xf numFmtId="164" fontId="7" fillId="5" borderId="0" xfId="1" applyNumberFormat="1" applyFont="1" applyFill="1" applyBorder="1" applyAlignment="1">
      <alignment horizontal="center" vertical="center"/>
    </xf>
    <xf numFmtId="3" fontId="3" fillId="5" borderId="16" xfId="0" applyNumberFormat="1" applyFont="1" applyFill="1" applyBorder="1" applyAlignment="1">
      <alignment horizontal="center" vertical="center"/>
    </xf>
    <xf numFmtId="9" fontId="3" fillId="5" borderId="0" xfId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vertical="center"/>
    </xf>
    <xf numFmtId="3" fontId="14" fillId="4" borderId="17" xfId="0" applyNumberFormat="1" applyFont="1" applyFill="1" applyBorder="1" applyAlignment="1">
      <alignment horizontal="center" vertical="center"/>
    </xf>
    <xf numFmtId="9" fontId="14" fillId="4" borderId="17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7" fillId="6" borderId="0" xfId="1" applyFont="1" applyFill="1" applyBorder="1" applyAlignment="1"/>
    <xf numFmtId="1" fontId="7" fillId="6" borderId="0" xfId="1" applyNumberFormat="1" applyFont="1" applyFill="1" applyBorder="1" applyAlignment="1"/>
    <xf numFmtId="0" fontId="20" fillId="2" borderId="0" xfId="0" applyFont="1" applyFill="1" applyAlignment="1">
      <alignment horizontal="left" vertical="center"/>
    </xf>
    <xf numFmtId="9" fontId="3" fillId="6" borderId="0" xfId="1" applyFont="1" applyFill="1" applyBorder="1" applyAlignment="1"/>
    <xf numFmtId="0" fontId="18" fillId="2" borderId="0" xfId="0" applyFont="1" applyFill="1"/>
    <xf numFmtId="0" fontId="21" fillId="2" borderId="0" xfId="0" applyFont="1" applyFill="1"/>
    <xf numFmtId="0" fontId="23" fillId="2" borderId="18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22" fillId="4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left"/>
    </xf>
    <xf numFmtId="9" fontId="24" fillId="2" borderId="0" xfId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left"/>
    </xf>
    <xf numFmtId="0" fontId="23" fillId="2" borderId="0" xfId="0" applyFont="1" applyFill="1"/>
    <xf numFmtId="0" fontId="3" fillId="2" borderId="22" xfId="0" applyFont="1" applyFill="1" applyBorder="1"/>
    <xf numFmtId="0" fontId="7" fillId="5" borderId="15" xfId="0" applyFont="1" applyFill="1" applyBorder="1" applyAlignment="1">
      <alignment horizontal="left" vertical="center" wrapText="1"/>
    </xf>
    <xf numFmtId="3" fontId="7" fillId="5" borderId="15" xfId="0" applyNumberFormat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3" fontId="7" fillId="5" borderId="16" xfId="0" applyNumberFormat="1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9" fontId="7" fillId="2" borderId="0" xfId="1" applyFont="1" applyFill="1" applyBorder="1" applyAlignment="1">
      <alignment horizontal="center" vertical="center"/>
    </xf>
    <xf numFmtId="0" fontId="25" fillId="0" borderId="0" xfId="0" applyFont="1"/>
    <xf numFmtId="0" fontId="23" fillId="2" borderId="0" xfId="0" applyFont="1" applyFill="1" applyAlignment="1">
      <alignment vertical="center" wrapText="1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0" fillId="2" borderId="0" xfId="0" applyFont="1" applyFill="1"/>
    <xf numFmtId="0" fontId="20" fillId="2" borderId="0" xfId="2" applyFont="1" applyFill="1"/>
    <xf numFmtId="0" fontId="20" fillId="2" borderId="0" xfId="2" applyFont="1" applyFill="1" applyAlignment="1">
      <alignment vertical="top"/>
    </xf>
    <xf numFmtId="0" fontId="0" fillId="0" borderId="0" xfId="0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4" borderId="26" xfId="3" applyFont="1" applyFill="1" applyBorder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3" fontId="7" fillId="5" borderId="15" xfId="3" applyNumberFormat="1" applyFont="1" applyFill="1" applyBorder="1" applyAlignment="1">
      <alignment horizontal="left" vertical="center"/>
    </xf>
    <xf numFmtId="3" fontId="7" fillId="5" borderId="15" xfId="3" applyNumberFormat="1" applyFont="1" applyFill="1" applyBorder="1" applyAlignment="1">
      <alignment horizontal="center" vertical="center"/>
    </xf>
    <xf numFmtId="3" fontId="3" fillId="5" borderId="15" xfId="3" applyNumberFormat="1" applyFont="1" applyFill="1" applyBorder="1" applyAlignment="1">
      <alignment horizontal="center" vertical="center"/>
    </xf>
    <xf numFmtId="3" fontId="7" fillId="5" borderId="16" xfId="3" applyNumberFormat="1" applyFont="1" applyFill="1" applyBorder="1" applyAlignment="1">
      <alignment horizontal="left" vertical="center"/>
    </xf>
    <xf numFmtId="3" fontId="7" fillId="5" borderId="16" xfId="3" applyNumberFormat="1" applyFont="1" applyFill="1" applyBorder="1" applyAlignment="1">
      <alignment horizontal="center" vertical="center"/>
    </xf>
    <xf numFmtId="3" fontId="3" fillId="5" borderId="16" xfId="3" applyNumberFormat="1" applyFont="1" applyFill="1" applyBorder="1" applyAlignment="1">
      <alignment horizontal="center" vertical="center"/>
    </xf>
    <xf numFmtId="0" fontId="14" fillId="4" borderId="0" xfId="3" applyFont="1" applyFill="1" applyAlignment="1">
      <alignment horizontal="center" vertical="center"/>
    </xf>
    <xf numFmtId="3" fontId="14" fillId="4" borderId="0" xfId="3" applyNumberFormat="1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left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vertical="center"/>
    </xf>
    <xf numFmtId="3" fontId="7" fillId="5" borderId="30" xfId="0" applyNumberFormat="1" applyFont="1" applyFill="1" applyBorder="1" applyAlignment="1">
      <alignment horizontal="center" vertical="center"/>
    </xf>
    <xf numFmtId="3" fontId="3" fillId="5" borderId="30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3" fillId="5" borderId="11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Continuous" vertical="center"/>
    </xf>
    <xf numFmtId="0" fontId="18" fillId="2" borderId="0" xfId="0" applyFont="1" applyFill="1" applyAlignment="1">
      <alignment horizontal="centerContinuous" vertical="center" wrapText="1"/>
    </xf>
    <xf numFmtId="164" fontId="7" fillId="0" borderId="31" xfId="5" applyNumberFormat="1" applyFont="1" applyFill="1" applyBorder="1" applyAlignment="1">
      <alignment horizontal="center" vertical="center"/>
    </xf>
    <xf numFmtId="0" fontId="14" fillId="4" borderId="27" xfId="3" applyFont="1" applyFill="1" applyBorder="1" applyAlignment="1">
      <alignment horizontal="center" vertical="center"/>
    </xf>
    <xf numFmtId="0" fontId="7" fillId="5" borderId="14" xfId="3" applyFont="1" applyFill="1" applyBorder="1" applyAlignment="1">
      <alignment vertical="center"/>
    </xf>
    <xf numFmtId="3" fontId="7" fillId="5" borderId="14" xfId="3" applyNumberFormat="1" applyFont="1" applyFill="1" applyBorder="1" applyAlignment="1">
      <alignment horizontal="center" vertical="center"/>
    </xf>
    <xf numFmtId="3" fontId="3" fillId="5" borderId="14" xfId="3" applyNumberFormat="1" applyFont="1" applyFill="1" applyBorder="1" applyAlignment="1">
      <alignment horizontal="center" vertical="center"/>
    </xf>
    <xf numFmtId="0" fontId="7" fillId="5" borderId="15" xfId="3" applyFont="1" applyFill="1" applyBorder="1" applyAlignment="1">
      <alignment vertical="center"/>
    </xf>
    <xf numFmtId="0" fontId="7" fillId="5" borderId="16" xfId="3" applyFont="1" applyFill="1" applyBorder="1" applyAlignment="1">
      <alignment vertical="center"/>
    </xf>
    <xf numFmtId="0" fontId="30" fillId="0" borderId="0" xfId="6"/>
    <xf numFmtId="0" fontId="31" fillId="0" borderId="0" xfId="6" applyFont="1" applyAlignment="1">
      <alignment horizontal="left" wrapText="1"/>
    </xf>
    <xf numFmtId="0" fontId="32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22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4" borderId="0" xfId="3" applyNumberFormat="1" applyFont="1" applyFill="1" applyAlignment="1">
      <alignment horizontal="center" vertical="center"/>
    </xf>
    <xf numFmtId="164" fontId="7" fillId="0" borderId="31" xfId="5" applyNumberFormat="1" applyFont="1" applyFill="1" applyBorder="1" applyAlignment="1">
      <alignment horizontal="center" vertical="center"/>
    </xf>
    <xf numFmtId="0" fontId="29" fillId="7" borderId="32" xfId="0" applyFont="1" applyFill="1" applyBorder="1" applyAlignment="1">
      <alignment horizontal="left" vertical="center" wrapText="1"/>
    </xf>
    <xf numFmtId="0" fontId="29" fillId="7" borderId="0" xfId="0" applyFont="1" applyFill="1" applyAlignment="1">
      <alignment horizontal="left" vertical="center" wrapText="1"/>
    </xf>
    <xf numFmtId="0" fontId="14" fillId="4" borderId="0" xfId="3" applyFont="1" applyFill="1" applyAlignment="1">
      <alignment horizontal="center" vertical="center" wrapText="1"/>
    </xf>
    <xf numFmtId="0" fontId="14" fillId="4" borderId="26" xfId="3" applyFont="1" applyFill="1" applyBorder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/>
    </xf>
    <xf numFmtId="0" fontId="14" fillId="4" borderId="29" xfId="3" applyFont="1" applyFill="1" applyBorder="1" applyAlignment="1">
      <alignment horizontal="center" vertical="center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0" fontId="14" fillId="4" borderId="29" xfId="3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wrapText="1"/>
    </xf>
    <xf numFmtId="0" fontId="23" fillId="2" borderId="24" xfId="0" applyFont="1" applyFill="1" applyBorder="1" applyAlignment="1">
      <alignment horizontal="left" wrapText="1"/>
    </xf>
    <xf numFmtId="0" fontId="23" fillId="2" borderId="25" xfId="0" applyFont="1" applyFill="1" applyBorder="1" applyAlignment="1">
      <alignment horizontal="left" wrapText="1"/>
    </xf>
  </cellXfs>
  <cellStyles count="7">
    <cellStyle name="Normal" xfId="0" builtinId="0"/>
    <cellStyle name="Normal 2" xfId="4" xr:uid="{E34F3276-5B10-48B8-8919-33D165CC0A4B}"/>
    <cellStyle name="Normal 2 3" xfId="3" xr:uid="{3B1769E4-9F44-41C7-9C9C-2CA4E776986C}"/>
    <cellStyle name="Normal_Directorio CEMs - agos - 2009 - UGTAI" xfId="2" xr:uid="{1422705C-D733-4602-B90E-157CCBEFCA48}"/>
    <cellStyle name="Normal_NNA" xfId="6" xr:uid="{E300EEE3-27F8-4AA5-A29C-D2D647C208DA}"/>
    <cellStyle name="Porcentaje" xfId="1" builtinId="5"/>
    <cellStyle name="Porcentaje 2" xfId="5" xr:uid="{BFA5F2D5-10B0-4DF5-8346-182BC38B1218}"/>
  </cellStyles>
  <dxfs count="0"/>
  <tableStyles count="0" defaultTableStyle="TableStyleMedium2" defaultPivotStyle="PivotStyleLight16"/>
  <colors>
    <mruColors>
      <color rgb="FFDDEBF7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0948233886834"/>
          <c:y val="4.9451652829105651E-2"/>
          <c:w val="0.83800434595337536"/>
          <c:h val="0.945679892501741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NNA!$A$38</c:f>
              <c:strCache>
                <c:ptCount val="1"/>
                <c:pt idx="0">
                  <c:v>Económica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(NNA!$D$36,NNA!$F$36,NNA!$H$36)</c:f>
              <c:strCache>
                <c:ptCount val="3"/>
                <c:pt idx="0">
                  <c:v>0 a 5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(NNA!$D$38,NNA!$F$38,NNA!$H$38)</c:f>
              <c:numCache>
                <c:formatCode>#,##0</c:formatCode>
                <c:ptCount val="3"/>
                <c:pt idx="0">
                  <c:v>19</c:v>
                </c:pt>
                <c:pt idx="1">
                  <c:v>26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E-4892-B83C-D3B13913AF61}"/>
            </c:ext>
          </c:extLst>
        </c:ser>
        <c:ser>
          <c:idx val="1"/>
          <c:order val="1"/>
          <c:tx>
            <c:strRef>
              <c:f>NNA!$A$39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(NNA!$D$36,NNA!$F$36,NNA!$H$36)</c:f>
              <c:strCache>
                <c:ptCount val="3"/>
                <c:pt idx="0">
                  <c:v>0 a 5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(NNA!$D$39,NNA!$F$39,NNA!$H$39)</c:f>
              <c:numCache>
                <c:formatCode>#,##0</c:formatCode>
                <c:ptCount val="3"/>
                <c:pt idx="0">
                  <c:v>2310</c:v>
                </c:pt>
                <c:pt idx="1">
                  <c:v>3513</c:v>
                </c:pt>
                <c:pt idx="2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E-4892-B83C-D3B13913AF61}"/>
            </c:ext>
          </c:extLst>
        </c:ser>
        <c:ser>
          <c:idx val="2"/>
          <c:order val="2"/>
          <c:tx>
            <c:strRef>
              <c:f>NNA!$A$40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(NNA!$D$36,NNA!$F$36,NNA!$H$36)</c:f>
              <c:strCache>
                <c:ptCount val="3"/>
                <c:pt idx="0">
                  <c:v>0 a 5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(NNA!$D$40,NNA!$F$40,NNA!$H$40)</c:f>
              <c:numCache>
                <c:formatCode>#,##0</c:formatCode>
                <c:ptCount val="3"/>
                <c:pt idx="0">
                  <c:v>957</c:v>
                </c:pt>
                <c:pt idx="1">
                  <c:v>1865</c:v>
                </c:pt>
                <c:pt idx="2">
                  <c:v>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E-4892-B83C-D3B13913AF61}"/>
            </c:ext>
          </c:extLst>
        </c:ser>
        <c:ser>
          <c:idx val="3"/>
          <c:order val="3"/>
          <c:tx>
            <c:strRef>
              <c:f>NNA!$A$41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(NNA!$D$36,NNA!$F$36,NNA!$H$36)</c:f>
              <c:strCache>
                <c:ptCount val="3"/>
                <c:pt idx="0">
                  <c:v>0 a 5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(NNA!$D$41,NNA!$F$41,NNA!$H$41)</c:f>
              <c:numCache>
                <c:formatCode>#,##0</c:formatCode>
                <c:ptCount val="3"/>
                <c:pt idx="0">
                  <c:v>360</c:v>
                </c:pt>
                <c:pt idx="1">
                  <c:v>1571</c:v>
                </c:pt>
                <c:pt idx="2">
                  <c:v>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3E-4892-B83C-D3B13913A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269920"/>
        <c:axId val="319271488"/>
      </c:barChart>
      <c:catAx>
        <c:axId val="31926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319271488"/>
        <c:crosses val="autoZero"/>
        <c:auto val="1"/>
        <c:lblAlgn val="ctr"/>
        <c:lblOffset val="100"/>
        <c:noMultiLvlLbl val="0"/>
      </c:catAx>
      <c:valAx>
        <c:axId val="31927148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31926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43958495661301"/>
          <c:y val="0.65203412073490818"/>
          <c:w val="0.22676646813921408"/>
          <c:h val="0.320890288713910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 Narrow"/>
              </a:rPr>
              <a:t>Casos atendidos a NNA por sexo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 Narrow"/>
              </a:rPr>
              <a:t>(Porcentajes)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06343551826368"/>
          <c:y val="0.25975810729201937"/>
          <c:w val="0.47086211867569916"/>
          <c:h val="0.68340300138125043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2">
                  <a:lumMod val="50000"/>
                </a:schemeClr>
              </a:solidFill>
            </a:ln>
          </c:spPr>
          <c:dPt>
            <c:idx val="0"/>
            <c:bubble3D val="0"/>
            <c:explosion val="9"/>
            <c:spPr>
              <a:solidFill>
                <a:srgbClr val="305496"/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E1-4141-97B7-96D182BB3DA3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E1-4141-97B7-96D182BB3DA3}"/>
              </c:ext>
            </c:extLst>
          </c:dPt>
          <c:dLbls>
            <c:dLbl>
              <c:idx val="0"/>
              <c:layout>
                <c:manualLayout>
                  <c:x val="3.0174103237095261E-2"/>
                  <c:y val="8.63633712452610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E1-4141-97B7-96D182BB3DA3}"/>
                </c:ext>
              </c:extLst>
            </c:dLbl>
            <c:dLbl>
              <c:idx val="1"/>
              <c:layout>
                <c:manualLayout>
                  <c:x val="-2.1743617256288105E-2"/>
                  <c:y val="4.89477225792978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E1-4141-97B7-96D182BB3D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95000"/>
                      <a:lumOff val="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NNA!$C$17:$D$17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NNA!$C$30:$D$30</c:f>
              <c:numCache>
                <c:formatCode>#,##0</c:formatCode>
                <c:ptCount val="2"/>
                <c:pt idx="0">
                  <c:v>13631</c:v>
                </c:pt>
                <c:pt idx="1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E1-4141-97B7-96D182BB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latin typeface="Arial Narrow" panose="020B0606020202030204" pitchFamily="34" charset="0"/>
              </a:rPr>
              <a:t>Gráfico</a:t>
            </a:r>
            <a:r>
              <a:rPr lang="es-PE" sz="1200" b="1" baseline="0">
                <a:latin typeface="Arial Narrow" panose="020B0606020202030204" pitchFamily="34" charset="0"/>
              </a:rPr>
              <a:t> N° 5: Ranking de casos de violación sexual/2 según departamento</a:t>
            </a:r>
            <a:endParaRPr lang="es-PE" sz="12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NNA!$L$90:$L$114</c:f>
              <c:strCache>
                <c:ptCount val="25"/>
                <c:pt idx="0">
                  <c:v>Moquegua</c:v>
                </c:pt>
                <c:pt idx="1">
                  <c:v>Tumbes</c:v>
                </c:pt>
                <c:pt idx="2">
                  <c:v>Madre De Dios</c:v>
                </c:pt>
                <c:pt idx="3">
                  <c:v>Pasco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Puno</c:v>
                </c:pt>
                <c:pt idx="8">
                  <c:v>Ancash</c:v>
                </c:pt>
                <c:pt idx="9">
                  <c:v>Callao</c:v>
                </c:pt>
                <c:pt idx="10">
                  <c:v>Lambayeque</c:v>
                </c:pt>
                <c:pt idx="11">
                  <c:v>Cajamarca</c:v>
                </c:pt>
                <c:pt idx="12">
                  <c:v>Piura</c:v>
                </c:pt>
                <c:pt idx="13">
                  <c:v>Ayacucho</c:v>
                </c:pt>
                <c:pt idx="14">
                  <c:v>Loreto</c:v>
                </c:pt>
                <c:pt idx="15">
                  <c:v>Ucayali</c:v>
                </c:pt>
                <c:pt idx="16">
                  <c:v>Amazonas</c:v>
                </c:pt>
                <c:pt idx="17">
                  <c:v>Ica</c:v>
                </c:pt>
                <c:pt idx="18">
                  <c:v>La Libertad</c:v>
                </c:pt>
                <c:pt idx="19">
                  <c:v>Huanuco</c:v>
                </c:pt>
                <c:pt idx="20">
                  <c:v>Cusco</c:v>
                </c:pt>
                <c:pt idx="21">
                  <c:v>Junin</c:v>
                </c:pt>
                <c:pt idx="22">
                  <c:v>Arequipa</c:v>
                </c:pt>
                <c:pt idx="23">
                  <c:v>San Martin</c:v>
                </c:pt>
                <c:pt idx="24">
                  <c:v>Lima</c:v>
                </c:pt>
              </c:strCache>
            </c:strRef>
          </c:cat>
          <c:val>
            <c:numRef>
              <c:f>NNA!$M$90:$M$114</c:f>
              <c:numCache>
                <c:formatCode>#,##0</c:formatCode>
                <c:ptCount val="25"/>
                <c:pt idx="0">
                  <c:v>10</c:v>
                </c:pt>
                <c:pt idx="1">
                  <c:v>18</c:v>
                </c:pt>
                <c:pt idx="2">
                  <c:v>22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47</c:v>
                </c:pt>
                <c:pt idx="7">
                  <c:v>56</c:v>
                </c:pt>
                <c:pt idx="8">
                  <c:v>59</c:v>
                </c:pt>
                <c:pt idx="9">
                  <c:v>66</c:v>
                </c:pt>
                <c:pt idx="10">
                  <c:v>66</c:v>
                </c:pt>
                <c:pt idx="11">
                  <c:v>90</c:v>
                </c:pt>
                <c:pt idx="12">
                  <c:v>90</c:v>
                </c:pt>
                <c:pt idx="13">
                  <c:v>93</c:v>
                </c:pt>
                <c:pt idx="14">
                  <c:v>95</c:v>
                </c:pt>
                <c:pt idx="15">
                  <c:v>103</c:v>
                </c:pt>
                <c:pt idx="16">
                  <c:v>104</c:v>
                </c:pt>
                <c:pt idx="17">
                  <c:v>118</c:v>
                </c:pt>
                <c:pt idx="18">
                  <c:v>129</c:v>
                </c:pt>
                <c:pt idx="19">
                  <c:v>132</c:v>
                </c:pt>
                <c:pt idx="20">
                  <c:v>140</c:v>
                </c:pt>
                <c:pt idx="21">
                  <c:v>145</c:v>
                </c:pt>
                <c:pt idx="22">
                  <c:v>148</c:v>
                </c:pt>
                <c:pt idx="23">
                  <c:v>166</c:v>
                </c:pt>
                <c:pt idx="24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E-478D-A72B-130670ED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342265</xdr:colOff>
      <xdr:row>48</xdr:row>
      <xdr:rowOff>7647</xdr:rowOff>
    </xdr:from>
    <xdr:to>
      <xdr:col>9</xdr:col>
      <xdr:colOff>219075</xdr:colOff>
      <xdr:row>61</xdr:row>
      <xdr:rowOff>43180</xdr:rowOff>
    </xdr:to>
    <xdr:pic>
      <xdr:nvPicPr>
        <xdr:cNvPr id="2" name="Picture 26" descr="vs2">
          <a:extLst>
            <a:ext uri="{FF2B5EF4-FFF2-40B4-BE49-F238E27FC236}">
              <a16:creationId xmlns:a16="http://schemas.microsoft.com/office/drawing/2014/main" id="{A8E2C572-4273-42F3-B584-9B3A351B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890" y="4598697"/>
          <a:ext cx="1400810" cy="730858"/>
        </a:xfrm>
        <a:prstGeom prst="rect">
          <a:avLst/>
        </a:prstGeom>
        <a:noFill/>
        <a:ln w="9525">
          <a:solidFill>
            <a:srgbClr val="984807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83168</xdr:colOff>
      <xdr:row>35</xdr:row>
      <xdr:rowOff>0</xdr:rowOff>
    </xdr:from>
    <xdr:to>
      <xdr:col>14</xdr:col>
      <xdr:colOff>647700</xdr:colOff>
      <xdr:row>42</xdr:row>
      <xdr:rowOff>171450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716BBC45-AF59-43D3-B264-1C11E8BAB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3125</xdr:colOff>
      <xdr:row>13</xdr:row>
      <xdr:rowOff>0</xdr:rowOff>
    </xdr:from>
    <xdr:to>
      <xdr:col>8</xdr:col>
      <xdr:colOff>723900</xdr:colOff>
      <xdr:row>33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596065F-E5E1-4287-81CB-65E5BBD9B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62230</xdr:colOff>
      <xdr:row>87</xdr:row>
      <xdr:rowOff>175912</xdr:rowOff>
    </xdr:from>
    <xdr:to>
      <xdr:col>14</xdr:col>
      <xdr:colOff>757555</xdr:colOff>
      <xdr:row>115</xdr:row>
      <xdr:rowOff>61384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31FF0A1-69E4-4457-A710-75BC87246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47626</xdr:colOff>
      <xdr:row>0</xdr:row>
      <xdr:rowOff>38101</xdr:rowOff>
    </xdr:from>
    <xdr:to>
      <xdr:col>5</xdr:col>
      <xdr:colOff>400051</xdr:colOff>
      <xdr:row>4</xdr:row>
      <xdr:rowOff>69861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0DB75F-8110-4F81-BE81-59BEED159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101"/>
          <a:ext cx="4591050" cy="51753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0.01233</cdr:x>
      <cdr:y>0.02168</cdr:y>
    </cdr:from>
    <cdr:to>
      <cdr:x>0.01296</cdr:x>
      <cdr:y>0.02198</cdr:y>
    </cdr:to>
    <cdr:grpSp>
      <cdr:nvGrpSpPr>
        <cdr:cNvPr id="23" name="Group 215">
          <a:extLst xmlns:a="http://schemas.openxmlformats.org/drawingml/2006/main">
            <a:ext uri="{FF2B5EF4-FFF2-40B4-BE49-F238E27FC236}">
              <a16:creationId xmlns:a16="http://schemas.microsoft.com/office/drawing/2014/main" id="{18870501-BEF5-44EA-96E4-F01B85AD1556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7919" y="58936"/>
          <a:ext cx="1938" cy="815"/>
          <a:chOff x="0" y="0"/>
          <a:chExt cx="1" cy="2"/>
        </a:xfrm>
      </cdr:grpSpPr>
      <cdr:pic>
        <cdr:nvPicPr>
          <cdr:cNvPr id="3" name="Picture 216" descr="MCj01563810000%5b1%5d">
            <a:extLst xmlns:a="http://schemas.openxmlformats.org/drawingml/2006/main">
              <a:ext uri="{FF2B5EF4-FFF2-40B4-BE49-F238E27FC236}">
                <a16:creationId xmlns:a16="http://schemas.microsoft.com/office/drawing/2014/main" id="{1AA1163B-F2E6-4421-92D6-5D4FF4852054}"/>
              </a:ext>
            </a:extLst>
          </cdr:cNvPr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r="62404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0" y="0"/>
            <a:ext cx="1" cy="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</cdr:pic>
      <cdr:pic>
        <cdr:nvPicPr>
          <cdr:cNvPr id="4" name="Picture 217" descr="MCj01562030000%5b1%5d">
            <a:extLst xmlns:a="http://schemas.openxmlformats.org/drawingml/2006/main">
              <a:ext uri="{FF2B5EF4-FFF2-40B4-BE49-F238E27FC236}">
                <a16:creationId xmlns:a16="http://schemas.microsoft.com/office/drawing/2014/main" id="{C2ECA15C-28AF-4302-9BC6-45E18B7F17D7}"/>
              </a:ext>
            </a:extLst>
          </cdr:cNvPr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1" y="0"/>
            <a:ext cx="0" cy="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</cdr:pic>
    </cdr:grpSp>
  </cdr:relSizeAnchor>
  <cdr:relSizeAnchor xmlns:cdr="http://schemas.openxmlformats.org/drawingml/2006/chartDrawing">
    <cdr:from>
      <cdr:x>0.78135</cdr:x>
      <cdr:y>0.58361</cdr:y>
    </cdr:from>
    <cdr:to>
      <cdr:x>0.93557</cdr:x>
      <cdr:y>0.77089</cdr:y>
    </cdr:to>
    <cdr:pic>
      <cdr:nvPicPr>
        <cdr:cNvPr id="5" name="Picture 4" descr="FEMENINO">
          <a:extLst xmlns:a="http://schemas.openxmlformats.org/drawingml/2006/main">
            <a:ext uri="{FF2B5EF4-FFF2-40B4-BE49-F238E27FC236}">
              <a16:creationId xmlns:a16="http://schemas.microsoft.com/office/drawing/2014/main" id="{B4918A5B-1F3B-4185-8355-E6400390058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495936" y="1799106"/>
          <a:ext cx="690021" cy="5773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0.00793</cdr:x>
      <cdr:y>0.52285</cdr:y>
    </cdr:from>
    <cdr:to>
      <cdr:x>0.15947</cdr:x>
      <cdr:y>0.71262</cdr:y>
    </cdr:to>
    <cdr:pic>
      <cdr:nvPicPr>
        <cdr:cNvPr id="10" name="Picture 3" descr="MASCULINO1">
          <a:extLst xmlns:a="http://schemas.openxmlformats.org/drawingml/2006/main">
            <a:ext uri="{FF2B5EF4-FFF2-40B4-BE49-F238E27FC236}">
              <a16:creationId xmlns:a16="http://schemas.microsoft.com/office/drawing/2014/main" id="{D202D0DD-A992-4B29-96CD-BA58959CFE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4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123" y="930726"/>
          <a:ext cx="480185" cy="337808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8D35-5C5D-4344-948E-A107C7A042F4}">
  <sheetPr>
    <tabColor theme="4" tint="-0.499984740745262"/>
  </sheetPr>
  <dimension ref="A1:Q141"/>
  <sheetViews>
    <sheetView showGridLines="0" tabSelected="1" view="pageBreakPreview" zoomScaleNormal="100" zoomScaleSheetLayoutView="100" workbookViewId="0"/>
  </sheetViews>
  <sheetFormatPr baseColWidth="10" defaultColWidth="11.44140625" defaultRowHeight="13.8" x14ac:dyDescent="0.3"/>
  <cols>
    <col min="1" max="1" width="17" style="1" customWidth="1"/>
    <col min="2" max="3" width="11.44140625" style="1"/>
    <col min="4" max="4" width="12.33203125" style="1" bestFit="1" customWidth="1"/>
    <col min="5" max="10" width="11.44140625" style="1"/>
    <col min="11" max="11" width="7.33203125" style="1" customWidth="1"/>
    <col min="12" max="14" width="11.44140625" style="1"/>
    <col min="15" max="15" width="12" style="1" customWidth="1"/>
    <col min="16" max="16384" width="11.44140625" style="1"/>
  </cols>
  <sheetData>
    <row r="1" spans="1:15" ht="9.9" customHeight="1" x14ac:dyDescent="0.3"/>
    <row r="2" spans="1:15" ht="9.9" customHeight="1" x14ac:dyDescent="0.3"/>
    <row r="3" spans="1:15" ht="5.25" customHeight="1" x14ac:dyDescent="0.3"/>
    <row r="4" spans="1:15" s="4" customFormat="1" ht="13.5" customHeigh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7.5" customHeight="1" thickBot="1" x14ac:dyDescent="0.3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6" customHeigh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18.75" customHeight="1" x14ac:dyDescent="0.3">
      <c r="A7" s="10" t="s">
        <v>0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15" ht="21" customHeight="1" x14ac:dyDescent="0.3">
      <c r="A8" s="143" t="s">
        <v>95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5"/>
    </row>
    <row r="9" spans="1:15" ht="20.399999999999999" x14ac:dyDescent="0.3">
      <c r="A9" s="14" t="s">
        <v>1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spans="1:15" ht="16.8" x14ac:dyDescent="0.3">
      <c r="A10" s="10" t="s">
        <v>2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 spans="1:15" ht="15.6" x14ac:dyDescent="0.3">
      <c r="A11" s="148" t="s">
        <v>99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</row>
    <row r="12" spans="1:15" ht="4.5" customHeight="1" thickBot="1" x14ac:dyDescent="0.35">
      <c r="A12" s="15"/>
      <c r="B12" s="16"/>
      <c r="C12" s="17"/>
      <c r="D12" s="16"/>
      <c r="E12" s="16"/>
      <c r="F12" s="16"/>
      <c r="G12" s="16"/>
      <c r="H12" s="16"/>
      <c r="I12" s="17"/>
      <c r="J12" s="17"/>
      <c r="K12" s="16"/>
      <c r="L12" s="16"/>
      <c r="M12" s="16"/>
      <c r="N12" s="16"/>
      <c r="O12" s="18"/>
    </row>
    <row r="13" spans="1:15" ht="5.25" customHeight="1" x14ac:dyDescent="0.3">
      <c r="N13" s="19"/>
    </row>
    <row r="14" spans="1:15" ht="14.25" customHeight="1" x14ac:dyDescent="0.3">
      <c r="A14" s="129" t="s">
        <v>3</v>
      </c>
      <c r="B14" s="20"/>
      <c r="C14" s="20"/>
      <c r="D14" s="20"/>
      <c r="E14" s="21"/>
      <c r="F14" s="21"/>
      <c r="G14" s="21"/>
      <c r="H14" s="21"/>
      <c r="I14" s="21"/>
      <c r="J14" s="21"/>
      <c r="K14" s="129" t="s">
        <v>3</v>
      </c>
      <c r="L14" s="20"/>
      <c r="M14" s="20"/>
      <c r="N14" s="20"/>
      <c r="O14" s="20"/>
    </row>
    <row r="15" spans="1:15" ht="13.5" customHeight="1" x14ac:dyDescent="0.3">
      <c r="A15" s="129" t="s">
        <v>4</v>
      </c>
      <c r="B15" s="22"/>
      <c r="C15" s="22"/>
      <c r="D15" s="22"/>
      <c r="K15" s="130" t="s">
        <v>5</v>
      </c>
      <c r="L15" s="23"/>
      <c r="M15" s="23"/>
      <c r="N15" s="23"/>
      <c r="O15" s="23"/>
    </row>
    <row r="16" spans="1:15" ht="5.25" customHeight="1" x14ac:dyDescent="0.3"/>
    <row r="17" spans="1:17" ht="27" customHeight="1" x14ac:dyDescent="0.3">
      <c r="A17" s="127" t="s">
        <v>6</v>
      </c>
      <c r="B17" s="128" t="s">
        <v>7</v>
      </c>
      <c r="C17" s="128" t="s">
        <v>8</v>
      </c>
      <c r="D17" s="128" t="s">
        <v>9</v>
      </c>
      <c r="K17" s="24" t="s">
        <v>6</v>
      </c>
      <c r="L17" s="128" t="s">
        <v>7</v>
      </c>
      <c r="M17" s="128" t="s">
        <v>10</v>
      </c>
      <c r="N17" s="128" t="s">
        <v>11</v>
      </c>
      <c r="O17" s="128" t="s">
        <v>12</v>
      </c>
      <c r="Q17" s="138"/>
    </row>
    <row r="18" spans="1:17" ht="18" customHeight="1" x14ac:dyDescent="0.3">
      <c r="A18" s="122" t="s">
        <v>13</v>
      </c>
      <c r="B18" s="123">
        <f t="shared" ref="B18:B29" si="0">SUM(C18:D18)</f>
        <v>4596</v>
      </c>
      <c r="C18" s="124">
        <v>3095</v>
      </c>
      <c r="D18" s="124">
        <v>1501</v>
      </c>
      <c r="K18" s="125" t="s">
        <v>13</v>
      </c>
      <c r="L18" s="30">
        <f>SUM(M18:O18)</f>
        <v>4596</v>
      </c>
      <c r="M18" s="126">
        <v>809</v>
      </c>
      <c r="N18" s="126">
        <v>1578</v>
      </c>
      <c r="O18" s="126">
        <v>2209</v>
      </c>
      <c r="Q18" s="139"/>
    </row>
    <row r="19" spans="1:17" ht="18" customHeight="1" x14ac:dyDescent="0.3">
      <c r="A19" s="26" t="s">
        <v>14</v>
      </c>
      <c r="B19" s="27">
        <f t="shared" si="0"/>
        <v>4893</v>
      </c>
      <c r="C19" s="28">
        <v>3224</v>
      </c>
      <c r="D19" s="28">
        <v>1669</v>
      </c>
      <c r="K19" s="29" t="s">
        <v>14</v>
      </c>
      <c r="L19" s="30">
        <f t="shared" ref="L19:L29" si="1">SUM(M19:O19)</f>
        <v>4893</v>
      </c>
      <c r="M19" s="31">
        <v>902</v>
      </c>
      <c r="N19" s="31">
        <v>1662</v>
      </c>
      <c r="O19" s="31">
        <v>2329</v>
      </c>
      <c r="Q19" s="139"/>
    </row>
    <row r="20" spans="1:17" ht="18" customHeight="1" x14ac:dyDescent="0.3">
      <c r="A20" s="26" t="s">
        <v>15</v>
      </c>
      <c r="B20" s="27">
        <f t="shared" si="0"/>
        <v>5480</v>
      </c>
      <c r="C20" s="28">
        <v>3645</v>
      </c>
      <c r="D20" s="28">
        <v>1835</v>
      </c>
      <c r="K20" s="29" t="s">
        <v>15</v>
      </c>
      <c r="L20" s="30">
        <f t="shared" si="1"/>
        <v>5480</v>
      </c>
      <c r="M20" s="31">
        <v>991</v>
      </c>
      <c r="N20" s="31">
        <v>1926</v>
      </c>
      <c r="O20" s="31">
        <v>2563</v>
      </c>
      <c r="Q20" s="139"/>
    </row>
    <row r="21" spans="1:17" ht="18" customHeight="1" x14ac:dyDescent="0.3">
      <c r="A21" s="26" t="s">
        <v>16</v>
      </c>
      <c r="B21" s="27">
        <f t="shared" si="0"/>
        <v>5504</v>
      </c>
      <c r="C21" s="28">
        <v>3667</v>
      </c>
      <c r="D21" s="28">
        <v>1837</v>
      </c>
      <c r="K21" s="29" t="s">
        <v>16</v>
      </c>
      <c r="L21" s="30">
        <f t="shared" si="1"/>
        <v>5504</v>
      </c>
      <c r="M21" s="31">
        <v>944</v>
      </c>
      <c r="N21" s="31">
        <v>1809</v>
      </c>
      <c r="O21" s="31">
        <v>2751</v>
      </c>
      <c r="Q21" s="139"/>
    </row>
    <row r="22" spans="1:17" ht="18" hidden="1" customHeight="1" x14ac:dyDescent="0.3">
      <c r="A22" s="26" t="s">
        <v>17</v>
      </c>
      <c r="B22" s="27">
        <f t="shared" si="0"/>
        <v>0</v>
      </c>
      <c r="C22" s="28"/>
      <c r="D22" s="28"/>
      <c r="K22" s="29" t="s">
        <v>17</v>
      </c>
      <c r="L22" s="30">
        <f t="shared" si="1"/>
        <v>0</v>
      </c>
      <c r="M22" s="31"/>
      <c r="N22" s="31"/>
      <c r="O22" s="31"/>
      <c r="Q22" s="139"/>
    </row>
    <row r="23" spans="1:17" ht="18" hidden="1" customHeight="1" x14ac:dyDescent="0.3">
      <c r="A23" s="26" t="s">
        <v>18</v>
      </c>
      <c r="B23" s="27">
        <f t="shared" si="0"/>
        <v>0</v>
      </c>
      <c r="C23" s="28"/>
      <c r="D23" s="28"/>
      <c r="K23" s="29" t="s">
        <v>18</v>
      </c>
      <c r="L23" s="30">
        <f t="shared" si="1"/>
        <v>0</v>
      </c>
      <c r="M23" s="31"/>
      <c r="N23" s="31"/>
      <c r="O23" s="31"/>
      <c r="Q23" s="139"/>
    </row>
    <row r="24" spans="1:17" ht="18" hidden="1" customHeight="1" x14ac:dyDescent="0.3">
      <c r="A24" s="26" t="s">
        <v>19</v>
      </c>
      <c r="B24" s="27">
        <f t="shared" si="0"/>
        <v>0</v>
      </c>
      <c r="C24" s="28"/>
      <c r="D24" s="28"/>
      <c r="K24" s="29" t="s">
        <v>19</v>
      </c>
      <c r="L24" s="30">
        <f t="shared" si="1"/>
        <v>0</v>
      </c>
      <c r="M24" s="31"/>
      <c r="N24" s="31"/>
      <c r="O24" s="31"/>
      <c r="Q24" s="139"/>
    </row>
    <row r="25" spans="1:17" ht="18" hidden="1" customHeight="1" x14ac:dyDescent="0.3">
      <c r="A25" s="26" t="s">
        <v>20</v>
      </c>
      <c r="B25" s="27">
        <f t="shared" si="0"/>
        <v>0</v>
      </c>
      <c r="C25" s="32"/>
      <c r="D25" s="32"/>
      <c r="K25" s="29" t="s">
        <v>20</v>
      </c>
      <c r="L25" s="30">
        <f t="shared" si="1"/>
        <v>0</v>
      </c>
      <c r="M25" s="31"/>
      <c r="N25" s="31"/>
      <c r="O25" s="31"/>
      <c r="Q25" s="139"/>
    </row>
    <row r="26" spans="1:17" ht="18" hidden="1" customHeight="1" x14ac:dyDescent="0.3">
      <c r="A26" s="26" t="s">
        <v>21</v>
      </c>
      <c r="B26" s="27">
        <f t="shared" si="0"/>
        <v>0</v>
      </c>
      <c r="C26" s="28"/>
      <c r="D26" s="28"/>
      <c r="K26" s="29" t="s">
        <v>21</v>
      </c>
      <c r="L26" s="30">
        <f t="shared" si="1"/>
        <v>0</v>
      </c>
      <c r="M26" s="31"/>
      <c r="N26" s="31"/>
      <c r="O26" s="31"/>
      <c r="Q26" s="139"/>
    </row>
    <row r="27" spans="1:17" ht="18" hidden="1" customHeight="1" x14ac:dyDescent="0.3">
      <c r="A27" s="26" t="s">
        <v>22</v>
      </c>
      <c r="B27" s="27">
        <f t="shared" si="0"/>
        <v>0</v>
      </c>
      <c r="C27" s="32"/>
      <c r="D27" s="32"/>
      <c r="K27" s="29" t="s">
        <v>22</v>
      </c>
      <c r="L27" s="30">
        <f t="shared" si="1"/>
        <v>0</v>
      </c>
      <c r="M27" s="31"/>
      <c r="N27" s="31"/>
      <c r="O27" s="31"/>
      <c r="Q27" s="139"/>
    </row>
    <row r="28" spans="1:17" ht="18" hidden="1" customHeight="1" x14ac:dyDescent="0.3">
      <c r="A28" s="26" t="s">
        <v>23</v>
      </c>
      <c r="B28" s="27">
        <f t="shared" si="0"/>
        <v>0</v>
      </c>
      <c r="C28" s="28"/>
      <c r="D28" s="28"/>
      <c r="K28" s="29" t="s">
        <v>23</v>
      </c>
      <c r="L28" s="30">
        <f t="shared" si="1"/>
        <v>0</v>
      </c>
      <c r="M28" s="31"/>
      <c r="N28" s="31"/>
      <c r="O28" s="31"/>
      <c r="Q28" s="139"/>
    </row>
    <row r="29" spans="1:17" ht="18" hidden="1" customHeight="1" x14ac:dyDescent="0.3">
      <c r="A29" s="33" t="s">
        <v>24</v>
      </c>
      <c r="B29" s="34">
        <f t="shared" si="0"/>
        <v>0</v>
      </c>
      <c r="C29" s="32"/>
      <c r="D29" s="32"/>
      <c r="K29" s="33" t="s">
        <v>24</v>
      </c>
      <c r="L29" s="35">
        <f t="shared" si="1"/>
        <v>0</v>
      </c>
      <c r="M29" s="32"/>
      <c r="N29" s="32"/>
      <c r="O29" s="32"/>
      <c r="Q29" s="139"/>
    </row>
    <row r="30" spans="1:17" ht="22.5" customHeight="1" x14ac:dyDescent="0.3">
      <c r="A30" s="24" t="s">
        <v>7</v>
      </c>
      <c r="B30" s="36">
        <f>SUM(B18:B29)</f>
        <v>20473</v>
      </c>
      <c r="C30" s="36">
        <f t="shared" ref="C30:D30" si="2">SUM(C18:C29)</f>
        <v>13631</v>
      </c>
      <c r="D30" s="36">
        <f t="shared" si="2"/>
        <v>6842</v>
      </c>
      <c r="E30" s="37"/>
      <c r="K30" s="24" t="s">
        <v>7</v>
      </c>
      <c r="L30" s="36">
        <f>SUM(L18:L29)</f>
        <v>20473</v>
      </c>
      <c r="M30" s="36">
        <f t="shared" ref="M30:O30" si="3">SUM(M18:M29)</f>
        <v>3646</v>
      </c>
      <c r="N30" s="36">
        <f t="shared" si="3"/>
        <v>6975</v>
      </c>
      <c r="O30" s="36">
        <f t="shared" si="3"/>
        <v>9852</v>
      </c>
      <c r="Q30" s="139"/>
    </row>
    <row r="31" spans="1:17" ht="19.2" customHeight="1" thickBot="1" x14ac:dyDescent="0.35">
      <c r="A31" s="38" t="s">
        <v>25</v>
      </c>
      <c r="B31" s="39">
        <f>+B30/$B$30</f>
        <v>1</v>
      </c>
      <c r="C31" s="39">
        <f>+C30/$B$30</f>
        <v>0.66580374151321253</v>
      </c>
      <c r="D31" s="39">
        <f>+D30/$B$30</f>
        <v>0.33419625848678747</v>
      </c>
      <c r="K31" s="38" t="s">
        <v>25</v>
      </c>
      <c r="L31" s="39">
        <f>L30/$L$30</f>
        <v>1</v>
      </c>
      <c r="M31" s="39">
        <f>M30/$L$30</f>
        <v>0.17808821374493236</v>
      </c>
      <c r="N31" s="39">
        <f t="shared" ref="N31:O31" si="4">N30/$L$30</f>
        <v>0.34069261954769697</v>
      </c>
      <c r="O31" s="39">
        <f t="shared" si="4"/>
        <v>0.48121916670737069</v>
      </c>
    </row>
    <row r="32" spans="1:17" x14ac:dyDescent="0.3">
      <c r="A32" s="40"/>
      <c r="K32" s="40"/>
      <c r="O32" s="25"/>
    </row>
    <row r="33" spans="1:15" x14ac:dyDescent="0.3">
      <c r="A33" s="40"/>
      <c r="K33" s="40"/>
      <c r="O33" s="25"/>
    </row>
    <row r="34" spans="1:15" ht="14.4" x14ac:dyDescent="0.3">
      <c r="A34" s="41" t="s">
        <v>26</v>
      </c>
      <c r="B34" s="42"/>
      <c r="C34" s="42"/>
      <c r="D34" s="42"/>
      <c r="E34" s="42"/>
      <c r="F34" s="42"/>
      <c r="G34" s="42"/>
      <c r="H34" s="42"/>
      <c r="I34" s="42"/>
      <c r="J34" s="21"/>
      <c r="K34" s="43"/>
      <c r="L34" s="43"/>
      <c r="M34" s="43"/>
      <c r="N34" s="43"/>
      <c r="O34" s="43"/>
    </row>
    <row r="35" spans="1:15" ht="4.5" customHeight="1" x14ac:dyDescent="0.3">
      <c r="K35" s="43"/>
      <c r="L35" s="43"/>
      <c r="M35" s="43"/>
      <c r="N35" s="43"/>
      <c r="O35" s="43"/>
    </row>
    <row r="36" spans="1:15" ht="19.95" customHeight="1" x14ac:dyDescent="0.3">
      <c r="A36" s="147" t="s">
        <v>27</v>
      </c>
      <c r="B36" s="147" t="s">
        <v>7</v>
      </c>
      <c r="C36" s="147"/>
      <c r="D36" s="44" t="s">
        <v>76</v>
      </c>
      <c r="E36" s="45"/>
      <c r="F36" s="44" t="s">
        <v>77</v>
      </c>
      <c r="G36" s="45"/>
      <c r="H36" s="44" t="s">
        <v>78</v>
      </c>
      <c r="I36" s="45"/>
      <c r="K36" s="43"/>
      <c r="L36" s="43"/>
      <c r="M36" s="43"/>
      <c r="N36" s="43"/>
      <c r="O36" s="43"/>
    </row>
    <row r="37" spans="1:15" ht="19.95" customHeight="1" x14ac:dyDescent="0.3">
      <c r="A37" s="147"/>
      <c r="B37" s="46" t="s">
        <v>28</v>
      </c>
      <c r="C37" s="46" t="s">
        <v>25</v>
      </c>
      <c r="D37" s="47" t="s">
        <v>28</v>
      </c>
      <c r="E37" s="47" t="s">
        <v>25</v>
      </c>
      <c r="F37" s="47" t="s">
        <v>28</v>
      </c>
      <c r="G37" s="47" t="s">
        <v>25</v>
      </c>
      <c r="H37" s="47" t="s">
        <v>28</v>
      </c>
      <c r="I37" s="47" t="s">
        <v>25</v>
      </c>
      <c r="K37" s="43"/>
      <c r="L37" s="43"/>
      <c r="M37" s="43"/>
      <c r="N37" s="43"/>
      <c r="O37" s="43"/>
    </row>
    <row r="38" spans="1:15" ht="19.2" customHeight="1" x14ac:dyDescent="0.3">
      <c r="A38" s="48" t="s">
        <v>29</v>
      </c>
      <c r="B38" s="49">
        <f>+D38+F38+H38</f>
        <v>60</v>
      </c>
      <c r="C38" s="50">
        <f>B38/$B$42</f>
        <v>2.9306892004102966E-3</v>
      </c>
      <c r="D38" s="51">
        <v>19</v>
      </c>
      <c r="E38" s="52">
        <f>D38/$D$42</f>
        <v>5.211190345584202E-3</v>
      </c>
      <c r="F38" s="51">
        <v>26</v>
      </c>
      <c r="G38" s="52">
        <f>F38/$F$42</f>
        <v>3.7275985663082437E-3</v>
      </c>
      <c r="H38" s="51">
        <v>15</v>
      </c>
      <c r="I38" s="52">
        <f>H38/$H$42</f>
        <v>1.5225334957369061E-3</v>
      </c>
      <c r="K38" s="43"/>
      <c r="L38" s="43"/>
      <c r="M38" s="43"/>
      <c r="N38" s="43"/>
      <c r="O38" s="43"/>
    </row>
    <row r="39" spans="1:15" ht="19.2" customHeight="1" x14ac:dyDescent="0.3">
      <c r="A39" s="48" t="s">
        <v>30</v>
      </c>
      <c r="B39" s="49">
        <f>+D39+F39+H39</f>
        <v>8763</v>
      </c>
      <c r="C39" s="50">
        <f>B39/$B$42</f>
        <v>0.42802715771992378</v>
      </c>
      <c r="D39" s="51">
        <v>2310</v>
      </c>
      <c r="E39" s="52">
        <f>D39/$D$42</f>
        <v>0.63357103675260562</v>
      </c>
      <c r="F39" s="51">
        <v>3513</v>
      </c>
      <c r="G39" s="52">
        <f>F39/$F$42</f>
        <v>0.50365591397849463</v>
      </c>
      <c r="H39" s="51">
        <v>2940</v>
      </c>
      <c r="I39" s="52">
        <f>H39/$H$42</f>
        <v>0.2984165651644336</v>
      </c>
      <c r="K39" s="43"/>
      <c r="L39" s="43"/>
      <c r="M39" s="43"/>
      <c r="N39" s="43"/>
      <c r="O39" s="43"/>
    </row>
    <row r="40" spans="1:15" ht="19.2" customHeight="1" x14ac:dyDescent="0.3">
      <c r="A40" s="53" t="s">
        <v>31</v>
      </c>
      <c r="B40" s="54">
        <f>+D40+F40+H40</f>
        <v>5261</v>
      </c>
      <c r="C40" s="50">
        <f>B40/$B$42</f>
        <v>0.25697259805597616</v>
      </c>
      <c r="D40" s="55">
        <v>957</v>
      </c>
      <c r="E40" s="52">
        <f>D40/$D$42</f>
        <v>0.26247942951179376</v>
      </c>
      <c r="F40" s="55">
        <v>1865</v>
      </c>
      <c r="G40" s="52">
        <f>F40/$F$42</f>
        <v>0.26738351254480286</v>
      </c>
      <c r="H40" s="55">
        <v>2439</v>
      </c>
      <c r="I40" s="52">
        <f>H40/$H$42</f>
        <v>0.24756394640682094</v>
      </c>
      <c r="K40" s="43"/>
      <c r="L40" s="43"/>
      <c r="M40" s="43"/>
      <c r="N40" s="43"/>
      <c r="O40" s="43"/>
    </row>
    <row r="41" spans="1:15" ht="19.2" customHeight="1" x14ac:dyDescent="0.3">
      <c r="A41" s="56" t="s">
        <v>32</v>
      </c>
      <c r="B41" s="57">
        <f>+D41+F41+H41</f>
        <v>6389</v>
      </c>
      <c r="C41" s="58">
        <f>B41/$B$42</f>
        <v>0.31206955502368972</v>
      </c>
      <c r="D41" s="59">
        <v>360</v>
      </c>
      <c r="E41" s="60">
        <f>D41/$D$42</f>
        <v>9.8738343390016456E-2</v>
      </c>
      <c r="F41" s="59">
        <v>1571</v>
      </c>
      <c r="G41" s="60">
        <f>F41/$F$42</f>
        <v>0.22523297491039426</v>
      </c>
      <c r="H41" s="59">
        <v>4458</v>
      </c>
      <c r="I41" s="60">
        <f>H41/$H$42</f>
        <v>0.45249695493300851</v>
      </c>
      <c r="K41" s="43"/>
      <c r="L41" s="43"/>
      <c r="M41" s="43"/>
      <c r="N41" s="43"/>
      <c r="O41" s="43"/>
    </row>
    <row r="42" spans="1:15" ht="22.95" customHeight="1" x14ac:dyDescent="0.3">
      <c r="A42" s="61" t="s">
        <v>7</v>
      </c>
      <c r="B42" s="62">
        <f>SUM(B38:B41)</f>
        <v>20473</v>
      </c>
      <c r="C42" s="63">
        <f t="shared" ref="C42:I42" si="5">SUM(C38:C41)</f>
        <v>0.99999999999999989</v>
      </c>
      <c r="D42" s="62">
        <f>SUM(D38:D41)</f>
        <v>3646</v>
      </c>
      <c r="E42" s="63">
        <f t="shared" si="5"/>
        <v>1</v>
      </c>
      <c r="F42" s="62">
        <f>SUM(F38:F41)</f>
        <v>6975</v>
      </c>
      <c r="G42" s="63">
        <f t="shared" si="5"/>
        <v>1</v>
      </c>
      <c r="H42" s="62">
        <f>SUM(H38:H41)</f>
        <v>9852</v>
      </c>
      <c r="I42" s="63">
        <f t="shared" si="5"/>
        <v>1</v>
      </c>
      <c r="K42" s="43"/>
      <c r="L42" s="43"/>
      <c r="M42" s="43"/>
      <c r="N42" s="43"/>
      <c r="O42" s="43"/>
    </row>
    <row r="43" spans="1:15" ht="14.4" x14ac:dyDescent="0.3">
      <c r="A43" s="64"/>
      <c r="B43" s="65"/>
      <c r="C43" s="65"/>
      <c r="D43" s="66"/>
      <c r="E43" s="66"/>
      <c r="F43" s="66"/>
      <c r="G43" s="66"/>
      <c r="H43" s="66"/>
      <c r="I43" s="66"/>
      <c r="K43" s="43"/>
      <c r="L43" s="43"/>
      <c r="M43" s="43"/>
      <c r="N43" s="43"/>
      <c r="O43" s="43"/>
    </row>
    <row r="44" spans="1:15" ht="14.4" x14ac:dyDescent="0.3">
      <c r="A44" s="67"/>
      <c r="B44" s="68"/>
      <c r="C44" s="68"/>
      <c r="D44" s="68"/>
      <c r="E44" s="68"/>
      <c r="F44" s="68"/>
      <c r="G44" s="68"/>
      <c r="H44" s="68"/>
      <c r="I44" s="68"/>
      <c r="K44" s="43"/>
      <c r="L44" s="43"/>
      <c r="M44" s="43"/>
      <c r="N44" s="43"/>
      <c r="O44" s="43"/>
    </row>
    <row r="45" spans="1:15" x14ac:dyDescent="0.3">
      <c r="A45" s="40"/>
      <c r="K45" s="40"/>
      <c r="O45" s="25"/>
    </row>
    <row r="46" spans="1:15" ht="13.95" customHeight="1" x14ac:dyDescent="0.3">
      <c r="A46" s="69" t="s">
        <v>34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5" ht="7.95" customHeight="1" thickBot="1" x14ac:dyDescent="0.35"/>
    <row r="48" spans="1:15" ht="25.2" customHeight="1" x14ac:dyDescent="0.3">
      <c r="A48" s="146" t="s">
        <v>6</v>
      </c>
      <c r="B48" s="146" t="s">
        <v>7</v>
      </c>
      <c r="C48" s="146" t="s">
        <v>35</v>
      </c>
      <c r="D48" s="146"/>
      <c r="E48" s="146" t="s">
        <v>7</v>
      </c>
      <c r="F48" s="146" t="s">
        <v>36</v>
      </c>
      <c r="G48" s="146"/>
      <c r="K48" s="71" t="s">
        <v>37</v>
      </c>
      <c r="L48" s="72"/>
      <c r="M48" s="72"/>
      <c r="N48" s="72"/>
      <c r="O48" s="73"/>
    </row>
    <row r="49" spans="1:15" ht="16.5" customHeight="1" x14ac:dyDescent="0.35">
      <c r="A49" s="146"/>
      <c r="B49" s="146"/>
      <c r="C49" s="74" t="s">
        <v>8</v>
      </c>
      <c r="D49" s="74" t="s">
        <v>9</v>
      </c>
      <c r="E49" s="146"/>
      <c r="F49" s="74" t="s">
        <v>8</v>
      </c>
      <c r="G49" s="74" t="s">
        <v>9</v>
      </c>
      <c r="K49" s="75" t="s">
        <v>38</v>
      </c>
      <c r="L49" s="76"/>
      <c r="M49" s="77">
        <f>+B62/B41</f>
        <v>0.41227109093754893</v>
      </c>
      <c r="N49" s="78" t="s">
        <v>39</v>
      </c>
      <c r="O49" s="79"/>
    </row>
    <row r="50" spans="1:15" ht="18" customHeight="1" thickBot="1" x14ac:dyDescent="0.35">
      <c r="A50" s="118" t="s">
        <v>13</v>
      </c>
      <c r="B50" s="119">
        <f t="shared" ref="B50:B61" si="6">SUM(C50:D50)</f>
        <v>595</v>
      </c>
      <c r="C50" s="120">
        <v>555</v>
      </c>
      <c r="D50" s="120">
        <v>40</v>
      </c>
      <c r="E50" s="119">
        <f>SUM(F50:G50)</f>
        <v>1</v>
      </c>
      <c r="F50" s="120">
        <v>1</v>
      </c>
      <c r="G50" s="121">
        <v>0</v>
      </c>
      <c r="I50" s="84">
        <f>B62/B41</f>
        <v>0.41227109093754893</v>
      </c>
      <c r="K50" s="162" t="s">
        <v>40</v>
      </c>
      <c r="L50" s="163"/>
      <c r="M50" s="163"/>
      <c r="N50" s="163"/>
      <c r="O50" s="164"/>
    </row>
    <row r="51" spans="1:15" ht="18" customHeight="1" x14ac:dyDescent="0.3">
      <c r="A51" s="80" t="s">
        <v>14</v>
      </c>
      <c r="B51" s="81">
        <f t="shared" si="6"/>
        <v>670</v>
      </c>
      <c r="C51" s="82">
        <v>621</v>
      </c>
      <c r="D51" s="82">
        <v>49</v>
      </c>
      <c r="E51" s="119">
        <f t="shared" ref="E51:E61" si="7">SUM(F51:G51)</f>
        <v>6</v>
      </c>
      <c r="F51" s="82">
        <v>6</v>
      </c>
      <c r="G51" s="83">
        <v>0</v>
      </c>
    </row>
    <row r="52" spans="1:15" ht="18" customHeight="1" x14ac:dyDescent="0.3">
      <c r="A52" s="80" t="s">
        <v>15</v>
      </c>
      <c r="B52" s="81">
        <f t="shared" si="6"/>
        <v>649</v>
      </c>
      <c r="C52" s="82">
        <v>593</v>
      </c>
      <c r="D52" s="82">
        <v>56</v>
      </c>
      <c r="E52" s="119">
        <f t="shared" si="7"/>
        <v>4</v>
      </c>
      <c r="F52" s="82">
        <v>4</v>
      </c>
      <c r="G52" s="83">
        <v>0</v>
      </c>
    </row>
    <row r="53" spans="1:15" ht="18" customHeight="1" x14ac:dyDescent="0.3">
      <c r="A53" s="80" t="s">
        <v>16</v>
      </c>
      <c r="B53" s="81">
        <f t="shared" si="6"/>
        <v>720</v>
      </c>
      <c r="C53" s="82">
        <v>658</v>
      </c>
      <c r="D53" s="82">
        <v>62</v>
      </c>
      <c r="E53" s="119">
        <f t="shared" si="7"/>
        <v>13</v>
      </c>
      <c r="F53" s="82">
        <v>13</v>
      </c>
      <c r="G53" s="83">
        <v>0</v>
      </c>
    </row>
    <row r="54" spans="1:15" ht="18" hidden="1" customHeight="1" x14ac:dyDescent="0.3">
      <c r="A54" s="80" t="s">
        <v>17</v>
      </c>
      <c r="B54" s="81">
        <f t="shared" si="6"/>
        <v>0</v>
      </c>
      <c r="C54" s="82"/>
      <c r="D54" s="82"/>
      <c r="E54" s="119">
        <f t="shared" si="7"/>
        <v>0</v>
      </c>
      <c r="F54" s="82"/>
      <c r="G54" s="83"/>
    </row>
    <row r="55" spans="1:15" ht="18" hidden="1" customHeight="1" x14ac:dyDescent="0.3">
      <c r="A55" s="80" t="s">
        <v>18</v>
      </c>
      <c r="B55" s="81">
        <f t="shared" si="6"/>
        <v>0</v>
      </c>
      <c r="C55" s="82"/>
      <c r="D55" s="82"/>
      <c r="E55" s="119">
        <f t="shared" si="7"/>
        <v>0</v>
      </c>
      <c r="F55" s="82"/>
      <c r="G55" s="83"/>
    </row>
    <row r="56" spans="1:15" ht="18" hidden="1" customHeight="1" x14ac:dyDescent="0.3">
      <c r="A56" s="80" t="s">
        <v>19</v>
      </c>
      <c r="B56" s="81">
        <f t="shared" si="6"/>
        <v>0</v>
      </c>
      <c r="C56" s="55"/>
      <c r="D56" s="55"/>
      <c r="E56" s="119">
        <f t="shared" si="7"/>
        <v>0</v>
      </c>
      <c r="F56" s="55"/>
      <c r="G56" s="83"/>
    </row>
    <row r="57" spans="1:15" ht="18" hidden="1" customHeight="1" x14ac:dyDescent="0.3">
      <c r="A57" s="80" t="s">
        <v>20</v>
      </c>
      <c r="B57" s="81">
        <f t="shared" si="6"/>
        <v>0</v>
      </c>
      <c r="C57" s="82"/>
      <c r="D57" s="82"/>
      <c r="E57" s="119">
        <f t="shared" si="7"/>
        <v>0</v>
      </c>
      <c r="F57" s="82"/>
      <c r="G57" s="83"/>
    </row>
    <row r="58" spans="1:15" ht="18" hidden="1" customHeight="1" x14ac:dyDescent="0.3">
      <c r="A58" s="80" t="s">
        <v>21</v>
      </c>
      <c r="B58" s="81">
        <f t="shared" si="6"/>
        <v>0</v>
      </c>
      <c r="C58" s="55"/>
      <c r="D58" s="55"/>
      <c r="E58" s="119">
        <f t="shared" si="7"/>
        <v>0</v>
      </c>
      <c r="F58" s="55"/>
      <c r="G58" s="85"/>
    </row>
    <row r="59" spans="1:15" ht="18" hidden="1" customHeight="1" x14ac:dyDescent="0.3">
      <c r="A59" s="80" t="s">
        <v>22</v>
      </c>
      <c r="B59" s="81">
        <f t="shared" si="6"/>
        <v>0</v>
      </c>
      <c r="C59" s="82"/>
      <c r="D59" s="82"/>
      <c r="E59" s="119">
        <f t="shared" si="7"/>
        <v>0</v>
      </c>
      <c r="F59" s="82"/>
      <c r="G59" s="83"/>
    </row>
    <row r="60" spans="1:15" ht="18" hidden="1" customHeight="1" x14ac:dyDescent="0.3">
      <c r="A60" s="53" t="s">
        <v>23</v>
      </c>
      <c r="B60" s="81">
        <f t="shared" si="6"/>
        <v>0</v>
      </c>
      <c r="C60" s="55"/>
      <c r="D60" s="55"/>
      <c r="E60" s="119">
        <f t="shared" si="7"/>
        <v>0</v>
      </c>
      <c r="F60" s="55"/>
      <c r="G60" s="85"/>
    </row>
    <row r="61" spans="1:15" ht="18" hidden="1" customHeight="1" x14ac:dyDescent="0.3">
      <c r="A61" s="86" t="s">
        <v>24</v>
      </c>
      <c r="B61" s="87">
        <f t="shared" si="6"/>
        <v>0</v>
      </c>
      <c r="C61" s="88"/>
      <c r="D61" s="88"/>
      <c r="E61" s="34">
        <f t="shared" si="7"/>
        <v>0</v>
      </c>
      <c r="F61" s="88"/>
      <c r="G61" s="89"/>
    </row>
    <row r="62" spans="1:15" ht="18" customHeight="1" x14ac:dyDescent="0.3">
      <c r="A62" s="24" t="s">
        <v>7</v>
      </c>
      <c r="B62" s="36">
        <f t="shared" ref="B62:G62" si="8">SUM(B50:B61)</f>
        <v>2634</v>
      </c>
      <c r="C62" s="36">
        <f t="shared" si="8"/>
        <v>2427</v>
      </c>
      <c r="D62" s="36">
        <f t="shared" si="8"/>
        <v>207</v>
      </c>
      <c r="E62" s="36">
        <f t="shared" si="8"/>
        <v>24</v>
      </c>
      <c r="F62" s="36">
        <f t="shared" si="8"/>
        <v>24</v>
      </c>
      <c r="G62" s="36">
        <f t="shared" si="8"/>
        <v>0</v>
      </c>
      <c r="K62" s="1" t="s">
        <v>41</v>
      </c>
    </row>
    <row r="63" spans="1:15" ht="18" customHeight="1" thickBot="1" x14ac:dyDescent="0.35">
      <c r="A63" s="38" t="s">
        <v>25</v>
      </c>
      <c r="B63" s="39">
        <f>SUM(C63:D63)</f>
        <v>1</v>
      </c>
      <c r="C63" s="39">
        <f>+C62/B62</f>
        <v>0.92141230068337132</v>
      </c>
      <c r="D63" s="39">
        <f>+D62/B62</f>
        <v>7.8587699316628706E-2</v>
      </c>
      <c r="E63" s="39">
        <f>SUM(F63:G63)</f>
        <v>1</v>
      </c>
      <c r="F63" s="39">
        <f>F62/E62</f>
        <v>1</v>
      </c>
      <c r="G63" s="39">
        <f>G62/E62</f>
        <v>0</v>
      </c>
    </row>
    <row r="64" spans="1:15" ht="15" customHeight="1" x14ac:dyDescent="0.3">
      <c r="A64" s="90"/>
      <c r="B64" s="91"/>
      <c r="C64" s="91"/>
      <c r="D64" s="91"/>
      <c r="E64" s="91"/>
      <c r="F64" s="91"/>
      <c r="G64" s="91"/>
    </row>
    <row r="65" spans="1:15" ht="15" customHeight="1" x14ac:dyDescent="0.3">
      <c r="A65" s="90"/>
      <c r="B65" s="91"/>
      <c r="C65" s="91"/>
      <c r="D65" s="91"/>
      <c r="E65" s="91"/>
      <c r="F65" s="91"/>
      <c r="G65" s="91"/>
    </row>
    <row r="66" spans="1:15" ht="13.2" customHeight="1" x14ac:dyDescent="0.3">
      <c r="A66" s="69" t="s">
        <v>42</v>
      </c>
      <c r="B66" s="91"/>
      <c r="C66" s="91"/>
      <c r="D66" s="92"/>
      <c r="E66" s="91"/>
      <c r="F66" s="91"/>
      <c r="G66" s="92"/>
    </row>
    <row r="67" spans="1:15" ht="1.95" hidden="1" customHeight="1" x14ac:dyDescent="0.3">
      <c r="A67" s="90"/>
      <c r="B67" s="91"/>
      <c r="C67" s="91"/>
      <c r="D67" s="91"/>
      <c r="E67" s="91"/>
      <c r="F67" s="91"/>
      <c r="G67" s="91"/>
    </row>
    <row r="68" spans="1:15" ht="23.25" customHeight="1" x14ac:dyDescent="0.3">
      <c r="A68" s="146" t="s">
        <v>6</v>
      </c>
      <c r="B68" s="146" t="s">
        <v>7</v>
      </c>
      <c r="C68" s="146" t="s">
        <v>74</v>
      </c>
      <c r="D68" s="146"/>
      <c r="E68" s="146"/>
      <c r="F68" s="146" t="s">
        <v>7</v>
      </c>
      <c r="G68" s="146" t="s">
        <v>43</v>
      </c>
      <c r="H68" s="146"/>
      <c r="I68" s="146"/>
      <c r="K68" s="78"/>
      <c r="L68" s="93"/>
      <c r="M68" s="93"/>
      <c r="N68" s="93"/>
      <c r="O68" s="93"/>
    </row>
    <row r="69" spans="1:15" ht="33.75" customHeight="1" x14ac:dyDescent="0.3">
      <c r="A69" s="146"/>
      <c r="B69" s="146"/>
      <c r="C69" s="74" t="s">
        <v>76</v>
      </c>
      <c r="D69" s="74" t="s">
        <v>77</v>
      </c>
      <c r="E69" s="74" t="s">
        <v>78</v>
      </c>
      <c r="F69" s="146"/>
      <c r="G69" s="74" t="s">
        <v>76</v>
      </c>
      <c r="H69" s="74" t="s">
        <v>77</v>
      </c>
      <c r="I69" s="74" t="s">
        <v>78</v>
      </c>
      <c r="K69" s="78"/>
    </row>
    <row r="70" spans="1:15" ht="18" customHeight="1" x14ac:dyDescent="0.3">
      <c r="A70" s="48" t="s">
        <v>13</v>
      </c>
      <c r="B70" s="49">
        <f>SUM(C70:E70)</f>
        <v>595</v>
      </c>
      <c r="C70" s="51">
        <v>11</v>
      </c>
      <c r="D70" s="51">
        <v>86</v>
      </c>
      <c r="E70" s="51">
        <v>498</v>
      </c>
      <c r="F70" s="49">
        <f>SUM(G70:I70)</f>
        <v>1</v>
      </c>
      <c r="G70" s="116">
        <v>0</v>
      </c>
      <c r="H70" s="117">
        <v>0</v>
      </c>
      <c r="I70" s="117">
        <v>1</v>
      </c>
      <c r="K70" s="78"/>
    </row>
    <row r="71" spans="1:15" ht="18" customHeight="1" x14ac:dyDescent="0.3">
      <c r="A71" s="53" t="s">
        <v>14</v>
      </c>
      <c r="B71" s="49">
        <f t="shared" ref="B71:B81" si="9">SUM(C71:E71)</f>
        <v>670</v>
      </c>
      <c r="C71" s="55">
        <v>13</v>
      </c>
      <c r="D71" s="55">
        <v>93</v>
      </c>
      <c r="E71" s="55">
        <v>564</v>
      </c>
      <c r="F71" s="49">
        <f t="shared" ref="F71:F81" si="10">SUM(G71:I71)</f>
        <v>6</v>
      </c>
      <c r="G71" s="85">
        <v>0</v>
      </c>
      <c r="H71" s="94">
        <v>0</v>
      </c>
      <c r="I71" s="94">
        <v>6</v>
      </c>
    </row>
    <row r="72" spans="1:15" ht="18" customHeight="1" x14ac:dyDescent="0.3">
      <c r="A72" s="53" t="s">
        <v>15</v>
      </c>
      <c r="B72" s="49">
        <f t="shared" si="9"/>
        <v>649</v>
      </c>
      <c r="C72" s="55">
        <v>29</v>
      </c>
      <c r="D72" s="55">
        <v>86</v>
      </c>
      <c r="E72" s="55">
        <v>534</v>
      </c>
      <c r="F72" s="49">
        <f t="shared" si="10"/>
        <v>4</v>
      </c>
      <c r="G72" s="85">
        <v>0</v>
      </c>
      <c r="H72" s="94">
        <v>0</v>
      </c>
      <c r="I72" s="94">
        <v>4</v>
      </c>
    </row>
    <row r="73" spans="1:15" ht="18" customHeight="1" x14ac:dyDescent="0.3">
      <c r="A73" s="53" t="s">
        <v>16</v>
      </c>
      <c r="B73" s="49">
        <f t="shared" si="9"/>
        <v>720</v>
      </c>
      <c r="C73" s="55">
        <v>18</v>
      </c>
      <c r="D73" s="55">
        <v>108</v>
      </c>
      <c r="E73" s="55">
        <v>594</v>
      </c>
      <c r="F73" s="49">
        <f t="shared" si="10"/>
        <v>13</v>
      </c>
      <c r="G73" s="85">
        <v>0</v>
      </c>
      <c r="H73" s="94">
        <v>0</v>
      </c>
      <c r="I73" s="94">
        <v>13</v>
      </c>
      <c r="K73" s="78"/>
    </row>
    <row r="74" spans="1:15" ht="18" hidden="1" customHeight="1" x14ac:dyDescent="0.3">
      <c r="A74" s="53" t="s">
        <v>17</v>
      </c>
      <c r="B74" s="49">
        <f t="shared" si="9"/>
        <v>0</v>
      </c>
      <c r="C74" s="55"/>
      <c r="D74" s="55"/>
      <c r="E74" s="55"/>
      <c r="F74" s="49">
        <f t="shared" si="10"/>
        <v>0</v>
      </c>
      <c r="G74" s="85"/>
      <c r="H74" s="94"/>
      <c r="I74" s="94"/>
      <c r="K74" s="78"/>
    </row>
    <row r="75" spans="1:15" ht="18" hidden="1" customHeight="1" x14ac:dyDescent="0.3">
      <c r="A75" s="53" t="s">
        <v>18</v>
      </c>
      <c r="B75" s="49">
        <f t="shared" si="9"/>
        <v>0</v>
      </c>
      <c r="C75" s="55"/>
      <c r="D75" s="55"/>
      <c r="E75" s="55"/>
      <c r="F75" s="49">
        <f t="shared" si="10"/>
        <v>0</v>
      </c>
      <c r="G75" s="85"/>
      <c r="H75" s="94"/>
      <c r="I75" s="94"/>
      <c r="K75" s="78"/>
    </row>
    <row r="76" spans="1:15" ht="18" hidden="1" customHeight="1" x14ac:dyDescent="0.3">
      <c r="A76" s="53" t="s">
        <v>19</v>
      </c>
      <c r="B76" s="49">
        <f t="shared" si="9"/>
        <v>0</v>
      </c>
      <c r="C76" s="55"/>
      <c r="D76" s="55"/>
      <c r="E76" s="55"/>
      <c r="F76" s="49">
        <f t="shared" si="10"/>
        <v>0</v>
      </c>
      <c r="G76" s="85"/>
      <c r="H76" s="94"/>
      <c r="I76" s="94"/>
      <c r="K76" s="78"/>
    </row>
    <row r="77" spans="1:15" ht="18" hidden="1" customHeight="1" x14ac:dyDescent="0.3">
      <c r="A77" s="53" t="s">
        <v>20</v>
      </c>
      <c r="B77" s="49">
        <f t="shared" si="9"/>
        <v>0</v>
      </c>
      <c r="C77" s="55"/>
      <c r="D77" s="55"/>
      <c r="E77" s="55"/>
      <c r="F77" s="49">
        <f t="shared" si="10"/>
        <v>0</v>
      </c>
      <c r="G77" s="85"/>
      <c r="H77" s="94"/>
      <c r="I77" s="94"/>
      <c r="K77" s="78"/>
    </row>
    <row r="78" spans="1:15" ht="18" hidden="1" customHeight="1" x14ac:dyDescent="0.3">
      <c r="A78" s="53" t="s">
        <v>21</v>
      </c>
      <c r="B78" s="49">
        <f t="shared" si="9"/>
        <v>0</v>
      </c>
      <c r="C78" s="55"/>
      <c r="D78" s="55"/>
      <c r="E78" s="55"/>
      <c r="F78" s="49">
        <f t="shared" si="10"/>
        <v>0</v>
      </c>
      <c r="G78" s="85"/>
      <c r="H78" s="94"/>
      <c r="I78" s="94"/>
      <c r="K78" s="78"/>
    </row>
    <row r="79" spans="1:15" ht="18" hidden="1" customHeight="1" x14ac:dyDescent="0.3">
      <c r="A79" s="53" t="s">
        <v>22</v>
      </c>
      <c r="B79" s="49">
        <f t="shared" si="9"/>
        <v>0</v>
      </c>
      <c r="C79" s="82"/>
      <c r="D79" s="82"/>
      <c r="E79" s="82"/>
      <c r="F79" s="49">
        <f t="shared" si="10"/>
        <v>0</v>
      </c>
      <c r="G79" s="83"/>
      <c r="H79" s="83"/>
      <c r="I79" s="83"/>
      <c r="K79" s="78"/>
    </row>
    <row r="80" spans="1:15" ht="18" hidden="1" customHeight="1" x14ac:dyDescent="0.3">
      <c r="A80" s="53" t="s">
        <v>23</v>
      </c>
      <c r="B80" s="49">
        <f t="shared" si="9"/>
        <v>0</v>
      </c>
      <c r="C80" s="55"/>
      <c r="D80" s="55"/>
      <c r="E80" s="55"/>
      <c r="F80" s="49">
        <f t="shared" si="10"/>
        <v>0</v>
      </c>
      <c r="G80" s="85"/>
      <c r="H80" s="94"/>
      <c r="I80" s="94"/>
      <c r="K80" s="78"/>
    </row>
    <row r="81" spans="1:16" ht="18" hidden="1" customHeight="1" x14ac:dyDescent="0.3">
      <c r="A81" s="86" t="s">
        <v>24</v>
      </c>
      <c r="B81" s="35">
        <f t="shared" si="9"/>
        <v>0</v>
      </c>
      <c r="C81" s="59"/>
      <c r="D81" s="59"/>
      <c r="E81" s="59"/>
      <c r="F81" s="35">
        <f t="shared" si="10"/>
        <v>0</v>
      </c>
      <c r="G81" s="95"/>
      <c r="H81" s="96"/>
      <c r="I81" s="96"/>
      <c r="K81" s="78"/>
    </row>
    <row r="82" spans="1:16" ht="18" customHeight="1" x14ac:dyDescent="0.3">
      <c r="A82" s="24" t="s">
        <v>7</v>
      </c>
      <c r="B82" s="36">
        <f>SUM(B70:B81)</f>
        <v>2634</v>
      </c>
      <c r="C82" s="36">
        <f t="shared" ref="C82:I82" si="11">SUM(C70:C81)</f>
        <v>71</v>
      </c>
      <c r="D82" s="36">
        <f t="shared" si="11"/>
        <v>373</v>
      </c>
      <c r="E82" s="36">
        <f t="shared" si="11"/>
        <v>2190</v>
      </c>
      <c r="F82" s="36">
        <f t="shared" si="11"/>
        <v>24</v>
      </c>
      <c r="G82" s="36">
        <f t="shared" si="11"/>
        <v>0</v>
      </c>
      <c r="H82" s="36">
        <f t="shared" si="11"/>
        <v>0</v>
      </c>
      <c r="I82" s="36">
        <f t="shared" si="11"/>
        <v>24</v>
      </c>
      <c r="K82" s="78"/>
    </row>
    <row r="83" spans="1:16" ht="18" customHeight="1" thickBot="1" x14ac:dyDescent="0.35">
      <c r="A83" s="97" t="s">
        <v>25</v>
      </c>
      <c r="B83" s="98">
        <f>SUM(C83:E83)</f>
        <v>1</v>
      </c>
      <c r="C83" s="98">
        <f>+C82/B82</f>
        <v>2.6955201214882308E-2</v>
      </c>
      <c r="D83" s="98">
        <f>+D82/B82</f>
        <v>0.1416097190584662</v>
      </c>
      <c r="E83" s="98">
        <f>+E82/B82</f>
        <v>0.83143507972665143</v>
      </c>
      <c r="F83" s="98">
        <f>SUM(G83:I83)</f>
        <v>1</v>
      </c>
      <c r="G83" s="98">
        <f>+G82/F82</f>
        <v>0</v>
      </c>
      <c r="H83" s="98">
        <f>+H82/F82</f>
        <v>0</v>
      </c>
      <c r="I83" s="98">
        <f>+I82/F82</f>
        <v>1</v>
      </c>
      <c r="K83" s="78"/>
    </row>
    <row r="84" spans="1:16" ht="15" customHeight="1" x14ac:dyDescent="0.3">
      <c r="A84" s="90"/>
      <c r="B84" s="91"/>
      <c r="C84" s="91"/>
      <c r="D84" s="91"/>
      <c r="E84" s="91"/>
      <c r="F84" s="91"/>
      <c r="G84" s="91"/>
    </row>
    <row r="86" spans="1:16" ht="15" customHeight="1" x14ac:dyDescent="0.3">
      <c r="A86" s="41" t="s">
        <v>75</v>
      </c>
      <c r="B86" s="91"/>
      <c r="C86" s="91"/>
      <c r="D86" s="91"/>
      <c r="E86" s="91"/>
      <c r="F86" s="91"/>
      <c r="G86" s="91"/>
    </row>
    <row r="87" spans="1:16" ht="3.75" customHeight="1" x14ac:dyDescent="0.3">
      <c r="A87" s="90"/>
      <c r="B87" s="91"/>
      <c r="C87" s="91"/>
      <c r="D87" s="91"/>
      <c r="E87" s="91"/>
      <c r="F87" s="91"/>
      <c r="G87" s="91"/>
    </row>
    <row r="88" spans="1:16" ht="15" customHeight="1" x14ac:dyDescent="0.3">
      <c r="A88" s="156" t="s">
        <v>44</v>
      </c>
      <c r="B88" s="159" t="s">
        <v>45</v>
      </c>
      <c r="C88" s="160" t="s">
        <v>8</v>
      </c>
      <c r="D88" s="161"/>
      <c r="E88" s="161"/>
      <c r="F88" s="161"/>
      <c r="G88" s="160" t="s">
        <v>9</v>
      </c>
      <c r="H88" s="161"/>
      <c r="I88" s="161"/>
      <c r="J88" s="161"/>
      <c r="K88" s="103"/>
      <c r="L88" s="103"/>
      <c r="M88" s="103"/>
      <c r="N88" s="103"/>
      <c r="O88" s="103"/>
      <c r="P88" s="103"/>
    </row>
    <row r="89" spans="1:16" ht="27" customHeight="1" x14ac:dyDescent="0.3">
      <c r="A89" s="156"/>
      <c r="B89" s="159"/>
      <c r="C89" s="106" t="s">
        <v>7</v>
      </c>
      <c r="D89" s="107" t="s">
        <v>71</v>
      </c>
      <c r="E89" s="106" t="s">
        <v>72</v>
      </c>
      <c r="F89" s="107" t="s">
        <v>73</v>
      </c>
      <c r="G89" s="107" t="s">
        <v>7</v>
      </c>
      <c r="H89" s="107" t="s">
        <v>71</v>
      </c>
      <c r="I89" s="106" t="s">
        <v>72</v>
      </c>
      <c r="J89" s="107" t="s">
        <v>73</v>
      </c>
      <c r="K89" s="104"/>
      <c r="L89" s="140" t="s">
        <v>92</v>
      </c>
      <c r="M89" s="140" t="s">
        <v>93</v>
      </c>
      <c r="N89" s="103"/>
      <c r="O89" s="105"/>
      <c r="P89" s="103"/>
    </row>
    <row r="90" spans="1:16" ht="13.5" customHeight="1" x14ac:dyDescent="0.3">
      <c r="A90" s="108" t="s">
        <v>46</v>
      </c>
      <c r="B90" s="109">
        <f t="shared" ref="B90:B115" si="12">C90+G90</f>
        <v>104</v>
      </c>
      <c r="C90" s="110">
        <f t="shared" ref="C90:C113" si="13">SUM(D90:F90)</f>
        <v>92</v>
      </c>
      <c r="D90" s="110">
        <v>4</v>
      </c>
      <c r="E90" s="110">
        <v>34</v>
      </c>
      <c r="F90" s="110">
        <v>54</v>
      </c>
      <c r="G90" s="110">
        <f t="shared" ref="G90:G113" si="14">SUM(H90:J90)</f>
        <v>12</v>
      </c>
      <c r="H90" s="110">
        <v>0</v>
      </c>
      <c r="I90" s="110">
        <v>7</v>
      </c>
      <c r="J90" s="110">
        <v>5</v>
      </c>
      <c r="K90" s="105"/>
      <c r="L90" s="141" t="s">
        <v>53</v>
      </c>
      <c r="M90" s="141">
        <v>10</v>
      </c>
      <c r="N90" s="103"/>
      <c r="O90" s="105"/>
      <c r="P90" s="103"/>
    </row>
    <row r="91" spans="1:16" ht="13.5" customHeight="1" x14ac:dyDescent="0.3">
      <c r="A91" s="108" t="s">
        <v>48</v>
      </c>
      <c r="B91" s="109">
        <f t="shared" si="12"/>
        <v>59</v>
      </c>
      <c r="C91" s="110">
        <f t="shared" si="13"/>
        <v>51</v>
      </c>
      <c r="D91" s="110">
        <v>0</v>
      </c>
      <c r="E91" s="110">
        <v>6</v>
      </c>
      <c r="F91" s="110">
        <v>45</v>
      </c>
      <c r="G91" s="110">
        <f t="shared" si="14"/>
        <v>8</v>
      </c>
      <c r="H91" s="110">
        <v>0</v>
      </c>
      <c r="I91" s="110">
        <v>6</v>
      </c>
      <c r="J91" s="110">
        <v>2</v>
      </c>
      <c r="K91" s="105"/>
      <c r="L91" s="141" t="s">
        <v>47</v>
      </c>
      <c r="M91" s="141">
        <v>18</v>
      </c>
      <c r="N91" s="103"/>
      <c r="O91" s="105"/>
      <c r="P91" s="103"/>
    </row>
    <row r="92" spans="1:16" ht="13.5" customHeight="1" x14ac:dyDescent="0.3">
      <c r="A92" s="108" t="s">
        <v>50</v>
      </c>
      <c r="B92" s="109">
        <f t="shared" si="12"/>
        <v>34</v>
      </c>
      <c r="C92" s="110">
        <f t="shared" si="13"/>
        <v>34</v>
      </c>
      <c r="D92" s="110">
        <v>0</v>
      </c>
      <c r="E92" s="110">
        <v>2</v>
      </c>
      <c r="F92" s="110">
        <v>32</v>
      </c>
      <c r="G92" s="110">
        <f t="shared" si="14"/>
        <v>0</v>
      </c>
      <c r="H92" s="110">
        <v>0</v>
      </c>
      <c r="I92" s="110">
        <v>0</v>
      </c>
      <c r="J92" s="110">
        <v>0</v>
      </c>
      <c r="K92" s="105"/>
      <c r="L92" s="141" t="s">
        <v>51</v>
      </c>
      <c r="M92" s="141">
        <v>22</v>
      </c>
      <c r="N92" s="103"/>
      <c r="O92" s="105"/>
      <c r="P92" s="103"/>
    </row>
    <row r="93" spans="1:16" ht="13.5" customHeight="1" x14ac:dyDescent="0.3">
      <c r="A93" s="108" t="s">
        <v>52</v>
      </c>
      <c r="B93" s="109">
        <f t="shared" si="12"/>
        <v>148</v>
      </c>
      <c r="C93" s="110">
        <f t="shared" si="13"/>
        <v>131</v>
      </c>
      <c r="D93" s="110">
        <v>3</v>
      </c>
      <c r="E93" s="110">
        <v>20</v>
      </c>
      <c r="F93" s="110">
        <v>108</v>
      </c>
      <c r="G93" s="110">
        <f t="shared" si="14"/>
        <v>17</v>
      </c>
      <c r="H93" s="110">
        <v>4</v>
      </c>
      <c r="I93" s="110">
        <v>5</v>
      </c>
      <c r="J93" s="110">
        <v>8</v>
      </c>
      <c r="K93" s="105"/>
      <c r="L93" s="141" t="s">
        <v>49</v>
      </c>
      <c r="M93" s="141">
        <v>30</v>
      </c>
      <c r="N93" s="103"/>
      <c r="O93" s="105"/>
      <c r="P93" s="103"/>
    </row>
    <row r="94" spans="1:16" ht="13.5" customHeight="1" x14ac:dyDescent="0.3">
      <c r="A94" s="108" t="s">
        <v>54</v>
      </c>
      <c r="B94" s="109">
        <f t="shared" si="12"/>
        <v>93</v>
      </c>
      <c r="C94" s="110">
        <f t="shared" si="13"/>
        <v>89</v>
      </c>
      <c r="D94" s="110">
        <v>2</v>
      </c>
      <c r="E94" s="110">
        <v>5</v>
      </c>
      <c r="F94" s="110">
        <v>82</v>
      </c>
      <c r="G94" s="110">
        <f t="shared" si="14"/>
        <v>4</v>
      </c>
      <c r="H94" s="110">
        <v>0</v>
      </c>
      <c r="I94" s="110">
        <v>2</v>
      </c>
      <c r="J94" s="110">
        <v>2</v>
      </c>
      <c r="K94" s="105"/>
      <c r="L94" s="141" t="s">
        <v>58</v>
      </c>
      <c r="M94" s="141">
        <v>32</v>
      </c>
      <c r="N94" s="103"/>
      <c r="O94" s="105"/>
      <c r="P94" s="103"/>
    </row>
    <row r="95" spans="1:16" ht="13.5" customHeight="1" x14ac:dyDescent="0.3">
      <c r="A95" s="108" t="s">
        <v>56</v>
      </c>
      <c r="B95" s="109">
        <f t="shared" si="12"/>
        <v>90</v>
      </c>
      <c r="C95" s="110">
        <f t="shared" si="13"/>
        <v>84</v>
      </c>
      <c r="D95" s="110">
        <v>0</v>
      </c>
      <c r="E95" s="110">
        <v>10</v>
      </c>
      <c r="F95" s="110">
        <v>74</v>
      </c>
      <c r="G95" s="110">
        <f t="shared" si="14"/>
        <v>6</v>
      </c>
      <c r="H95" s="110">
        <v>2</v>
      </c>
      <c r="I95" s="110">
        <v>2</v>
      </c>
      <c r="J95" s="110">
        <v>2</v>
      </c>
      <c r="K95" s="105"/>
      <c r="L95" s="141" t="s">
        <v>50</v>
      </c>
      <c r="M95" s="141">
        <v>34</v>
      </c>
      <c r="N95" s="103"/>
      <c r="O95" s="105"/>
      <c r="P95" s="103"/>
    </row>
    <row r="96" spans="1:16" ht="13.5" customHeight="1" x14ac:dyDescent="0.3">
      <c r="A96" s="108" t="s">
        <v>55</v>
      </c>
      <c r="B96" s="109">
        <f t="shared" si="12"/>
        <v>66</v>
      </c>
      <c r="C96" s="110">
        <f t="shared" si="13"/>
        <v>63</v>
      </c>
      <c r="D96" s="110">
        <v>0</v>
      </c>
      <c r="E96" s="110">
        <v>6</v>
      </c>
      <c r="F96" s="110">
        <v>57</v>
      </c>
      <c r="G96" s="110">
        <f t="shared" si="14"/>
        <v>3</v>
      </c>
      <c r="H96" s="110">
        <v>0</v>
      </c>
      <c r="I96" s="110">
        <v>1</v>
      </c>
      <c r="J96" s="110">
        <v>2</v>
      </c>
      <c r="K96" s="105"/>
      <c r="L96" s="141" t="s">
        <v>57</v>
      </c>
      <c r="M96" s="141">
        <v>47</v>
      </c>
      <c r="N96" s="103"/>
      <c r="O96" s="105"/>
      <c r="P96" s="103"/>
    </row>
    <row r="97" spans="1:16" ht="13.5" customHeight="1" x14ac:dyDescent="0.3">
      <c r="A97" s="108" t="s">
        <v>59</v>
      </c>
      <c r="B97" s="109">
        <f t="shared" si="12"/>
        <v>140</v>
      </c>
      <c r="C97" s="110">
        <f t="shared" si="13"/>
        <v>132</v>
      </c>
      <c r="D97" s="110">
        <v>3</v>
      </c>
      <c r="E97" s="110">
        <v>8</v>
      </c>
      <c r="F97" s="110">
        <v>121</v>
      </c>
      <c r="G97" s="110">
        <f t="shared" si="14"/>
        <v>8</v>
      </c>
      <c r="H97" s="110">
        <v>1</v>
      </c>
      <c r="I97" s="110">
        <v>2</v>
      </c>
      <c r="J97" s="110">
        <v>5</v>
      </c>
      <c r="K97" s="105"/>
      <c r="L97" s="141" t="s">
        <v>61</v>
      </c>
      <c r="M97" s="141">
        <v>56</v>
      </c>
      <c r="N97" s="103"/>
      <c r="O97" s="105"/>
      <c r="P97" s="103"/>
    </row>
    <row r="98" spans="1:16" ht="13.5" customHeight="1" x14ac:dyDescent="0.3">
      <c r="A98" s="108" t="s">
        <v>58</v>
      </c>
      <c r="B98" s="109">
        <f t="shared" si="12"/>
        <v>32</v>
      </c>
      <c r="C98" s="110">
        <f t="shared" si="13"/>
        <v>32</v>
      </c>
      <c r="D98" s="110">
        <v>0</v>
      </c>
      <c r="E98" s="110">
        <v>7</v>
      </c>
      <c r="F98" s="110">
        <v>25</v>
      </c>
      <c r="G98" s="110">
        <f t="shared" si="14"/>
        <v>0</v>
      </c>
      <c r="H98" s="110">
        <v>0</v>
      </c>
      <c r="I98" s="110">
        <v>0</v>
      </c>
      <c r="J98" s="110">
        <v>0</v>
      </c>
      <c r="K98" s="105"/>
      <c r="L98" s="141" t="s">
        <v>48</v>
      </c>
      <c r="M98" s="141">
        <v>59</v>
      </c>
      <c r="N98" s="103"/>
      <c r="O98" s="105"/>
      <c r="P98" s="103"/>
    </row>
    <row r="99" spans="1:16" ht="13.5" customHeight="1" x14ac:dyDescent="0.3">
      <c r="A99" s="108" t="s">
        <v>60</v>
      </c>
      <c r="B99" s="109">
        <f t="shared" si="12"/>
        <v>132</v>
      </c>
      <c r="C99" s="110">
        <f t="shared" si="13"/>
        <v>121</v>
      </c>
      <c r="D99" s="110">
        <v>4</v>
      </c>
      <c r="E99" s="110">
        <v>11</v>
      </c>
      <c r="F99" s="110">
        <v>106</v>
      </c>
      <c r="G99" s="110">
        <f t="shared" si="14"/>
        <v>11</v>
      </c>
      <c r="H99" s="110">
        <v>4</v>
      </c>
      <c r="I99" s="110">
        <v>4</v>
      </c>
      <c r="J99" s="110">
        <v>3</v>
      </c>
      <c r="K99" s="105"/>
      <c r="L99" s="141" t="s">
        <v>55</v>
      </c>
      <c r="M99" s="141">
        <v>66</v>
      </c>
      <c r="N99" s="103"/>
      <c r="O99" s="105"/>
      <c r="P99" s="103"/>
    </row>
    <row r="100" spans="1:16" ht="13.5" customHeight="1" x14ac:dyDescent="0.3">
      <c r="A100" s="108" t="s">
        <v>62</v>
      </c>
      <c r="B100" s="109">
        <f t="shared" si="12"/>
        <v>118</v>
      </c>
      <c r="C100" s="110">
        <f t="shared" si="13"/>
        <v>105</v>
      </c>
      <c r="D100" s="110">
        <v>1</v>
      </c>
      <c r="E100" s="110">
        <v>11</v>
      </c>
      <c r="F100" s="110">
        <v>93</v>
      </c>
      <c r="G100" s="110">
        <f t="shared" si="14"/>
        <v>13</v>
      </c>
      <c r="H100" s="110">
        <v>2</v>
      </c>
      <c r="I100" s="110">
        <v>2</v>
      </c>
      <c r="J100" s="110">
        <v>9</v>
      </c>
      <c r="K100" s="105"/>
      <c r="L100" s="141" t="s">
        <v>66</v>
      </c>
      <c r="M100" s="141">
        <v>66</v>
      </c>
      <c r="N100" s="103"/>
      <c r="O100" s="105"/>
      <c r="P100" s="103"/>
    </row>
    <row r="101" spans="1:16" ht="13.5" customHeight="1" x14ac:dyDescent="0.3">
      <c r="A101" s="108" t="s">
        <v>64</v>
      </c>
      <c r="B101" s="109">
        <f t="shared" si="12"/>
        <v>145</v>
      </c>
      <c r="C101" s="110">
        <f t="shared" si="13"/>
        <v>131</v>
      </c>
      <c r="D101" s="110">
        <v>5</v>
      </c>
      <c r="E101" s="110">
        <v>15</v>
      </c>
      <c r="F101" s="110">
        <v>111</v>
      </c>
      <c r="G101" s="110">
        <f t="shared" si="14"/>
        <v>14</v>
      </c>
      <c r="H101" s="110">
        <v>1</v>
      </c>
      <c r="I101" s="110">
        <v>9</v>
      </c>
      <c r="J101" s="110">
        <v>4</v>
      </c>
      <c r="K101" s="105"/>
      <c r="L101" s="141" t="s">
        <v>56</v>
      </c>
      <c r="M101" s="141">
        <v>90</v>
      </c>
      <c r="N101" s="103"/>
      <c r="O101" s="105"/>
      <c r="P101" s="103"/>
    </row>
    <row r="102" spans="1:16" ht="13.5" customHeight="1" x14ac:dyDescent="0.3">
      <c r="A102" s="108" t="s">
        <v>65</v>
      </c>
      <c r="B102" s="109">
        <f t="shared" si="12"/>
        <v>129</v>
      </c>
      <c r="C102" s="110">
        <f t="shared" si="13"/>
        <v>123</v>
      </c>
      <c r="D102" s="110">
        <v>3</v>
      </c>
      <c r="E102" s="110">
        <v>9</v>
      </c>
      <c r="F102" s="110">
        <v>111</v>
      </c>
      <c r="G102" s="110">
        <f t="shared" si="14"/>
        <v>6</v>
      </c>
      <c r="H102" s="110">
        <v>0</v>
      </c>
      <c r="I102" s="110">
        <v>2</v>
      </c>
      <c r="J102" s="110">
        <v>4</v>
      </c>
      <c r="K102" s="105"/>
      <c r="L102" s="141" t="s">
        <v>67</v>
      </c>
      <c r="M102" s="141">
        <v>90</v>
      </c>
      <c r="N102" s="103"/>
      <c r="O102" s="105"/>
      <c r="P102" s="103"/>
    </row>
    <row r="103" spans="1:16" ht="13.5" customHeight="1" x14ac:dyDescent="0.3">
      <c r="A103" s="108" t="s">
        <v>66</v>
      </c>
      <c r="B103" s="109">
        <f t="shared" si="12"/>
        <v>66</v>
      </c>
      <c r="C103" s="110">
        <f t="shared" si="13"/>
        <v>62</v>
      </c>
      <c r="D103" s="110">
        <v>0</v>
      </c>
      <c r="E103" s="110">
        <v>6</v>
      </c>
      <c r="F103" s="110">
        <v>56</v>
      </c>
      <c r="G103" s="110">
        <f t="shared" si="14"/>
        <v>4</v>
      </c>
      <c r="H103" s="110">
        <v>0</v>
      </c>
      <c r="I103" s="110">
        <v>3</v>
      </c>
      <c r="J103" s="110">
        <v>1</v>
      </c>
      <c r="K103" s="105"/>
      <c r="L103" s="141" t="s">
        <v>54</v>
      </c>
      <c r="M103" s="141">
        <v>93</v>
      </c>
      <c r="N103" s="103"/>
      <c r="O103" s="105"/>
      <c r="P103" s="103"/>
    </row>
    <row r="104" spans="1:16" ht="13.5" customHeight="1" x14ac:dyDescent="0.3">
      <c r="A104" s="108" t="s">
        <v>68</v>
      </c>
      <c r="B104" s="109">
        <f t="shared" si="12"/>
        <v>641</v>
      </c>
      <c r="C104" s="110">
        <f t="shared" si="13"/>
        <v>590</v>
      </c>
      <c r="D104" s="110">
        <v>11</v>
      </c>
      <c r="E104" s="110">
        <v>66</v>
      </c>
      <c r="F104" s="110">
        <v>513</v>
      </c>
      <c r="G104" s="110">
        <f t="shared" si="14"/>
        <v>51</v>
      </c>
      <c r="H104" s="110">
        <v>8</v>
      </c>
      <c r="I104" s="110">
        <v>18</v>
      </c>
      <c r="J104" s="110">
        <v>25</v>
      </c>
      <c r="K104" s="105"/>
      <c r="L104" s="141" t="s">
        <v>63</v>
      </c>
      <c r="M104" s="141">
        <v>95</v>
      </c>
      <c r="N104" s="103"/>
      <c r="O104" s="105"/>
      <c r="P104" s="103"/>
    </row>
    <row r="105" spans="1:16" ht="13.5" customHeight="1" x14ac:dyDescent="0.3">
      <c r="A105" s="108" t="s">
        <v>63</v>
      </c>
      <c r="B105" s="109">
        <f t="shared" si="12"/>
        <v>95</v>
      </c>
      <c r="C105" s="110">
        <f t="shared" si="13"/>
        <v>85</v>
      </c>
      <c r="D105" s="110">
        <v>4</v>
      </c>
      <c r="E105" s="110">
        <v>11</v>
      </c>
      <c r="F105" s="110">
        <v>70</v>
      </c>
      <c r="G105" s="110">
        <f t="shared" si="14"/>
        <v>10</v>
      </c>
      <c r="H105" s="110">
        <v>2</v>
      </c>
      <c r="I105" s="110">
        <v>0</v>
      </c>
      <c r="J105" s="110">
        <v>8</v>
      </c>
      <c r="K105" s="105"/>
      <c r="L105" s="141" t="s">
        <v>69</v>
      </c>
      <c r="M105" s="141">
        <v>103</v>
      </c>
      <c r="N105" s="103"/>
      <c r="O105" s="105"/>
      <c r="P105" s="103"/>
    </row>
    <row r="106" spans="1:16" ht="13.5" customHeight="1" x14ac:dyDescent="0.3">
      <c r="A106" s="108" t="s">
        <v>51</v>
      </c>
      <c r="B106" s="109">
        <f t="shared" si="12"/>
        <v>22</v>
      </c>
      <c r="C106" s="110">
        <f t="shared" si="13"/>
        <v>20</v>
      </c>
      <c r="D106" s="110">
        <v>0</v>
      </c>
      <c r="E106" s="110">
        <v>0</v>
      </c>
      <c r="F106" s="110">
        <v>20</v>
      </c>
      <c r="G106" s="110">
        <f t="shared" si="14"/>
        <v>2</v>
      </c>
      <c r="H106" s="110">
        <v>0</v>
      </c>
      <c r="I106" s="110">
        <v>2</v>
      </c>
      <c r="J106" s="110">
        <v>0</v>
      </c>
      <c r="K106" s="105"/>
      <c r="L106" s="141" t="s">
        <v>46</v>
      </c>
      <c r="M106" s="141">
        <v>104</v>
      </c>
      <c r="N106" s="103"/>
      <c r="O106" s="105"/>
      <c r="P106" s="103"/>
    </row>
    <row r="107" spans="1:16" ht="13.5" customHeight="1" x14ac:dyDescent="0.3">
      <c r="A107" s="108" t="s">
        <v>53</v>
      </c>
      <c r="B107" s="109">
        <f t="shared" si="12"/>
        <v>10</v>
      </c>
      <c r="C107" s="110">
        <f t="shared" si="13"/>
        <v>10</v>
      </c>
      <c r="D107" s="110">
        <v>0</v>
      </c>
      <c r="E107" s="110">
        <v>2</v>
      </c>
      <c r="F107" s="110">
        <v>8</v>
      </c>
      <c r="G107" s="110">
        <f t="shared" si="14"/>
        <v>0</v>
      </c>
      <c r="H107" s="110">
        <v>0</v>
      </c>
      <c r="I107" s="110">
        <v>0</v>
      </c>
      <c r="J107" s="110">
        <v>0</v>
      </c>
      <c r="K107" s="105"/>
      <c r="L107" s="141" t="s">
        <v>62</v>
      </c>
      <c r="M107" s="141">
        <v>118</v>
      </c>
      <c r="N107" s="103"/>
      <c r="O107" s="105"/>
      <c r="P107" s="103"/>
    </row>
    <row r="108" spans="1:16" ht="13.5" customHeight="1" x14ac:dyDescent="0.3">
      <c r="A108" s="108" t="s">
        <v>49</v>
      </c>
      <c r="B108" s="109">
        <f t="shared" si="12"/>
        <v>30</v>
      </c>
      <c r="C108" s="110">
        <f t="shared" si="13"/>
        <v>26</v>
      </c>
      <c r="D108" s="110">
        <v>0</v>
      </c>
      <c r="E108" s="110">
        <v>5</v>
      </c>
      <c r="F108" s="110">
        <v>21</v>
      </c>
      <c r="G108" s="110">
        <f t="shared" si="14"/>
        <v>4</v>
      </c>
      <c r="H108" s="110">
        <v>0</v>
      </c>
      <c r="I108" s="110">
        <v>4</v>
      </c>
      <c r="J108" s="110">
        <v>0</v>
      </c>
      <c r="K108" s="105"/>
      <c r="L108" s="141" t="s">
        <v>65</v>
      </c>
      <c r="M108" s="141">
        <v>129</v>
      </c>
      <c r="N108" s="103"/>
      <c r="O108" s="105"/>
      <c r="P108" s="103"/>
    </row>
    <row r="109" spans="1:16" ht="13.5" customHeight="1" x14ac:dyDescent="0.3">
      <c r="A109" s="108" t="s">
        <v>67</v>
      </c>
      <c r="B109" s="109">
        <f t="shared" si="12"/>
        <v>90</v>
      </c>
      <c r="C109" s="110">
        <f t="shared" si="13"/>
        <v>85</v>
      </c>
      <c r="D109" s="110">
        <v>0</v>
      </c>
      <c r="E109" s="110">
        <v>7</v>
      </c>
      <c r="F109" s="110">
        <v>78</v>
      </c>
      <c r="G109" s="110">
        <f t="shared" si="14"/>
        <v>5</v>
      </c>
      <c r="H109" s="110">
        <v>0</v>
      </c>
      <c r="I109" s="110">
        <v>3</v>
      </c>
      <c r="J109" s="110">
        <v>2</v>
      </c>
      <c r="K109" s="105"/>
      <c r="L109" s="141" t="s">
        <v>60</v>
      </c>
      <c r="M109" s="141">
        <v>132</v>
      </c>
      <c r="N109" s="103"/>
      <c r="O109" s="105"/>
      <c r="P109" s="103"/>
    </row>
    <row r="110" spans="1:16" ht="13.5" customHeight="1" x14ac:dyDescent="0.3">
      <c r="A110" s="108" t="s">
        <v>61</v>
      </c>
      <c r="B110" s="109">
        <f t="shared" si="12"/>
        <v>56</v>
      </c>
      <c r="C110" s="110">
        <f t="shared" si="13"/>
        <v>50</v>
      </c>
      <c r="D110" s="110">
        <v>0</v>
      </c>
      <c r="E110" s="110">
        <v>2</v>
      </c>
      <c r="F110" s="110">
        <v>48</v>
      </c>
      <c r="G110" s="110">
        <f t="shared" si="14"/>
        <v>6</v>
      </c>
      <c r="H110" s="110">
        <v>0</v>
      </c>
      <c r="I110" s="110">
        <v>5</v>
      </c>
      <c r="J110" s="110">
        <v>1</v>
      </c>
      <c r="K110" s="105"/>
      <c r="L110" s="141" t="s">
        <v>59</v>
      </c>
      <c r="M110" s="141">
        <v>140</v>
      </c>
      <c r="N110" s="103"/>
      <c r="O110" s="105"/>
      <c r="P110" s="103"/>
    </row>
    <row r="111" spans="1:16" ht="13.5" customHeight="1" x14ac:dyDescent="0.3">
      <c r="A111" s="108" t="s">
        <v>70</v>
      </c>
      <c r="B111" s="109">
        <f t="shared" si="12"/>
        <v>166</v>
      </c>
      <c r="C111" s="110">
        <f t="shared" si="13"/>
        <v>156</v>
      </c>
      <c r="D111" s="110">
        <v>2</v>
      </c>
      <c r="E111" s="110">
        <v>23</v>
      </c>
      <c r="F111" s="110">
        <v>131</v>
      </c>
      <c r="G111" s="110">
        <f t="shared" si="14"/>
        <v>10</v>
      </c>
      <c r="H111" s="110">
        <v>1</v>
      </c>
      <c r="I111" s="110">
        <v>4</v>
      </c>
      <c r="J111" s="110">
        <v>5</v>
      </c>
      <c r="K111" s="105"/>
      <c r="L111" s="141" t="s">
        <v>64</v>
      </c>
      <c r="M111" s="141">
        <v>145</v>
      </c>
      <c r="N111" s="103"/>
      <c r="O111" s="105"/>
      <c r="P111" s="103"/>
    </row>
    <row r="112" spans="1:16" ht="13.5" customHeight="1" x14ac:dyDescent="0.3">
      <c r="A112" s="108" t="s">
        <v>57</v>
      </c>
      <c r="B112" s="109">
        <f t="shared" si="12"/>
        <v>47</v>
      </c>
      <c r="C112" s="110">
        <f t="shared" si="13"/>
        <v>43</v>
      </c>
      <c r="D112" s="110">
        <v>2</v>
      </c>
      <c r="E112" s="110">
        <v>2</v>
      </c>
      <c r="F112" s="110">
        <v>39</v>
      </c>
      <c r="G112" s="110">
        <f t="shared" si="14"/>
        <v>4</v>
      </c>
      <c r="H112" s="110">
        <v>1</v>
      </c>
      <c r="I112" s="110">
        <v>3</v>
      </c>
      <c r="J112" s="110">
        <v>0</v>
      </c>
      <c r="K112" s="105"/>
      <c r="L112" s="141" t="s">
        <v>52</v>
      </c>
      <c r="M112" s="141">
        <v>148</v>
      </c>
      <c r="N112" s="103"/>
      <c r="O112" s="105"/>
      <c r="P112" s="103"/>
    </row>
    <row r="113" spans="1:16" ht="13.5" customHeight="1" x14ac:dyDescent="0.3">
      <c r="A113" s="108" t="s">
        <v>47</v>
      </c>
      <c r="B113" s="109">
        <f t="shared" si="12"/>
        <v>18</v>
      </c>
      <c r="C113" s="110">
        <f t="shared" si="13"/>
        <v>15</v>
      </c>
      <c r="D113" s="110">
        <v>0</v>
      </c>
      <c r="E113" s="110">
        <v>3</v>
      </c>
      <c r="F113" s="110">
        <v>12</v>
      </c>
      <c r="G113" s="110">
        <f t="shared" si="14"/>
        <v>3</v>
      </c>
      <c r="H113" s="110">
        <v>0</v>
      </c>
      <c r="I113" s="110">
        <v>3</v>
      </c>
      <c r="J113" s="110">
        <v>0</v>
      </c>
      <c r="K113" s="105"/>
      <c r="L113" s="141" t="s">
        <v>70</v>
      </c>
      <c r="M113" s="141">
        <v>166</v>
      </c>
      <c r="N113" s="103"/>
      <c r="O113" s="105"/>
      <c r="P113" s="103"/>
    </row>
    <row r="114" spans="1:16" ht="13.5" customHeight="1" x14ac:dyDescent="0.3">
      <c r="A114" s="111" t="s">
        <v>69</v>
      </c>
      <c r="B114" s="112">
        <f t="shared" si="12"/>
        <v>103</v>
      </c>
      <c r="C114" s="113">
        <f>+SUM(D114:F114)</f>
        <v>97</v>
      </c>
      <c r="D114" s="113">
        <v>0</v>
      </c>
      <c r="E114" s="113">
        <v>12</v>
      </c>
      <c r="F114" s="113">
        <v>85</v>
      </c>
      <c r="G114" s="113">
        <f>SUM(H114:J114)</f>
        <v>6</v>
      </c>
      <c r="H114" s="113">
        <v>1</v>
      </c>
      <c r="I114" s="113">
        <v>3</v>
      </c>
      <c r="J114" s="113">
        <v>2</v>
      </c>
      <c r="K114" s="105"/>
      <c r="L114" s="141" t="s">
        <v>68</v>
      </c>
      <c r="M114" s="141">
        <v>641</v>
      </c>
      <c r="N114" s="103"/>
      <c r="O114" s="105"/>
      <c r="P114" s="103"/>
    </row>
    <row r="115" spans="1:16" ht="14.4" x14ac:dyDescent="0.3">
      <c r="A115" s="114" t="s">
        <v>7</v>
      </c>
      <c r="B115" s="115">
        <f t="shared" si="12"/>
        <v>2634</v>
      </c>
      <c r="C115" s="115">
        <f t="shared" ref="C115:F115" si="15">SUM(C90:C114)</f>
        <v>2427</v>
      </c>
      <c r="D115" s="115">
        <f t="shared" si="15"/>
        <v>44</v>
      </c>
      <c r="E115" s="115">
        <f t="shared" si="15"/>
        <v>283</v>
      </c>
      <c r="F115" s="115">
        <f t="shared" si="15"/>
        <v>2100</v>
      </c>
      <c r="G115" s="115">
        <f>SUM(G90:G114)</f>
        <v>207</v>
      </c>
      <c r="H115" s="115">
        <f t="shared" ref="H115:J115" si="16">SUM(H90:H114)</f>
        <v>27</v>
      </c>
      <c r="I115" s="115">
        <f t="shared" si="16"/>
        <v>90</v>
      </c>
      <c r="J115" s="115">
        <f t="shared" si="16"/>
        <v>90</v>
      </c>
      <c r="K115" s="105"/>
      <c r="L115" s="103"/>
      <c r="M115" s="103"/>
      <c r="N115" s="103"/>
      <c r="O115" s="105"/>
      <c r="P115" s="103"/>
    </row>
    <row r="118" spans="1:16" ht="14.4" x14ac:dyDescent="0.3">
      <c r="A118" s="99" t="s">
        <v>91</v>
      </c>
    </row>
    <row r="119" spans="1:16" ht="3.75" customHeight="1" x14ac:dyDescent="0.3"/>
    <row r="120" spans="1:16" ht="15" customHeight="1" x14ac:dyDescent="0.3">
      <c r="A120" s="155" t="s">
        <v>79</v>
      </c>
      <c r="B120" s="155"/>
      <c r="C120" s="156"/>
      <c r="D120" s="157" t="s">
        <v>7</v>
      </c>
      <c r="E120" s="158" t="s">
        <v>80</v>
      </c>
      <c r="F120" s="158"/>
    </row>
    <row r="121" spans="1:16" x14ac:dyDescent="0.3">
      <c r="A121" s="155"/>
      <c r="B121" s="155"/>
      <c r="C121" s="156"/>
      <c r="D121" s="157"/>
      <c r="E121" s="132" t="s">
        <v>8</v>
      </c>
      <c r="F121" s="132" t="s">
        <v>9</v>
      </c>
    </row>
    <row r="122" spans="1:16" x14ac:dyDescent="0.3">
      <c r="A122" s="133" t="s">
        <v>82</v>
      </c>
      <c r="B122" s="133"/>
      <c r="C122" s="133"/>
      <c r="D122" s="134">
        <f>SUM(E122:F122)</f>
        <v>11324</v>
      </c>
      <c r="E122" s="135">
        <v>6143</v>
      </c>
      <c r="F122" s="135">
        <v>5181</v>
      </c>
    </row>
    <row r="123" spans="1:16" x14ac:dyDescent="0.3">
      <c r="A123" s="136" t="s">
        <v>83</v>
      </c>
      <c r="B123" s="136"/>
      <c r="C123" s="136"/>
      <c r="D123" s="109">
        <f t="shared" ref="D123:D130" si="17">SUM(E123:F123)</f>
        <v>1885</v>
      </c>
      <c r="E123" s="110">
        <v>1300</v>
      </c>
      <c r="F123" s="110">
        <v>585</v>
      </c>
    </row>
    <row r="124" spans="1:16" x14ac:dyDescent="0.3">
      <c r="A124" s="136" t="s">
        <v>88</v>
      </c>
      <c r="B124" s="136"/>
      <c r="C124" s="136"/>
      <c r="D124" s="109">
        <f t="shared" si="17"/>
        <v>1226</v>
      </c>
      <c r="E124" s="110">
        <v>1129</v>
      </c>
      <c r="F124" s="110">
        <v>97</v>
      </c>
    </row>
    <row r="125" spans="1:16" x14ac:dyDescent="0.3">
      <c r="A125" s="136" t="s">
        <v>89</v>
      </c>
      <c r="B125" s="136"/>
      <c r="C125" s="136"/>
      <c r="D125" s="109">
        <f t="shared" si="17"/>
        <v>1187</v>
      </c>
      <c r="E125" s="110">
        <v>1085</v>
      </c>
      <c r="F125" s="110">
        <v>102</v>
      </c>
    </row>
    <row r="126" spans="1:16" x14ac:dyDescent="0.3">
      <c r="A126" s="136" t="s">
        <v>85</v>
      </c>
      <c r="B126" s="136"/>
      <c r="C126" s="136"/>
      <c r="D126" s="109">
        <f t="shared" si="17"/>
        <v>1162</v>
      </c>
      <c r="E126" s="110">
        <v>845</v>
      </c>
      <c r="F126" s="110">
        <v>317</v>
      </c>
    </row>
    <row r="127" spans="1:16" x14ac:dyDescent="0.3">
      <c r="A127" s="136" t="s">
        <v>87</v>
      </c>
      <c r="B127" s="136"/>
      <c r="C127" s="136"/>
      <c r="D127" s="109">
        <f t="shared" si="17"/>
        <v>673</v>
      </c>
      <c r="E127" s="110">
        <v>600</v>
      </c>
      <c r="F127" s="110">
        <v>73</v>
      </c>
    </row>
    <row r="128" spans="1:16" x14ac:dyDescent="0.3">
      <c r="A128" s="136" t="s">
        <v>86</v>
      </c>
      <c r="B128" s="136"/>
      <c r="C128" s="136"/>
      <c r="D128" s="109">
        <f t="shared" si="17"/>
        <v>468</v>
      </c>
      <c r="E128" s="110">
        <v>358</v>
      </c>
      <c r="F128" s="110">
        <v>110</v>
      </c>
    </row>
    <row r="129" spans="1:6" x14ac:dyDescent="0.3">
      <c r="A129" s="136" t="s">
        <v>84</v>
      </c>
      <c r="B129" s="136"/>
      <c r="C129" s="136"/>
      <c r="D129" s="109">
        <f t="shared" si="17"/>
        <v>420</v>
      </c>
      <c r="E129" s="110">
        <v>267</v>
      </c>
      <c r="F129" s="110">
        <v>153</v>
      </c>
    </row>
    <row r="130" spans="1:6" x14ac:dyDescent="0.3">
      <c r="A130" s="136" t="s">
        <v>98</v>
      </c>
      <c r="B130" s="136"/>
      <c r="C130" s="136"/>
      <c r="D130" s="109">
        <f t="shared" si="17"/>
        <v>249</v>
      </c>
      <c r="E130" s="110">
        <v>248</v>
      </c>
      <c r="F130" s="110">
        <v>1</v>
      </c>
    </row>
    <row r="131" spans="1:6" x14ac:dyDescent="0.3">
      <c r="A131" s="137" t="s">
        <v>90</v>
      </c>
      <c r="B131" s="137"/>
      <c r="C131" s="137"/>
      <c r="D131" s="112">
        <f>SUM(E131:F131)</f>
        <v>1879</v>
      </c>
      <c r="E131" s="113">
        <v>1656</v>
      </c>
      <c r="F131" s="113">
        <v>223</v>
      </c>
    </row>
    <row r="132" spans="1:6" x14ac:dyDescent="0.3">
      <c r="A132" s="151" t="s">
        <v>7</v>
      </c>
      <c r="B132" s="151"/>
      <c r="C132" s="151"/>
      <c r="D132" s="115">
        <f>SUM(D122:D131)</f>
        <v>20473</v>
      </c>
      <c r="E132" s="115">
        <f>SUM(E122:E131)</f>
        <v>13631</v>
      </c>
      <c r="F132" s="115">
        <f>SUM(F122:F131)</f>
        <v>6842</v>
      </c>
    </row>
    <row r="133" spans="1:6" ht="14.4" thickBot="1" x14ac:dyDescent="0.35">
      <c r="A133" s="152" t="s">
        <v>25</v>
      </c>
      <c r="B133" s="152"/>
      <c r="C133" s="152"/>
      <c r="D133" s="131">
        <f>D132/D132</f>
        <v>1</v>
      </c>
      <c r="E133" s="131">
        <f>E132/D132</f>
        <v>0.66580374151321253</v>
      </c>
      <c r="F133" s="131">
        <f>F132/D132</f>
        <v>0.33419625848678747</v>
      </c>
    </row>
    <row r="134" spans="1:6" ht="23.25" customHeight="1" x14ac:dyDescent="0.3">
      <c r="A134" s="153" t="s">
        <v>97</v>
      </c>
      <c r="B134" s="153"/>
      <c r="C134" s="153"/>
      <c r="D134" s="153"/>
      <c r="E134" s="153"/>
      <c r="F134" s="153"/>
    </row>
    <row r="135" spans="1:6" ht="15.75" customHeight="1" x14ac:dyDescent="0.3">
      <c r="A135" s="154"/>
      <c r="B135" s="154"/>
      <c r="C135" s="154"/>
      <c r="D135" s="154"/>
      <c r="E135" s="154"/>
      <c r="F135" s="154"/>
    </row>
    <row r="137" spans="1:6" ht="11.4" customHeight="1" x14ac:dyDescent="0.3">
      <c r="A137" s="142"/>
    </row>
    <row r="138" spans="1:6" x14ac:dyDescent="0.3">
      <c r="A138" s="67" t="s">
        <v>33</v>
      </c>
      <c r="B138" s="37"/>
      <c r="C138" s="37"/>
    </row>
    <row r="139" spans="1:6" ht="11.4" customHeight="1" x14ac:dyDescent="0.3">
      <c r="A139" s="100" t="s">
        <v>81</v>
      </c>
    </row>
    <row r="140" spans="1:6" ht="11.4" customHeight="1" x14ac:dyDescent="0.3">
      <c r="A140" s="101" t="s">
        <v>96</v>
      </c>
    </row>
    <row r="141" spans="1:6" x14ac:dyDescent="0.3">
      <c r="A141" s="102" t="s">
        <v>94</v>
      </c>
    </row>
  </sheetData>
  <sortState xmlns:xlrd2="http://schemas.microsoft.com/office/spreadsheetml/2017/richdata2" ref="L90:M114">
    <sortCondition ref="M90:M114"/>
  </sortState>
  <mergeCells count="25">
    <mergeCell ref="A88:A89"/>
    <mergeCell ref="B88:B89"/>
    <mergeCell ref="C88:F88"/>
    <mergeCell ref="G88:J88"/>
    <mergeCell ref="K50:O50"/>
    <mergeCell ref="A68:A69"/>
    <mergeCell ref="B68:B69"/>
    <mergeCell ref="C68:E68"/>
    <mergeCell ref="F68:F69"/>
    <mergeCell ref="A132:C132"/>
    <mergeCell ref="A133:C133"/>
    <mergeCell ref="A134:F135"/>
    <mergeCell ref="A120:C121"/>
    <mergeCell ref="D120:D121"/>
    <mergeCell ref="E120:F120"/>
    <mergeCell ref="A8:O8"/>
    <mergeCell ref="G68:I68"/>
    <mergeCell ref="A36:A37"/>
    <mergeCell ref="B36:C36"/>
    <mergeCell ref="A48:A49"/>
    <mergeCell ref="B48:B49"/>
    <mergeCell ref="C48:D48"/>
    <mergeCell ref="E48:E49"/>
    <mergeCell ref="F48:G48"/>
    <mergeCell ref="A11:O11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59" orientation="landscape" r:id="rId1"/>
  <rowBreaks count="2" manualBreakCount="2">
    <brk id="45" max="14" man="1"/>
    <brk id="11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NNA</vt:lpstr>
      <vt:lpstr>NNA!Área_de_impresión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Vigo Cotrina</dc:creator>
  <cp:lastModifiedBy>SGIC</cp:lastModifiedBy>
  <dcterms:created xsi:type="dcterms:W3CDTF">2024-03-15T13:47:20Z</dcterms:created>
  <dcterms:modified xsi:type="dcterms:W3CDTF">2026-05-18T17:12:00Z</dcterms:modified>
</cp:coreProperties>
</file>