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CHAT 100\Chat 100 - 2026\3. Reportes Estadístico Chat 100\5. RE Chat 100 -  Violencia Sexual 2026\"/>
    </mc:Choice>
  </mc:AlternateContent>
  <xr:revisionPtr revIDLastSave="0" documentId="13_ncr:1_{2F1FD913-D9C0-4CAD-ABD8-21DB0C0C556A}" xr6:coauthVersionLast="47" xr6:coauthVersionMax="47" xr10:uidLastSave="{00000000-0000-0000-0000-000000000000}"/>
  <bookViews>
    <workbookView xWindow="-110" yWindow="-110" windowWidth="25820" windowHeight="15500" tabRatio="286" xr2:uid="{00000000-000D-0000-FFFF-FFFF00000000}"/>
  </bookViews>
  <sheets>
    <sheet name="Chat 100" sheetId="2" r:id="rId1"/>
  </sheets>
  <definedNames>
    <definedName name="_xlnm.Print_Area" localSheetId="0">'Chat 100'!$A$1:$R$185</definedName>
  </definedNames>
  <calcPr calcId="191029"/>
  <pivotCaches>
    <pivotCache cacheId="49" r:id="rId2"/>
    <pivotCache cacheId="50" r:id="rId3"/>
    <pivotCache cacheId="5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4" i="2" l="1"/>
  <c r="D121" i="2"/>
  <c r="E121" i="2"/>
  <c r="F121" i="2"/>
  <c r="G121" i="2"/>
  <c r="H121" i="2"/>
  <c r="I121" i="2"/>
  <c r="J121" i="2"/>
  <c r="K121" i="2"/>
  <c r="L121" i="2"/>
  <c r="M121" i="2"/>
  <c r="N121" i="2"/>
  <c r="O121" i="2"/>
  <c r="C43" i="2"/>
  <c r="C44" i="2"/>
  <c r="C45" i="2"/>
  <c r="C46" i="2"/>
  <c r="C47" i="2"/>
  <c r="C48" i="2"/>
  <c r="C49" i="2"/>
  <c r="C50" i="2"/>
  <c r="C42" i="2"/>
  <c r="C41" i="2"/>
  <c r="C154" i="2" l="1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40" i="2"/>
  <c r="C39" i="2"/>
  <c r="O51" i="2"/>
  <c r="L51" i="2"/>
  <c r="C153" i="2" l="1"/>
  <c r="K129" i="2" l="1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28" i="2"/>
  <c r="O61" i="2"/>
  <c r="P61" i="2"/>
  <c r="O62" i="2"/>
  <c r="P62" i="2"/>
  <c r="O63" i="2"/>
  <c r="P63" i="2"/>
  <c r="O64" i="2"/>
  <c r="P64" i="2"/>
  <c r="O65" i="2"/>
  <c r="P65" i="2"/>
  <c r="O66" i="2"/>
  <c r="P66" i="2"/>
  <c r="O67" i="2"/>
  <c r="P67" i="2"/>
  <c r="O68" i="2"/>
  <c r="P68" i="2"/>
  <c r="O69" i="2"/>
  <c r="P69" i="2"/>
  <c r="O70" i="2"/>
  <c r="P70" i="2"/>
  <c r="O71" i="2"/>
  <c r="P71" i="2"/>
  <c r="O72" i="2"/>
  <c r="P72" i="2"/>
  <c r="O73" i="2"/>
  <c r="P73" i="2"/>
  <c r="O74" i="2"/>
  <c r="P74" i="2"/>
  <c r="O75" i="2"/>
  <c r="P75" i="2"/>
  <c r="O76" i="2"/>
  <c r="P76" i="2"/>
  <c r="O77" i="2"/>
  <c r="P77" i="2"/>
  <c r="O78" i="2"/>
  <c r="P78" i="2"/>
  <c r="O79" i="2"/>
  <c r="P79" i="2"/>
  <c r="P60" i="2"/>
  <c r="O60" i="2"/>
  <c r="G62" i="2"/>
  <c r="H62" i="2"/>
  <c r="G63" i="2"/>
  <c r="H63" i="2"/>
  <c r="G64" i="2"/>
  <c r="H64" i="2"/>
  <c r="G65" i="2"/>
  <c r="H65" i="2"/>
  <c r="G66" i="2"/>
  <c r="H66" i="2"/>
  <c r="G67" i="2"/>
  <c r="H67" i="2"/>
  <c r="G68" i="2"/>
  <c r="H68" i="2"/>
  <c r="G69" i="2"/>
  <c r="H69" i="2"/>
  <c r="G70" i="2"/>
  <c r="H70" i="2"/>
  <c r="G71" i="2"/>
  <c r="H71" i="2"/>
  <c r="G72" i="2"/>
  <c r="H72" i="2"/>
  <c r="G73" i="2"/>
  <c r="H73" i="2"/>
  <c r="G74" i="2"/>
  <c r="H74" i="2"/>
  <c r="G75" i="2"/>
  <c r="H75" i="2"/>
  <c r="G76" i="2"/>
  <c r="H76" i="2"/>
  <c r="G77" i="2"/>
  <c r="H77" i="2"/>
  <c r="G78" i="2"/>
  <c r="H78" i="2"/>
  <c r="G79" i="2"/>
  <c r="H79" i="2"/>
  <c r="G80" i="2"/>
  <c r="H80" i="2"/>
  <c r="G81" i="2"/>
  <c r="H81" i="2"/>
  <c r="G82" i="2"/>
  <c r="H82" i="2"/>
  <c r="G83" i="2"/>
  <c r="H83" i="2"/>
  <c r="G84" i="2"/>
  <c r="H84" i="2"/>
  <c r="G85" i="2"/>
  <c r="H85" i="2"/>
  <c r="H61" i="2"/>
  <c r="G61" i="2"/>
  <c r="C28" i="2" l="1"/>
  <c r="C27" i="2"/>
  <c r="C26" i="2"/>
  <c r="C25" i="2"/>
  <c r="D87" i="2" l="1"/>
  <c r="F87" i="2"/>
  <c r="E87" i="2"/>
  <c r="C86" i="2"/>
  <c r="F29" i="2"/>
  <c r="E29" i="2"/>
  <c r="D29" i="2"/>
  <c r="C17" i="2"/>
  <c r="G155" i="2"/>
  <c r="F155" i="2"/>
  <c r="E155" i="2"/>
  <c r="D155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I51" i="2"/>
  <c r="C24" i="2"/>
  <c r="C23" i="2"/>
  <c r="C22" i="2"/>
  <c r="C21" i="2"/>
  <c r="C20" i="2"/>
  <c r="C19" i="2"/>
  <c r="C18" i="2"/>
  <c r="F169" i="2"/>
  <c r="C29" i="2" l="1"/>
  <c r="C87" i="2"/>
  <c r="F88" i="2" s="1"/>
  <c r="C121" i="2"/>
  <c r="F168" i="2"/>
  <c r="E174" i="2"/>
  <c r="D88" i="2" l="1"/>
  <c r="E88" i="2"/>
  <c r="N122" i="2"/>
  <c r="O122" i="2"/>
  <c r="L122" i="2"/>
  <c r="K122" i="2"/>
  <c r="M122" i="2"/>
  <c r="I122" i="2"/>
  <c r="H122" i="2"/>
  <c r="G122" i="2"/>
  <c r="D122" i="2"/>
  <c r="F174" i="2"/>
  <c r="J122" i="2"/>
  <c r="E122" i="2"/>
  <c r="F122" i="2"/>
  <c r="F51" i="2"/>
  <c r="C88" i="2" l="1"/>
  <c r="C122" i="2"/>
  <c r="F167" i="2"/>
  <c r="F166" i="2" l="1"/>
  <c r="F165" i="2" l="1"/>
  <c r="F164" i="2"/>
  <c r="F163" i="2"/>
  <c r="F162" i="2"/>
  <c r="F170" i="2" l="1"/>
  <c r="F171" i="2"/>
  <c r="F172" i="2"/>
  <c r="F173" i="2"/>
  <c r="F30" i="2" l="1"/>
  <c r="G51" i="2"/>
  <c r="H51" i="2"/>
  <c r="J51" i="2"/>
  <c r="K51" i="2"/>
  <c r="M51" i="2"/>
  <c r="R38" i="2" l="1"/>
  <c r="R37" i="2"/>
  <c r="D30" i="2"/>
  <c r="E30" i="2"/>
  <c r="C30" i="2" l="1"/>
  <c r="C51" i="2" l="1"/>
  <c r="E51" i="2"/>
  <c r="N51" i="2"/>
  <c r="R39" i="2" s="1"/>
  <c r="D51" i="2"/>
  <c r="O52" i="2" l="1"/>
  <c r="L52" i="2"/>
  <c r="N52" i="2"/>
  <c r="D52" i="2"/>
  <c r="F52" i="2"/>
  <c r="M52" i="2"/>
  <c r="I52" i="2"/>
  <c r="H52" i="2"/>
  <c r="E52" i="2"/>
  <c r="G52" i="2"/>
  <c r="K52" i="2"/>
  <c r="J52" i="2"/>
  <c r="R36" i="2"/>
  <c r="C52" i="2" l="1"/>
  <c r="H155" i="2" l="1"/>
  <c r="C128" i="2"/>
  <c r="C138" i="2"/>
  <c r="C131" i="2"/>
  <c r="C150" i="2"/>
  <c r="C148" i="2"/>
  <c r="C147" i="2"/>
  <c r="C144" i="2"/>
  <c r="C140" i="2"/>
  <c r="C141" i="2"/>
  <c r="C137" i="2"/>
  <c r="C143" i="2"/>
  <c r="C151" i="2"/>
  <c r="C136" i="2"/>
  <c r="C145" i="2"/>
  <c r="C152" i="2"/>
  <c r="C130" i="2"/>
  <c r="C134" i="2"/>
  <c r="C129" i="2"/>
  <c r="C132" i="2"/>
  <c r="C146" i="2"/>
  <c r="C133" i="2"/>
  <c r="C139" i="2"/>
  <c r="C142" i="2"/>
  <c r="C149" i="2"/>
  <c r="C135" i="2"/>
  <c r="C155" i="2" l="1"/>
  <c r="E156" i="2"/>
  <c r="F156" i="2"/>
  <c r="D156" i="2"/>
  <c r="G156" i="2"/>
  <c r="H156" i="2"/>
  <c r="C156" i="2" l="1"/>
</calcChain>
</file>

<file path=xl/sharedStrings.xml><?xml version="1.0" encoding="utf-8"?>
<sst xmlns="http://schemas.openxmlformats.org/spreadsheetml/2006/main" count="269" uniqueCount="70">
  <si>
    <t xml:space="preserve">Mes </t>
  </si>
  <si>
    <t>Total</t>
  </si>
  <si>
    <t>Mujer</t>
  </si>
  <si>
    <t>Hombre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</si>
  <si>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</si>
  <si>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</si>
  <si>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</si>
  <si>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</si>
  <si>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</si>
  <si>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</si>
  <si>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</si>
  <si>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</si>
  <si>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</si>
  <si>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</si>
  <si>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</si>
  <si>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</si>
  <si>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%</t>
  </si>
  <si>
    <t>Personas Adultas</t>
  </si>
  <si>
    <t>Mes</t>
  </si>
  <si>
    <t>60 a más
años</t>
  </si>
  <si>
    <t>Personas Adultas Mayores</t>
  </si>
  <si>
    <t>Departamento</t>
  </si>
  <si>
    <t>Sexo</t>
  </si>
  <si>
    <t>Amazonas</t>
  </si>
  <si>
    <t>Ancash</t>
  </si>
  <si>
    <t>Apurimac</t>
  </si>
  <si>
    <t>Arequipa</t>
  </si>
  <si>
    <t>Ayacucho</t>
  </si>
  <si>
    <t>Cajamarca</t>
  </si>
  <si>
    <t>Callao</t>
  </si>
  <si>
    <t>Cusco</t>
  </si>
  <si>
    <t>Huancavelica</t>
  </si>
  <si>
    <t>Huanuco</t>
  </si>
  <si>
    <t>Ica</t>
  </si>
  <si>
    <t>Junin</t>
  </si>
  <si>
    <t>La Libertad</t>
  </si>
  <si>
    <t>Lambayeque</t>
  </si>
  <si>
    <t>Loreto</t>
  </si>
  <si>
    <t>Pasco</t>
  </si>
  <si>
    <t>Piura</t>
  </si>
  <si>
    <t>Puno</t>
  </si>
  <si>
    <t>San Martin</t>
  </si>
  <si>
    <t>Tacna</t>
  </si>
  <si>
    <t>Tumbes</t>
  </si>
  <si>
    <t>Ucayali</t>
  </si>
  <si>
    <t>Variación porcentual</t>
  </si>
  <si>
    <t>Madre de Dios</t>
  </si>
  <si>
    <t>Suma de Hombre</t>
  </si>
  <si>
    <t>Casos</t>
  </si>
  <si>
    <r>
      <rPr>
        <b/>
        <sz val="8"/>
        <color theme="1"/>
        <rFont val="Calibri"/>
        <family val="2"/>
        <scheme val="minor"/>
      </rPr>
      <t>Nota</t>
    </r>
    <r>
      <rPr>
        <sz val="8"/>
        <color theme="1"/>
        <rFont val="Calibri"/>
        <family val="2"/>
        <scheme val="minor"/>
      </rPr>
      <t>: El reporte corresponde a consultas atendidas por el Chat 100 sobre posibles situaciones de violencia / Violencia sexual</t>
    </r>
  </si>
  <si>
    <t>6 a 17
años</t>
  </si>
  <si>
    <t>18 a 59
años</t>
  </si>
  <si>
    <t>Sin información</t>
  </si>
  <si>
    <t>Niños, niñas y Adolescentes</t>
  </si>
  <si>
    <t>Lima</t>
  </si>
  <si>
    <t xml:space="preserve">Moquegua </t>
  </si>
  <si>
    <t>Paises</t>
  </si>
  <si>
    <r>
      <t xml:space="preserve"> REPORTE ESTADÍSTICO DE CONSULTAS DE </t>
    </r>
    <r>
      <rPr>
        <b/>
        <sz val="20"/>
        <color rgb="FFFFFF00"/>
        <rFont val="Arial"/>
        <family val="2"/>
      </rPr>
      <t>VIOLENCIA SEXUAL</t>
    </r>
    <r>
      <rPr>
        <b/>
        <sz val="16"/>
        <color theme="0"/>
        <rFont val="Arial"/>
        <family val="2"/>
      </rPr>
      <t xml:space="preserve"> ATENDIDAS A TRAVÉS DEL CHAT 100 </t>
    </r>
  </si>
  <si>
    <t>Moquegua</t>
  </si>
  <si>
    <t>Total de Consultas</t>
  </si>
  <si>
    <t>Total de consultas</t>
  </si>
  <si>
    <t>Suma de Casos_Orden</t>
  </si>
  <si>
    <t/>
  </si>
  <si>
    <t>x</t>
  </si>
  <si>
    <t>Suma de x</t>
  </si>
  <si>
    <r>
      <rPr>
        <b/>
        <sz val="8"/>
        <color theme="1"/>
        <rFont val="Calibri"/>
        <family val="2"/>
        <scheme val="minor"/>
      </rPr>
      <t>Fuente</t>
    </r>
    <r>
      <rPr>
        <sz val="8"/>
        <color theme="1"/>
        <rFont val="Calibri"/>
        <family val="2"/>
        <scheme val="minor"/>
      </rPr>
      <t>: Sistema de Registro de Consultas atendidas a través del Chat 100/SGIC/Warmi Ñan/MIMP</t>
    </r>
  </si>
  <si>
    <t>Sin Información</t>
  </si>
  <si>
    <r>
      <t xml:space="preserve">2026 </t>
    </r>
    <r>
      <rPr>
        <b/>
        <vertAlign val="superscript"/>
        <sz val="11"/>
        <color theme="0"/>
        <rFont val="Arial"/>
        <family val="2"/>
      </rPr>
      <t>*</t>
    </r>
  </si>
  <si>
    <t>Periodo: Enero - Abril 2026 (Preliminar)</t>
  </si>
  <si>
    <t>*Información estadística preliminar de enero a abril.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</si>
</sst>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5"/>
      <color theme="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u/>
      <sz val="15"/>
      <color theme="0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sz val="11"/>
      <color theme="0"/>
      <name val="Arial"/>
      <family val="2"/>
    </font>
    <font>
      <b/>
      <sz val="11"/>
      <name val="Arial Narrow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 Narrow"/>
      <family val="2"/>
    </font>
    <font>
      <b/>
      <sz val="12"/>
      <color theme="1"/>
      <name val="Arial"/>
      <family val="2"/>
    </font>
    <font>
      <sz val="9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0"/>
      <name val="Univers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b/>
      <sz val="20"/>
      <color rgb="FFFFFF00"/>
      <name val="Arial"/>
      <family val="2"/>
    </font>
    <font>
      <b/>
      <sz val="9"/>
      <color theme="1"/>
      <name val="Arial"/>
      <family val="2"/>
    </font>
    <font>
      <b/>
      <vertAlign val="superscript"/>
      <sz val="11"/>
      <color theme="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 Narrow"/>
      <family val="2"/>
    </font>
    <font>
      <b/>
      <sz val="11"/>
      <color theme="1"/>
      <name val="Arial"/>
      <family val="2"/>
    </font>
    <font>
      <b/>
      <sz val="9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 style="thin">
        <color theme="0"/>
      </right>
      <top/>
      <bottom style="dotted">
        <color theme="2" tint="-9.9978637043366805E-2"/>
      </bottom>
      <diagonal/>
    </border>
    <border>
      <left style="thin">
        <color theme="0"/>
      </left>
      <right style="thin">
        <color theme="0"/>
      </right>
      <top/>
      <bottom style="dotted">
        <color theme="2" tint="-9.9978637043366805E-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dotted">
        <color theme="2" tint="-9.9978637043366805E-2"/>
      </top>
      <bottom/>
      <diagonal/>
    </border>
    <border>
      <left/>
      <right/>
      <top style="dotted">
        <color theme="2" tint="-9.9978637043366805E-2"/>
      </top>
      <bottom style="dotted">
        <color theme="2" tint="-9.9978637043366805E-2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medium">
        <color theme="1" tint="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tted">
        <color theme="2" tint="-9.9978637043366805E-2"/>
      </bottom>
      <diagonal/>
    </border>
    <border>
      <left/>
      <right/>
      <top style="dotted">
        <color theme="2" tint="-9.9978637043366805E-2"/>
      </top>
      <bottom style="medium">
        <color rgb="FFE6000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otted">
        <color theme="2" tint="-9.9978637043366805E-2"/>
      </left>
      <right/>
      <top style="dotted">
        <color theme="2" tint="-9.9978637043366805E-2"/>
      </top>
      <bottom/>
      <diagonal/>
    </border>
    <border>
      <left/>
      <right style="dotted">
        <color theme="2" tint="-9.9978637043366805E-2"/>
      </right>
      <top style="dotted">
        <color theme="2" tint="-9.9978637043366805E-2"/>
      </top>
      <bottom/>
      <diagonal/>
    </border>
    <border>
      <left style="dotted">
        <color theme="2" tint="-9.9978637043366805E-2"/>
      </left>
      <right style="dotted">
        <color theme="2" tint="-9.9978637043366805E-2"/>
      </right>
      <top style="dotted">
        <color theme="2" tint="-9.9978637043366805E-2"/>
      </top>
      <bottom/>
      <diagonal/>
    </border>
    <border>
      <left style="dotted">
        <color theme="2" tint="-9.9978637043366805E-2"/>
      </left>
      <right style="dotted">
        <color theme="2" tint="-9.9978637043366805E-2"/>
      </right>
      <top style="dotted">
        <color theme="2" tint="-9.9978637043366805E-2"/>
      </top>
      <bottom style="dotted">
        <color theme="2" tint="-9.9978637043366805E-2"/>
      </bottom>
      <diagonal/>
    </border>
    <border>
      <left/>
      <right/>
      <top/>
      <bottom style="dotted">
        <color theme="2" tint="-9.9978637043366805E-2"/>
      </bottom>
      <diagonal/>
    </border>
    <border>
      <left style="dotted">
        <color theme="2" tint="-9.9978637043366805E-2"/>
      </left>
      <right/>
      <top style="dotted">
        <color theme="2" tint="-9.9978637043366805E-2"/>
      </top>
      <bottom style="dotted">
        <color theme="2" tint="-9.9978637043366805E-2"/>
      </bottom>
      <diagonal/>
    </border>
    <border>
      <left style="hair">
        <color rgb="FFFF0000"/>
      </left>
      <right/>
      <top style="medium">
        <color rgb="FFFF0000"/>
      </top>
      <bottom/>
      <diagonal/>
    </border>
    <border>
      <left style="hair">
        <color rgb="FFFF0000"/>
      </left>
      <right/>
      <top/>
      <bottom style="medium">
        <color theme="1" tint="0.34998626667073579"/>
      </bottom>
      <diagonal/>
    </border>
    <border>
      <left/>
      <right/>
      <top style="thin">
        <color indexed="65"/>
      </top>
      <bottom/>
      <diagonal/>
    </border>
    <border>
      <left/>
      <right/>
      <top style="medium">
        <color rgb="FFC00000"/>
      </top>
      <bottom/>
      <diagonal/>
    </border>
    <border>
      <left style="thin">
        <color theme="0"/>
      </left>
      <right/>
      <top/>
      <bottom/>
      <diagonal/>
    </border>
    <border>
      <left style="dotted">
        <color theme="2" tint="-9.9978637043366805E-2"/>
      </left>
      <right/>
      <top/>
      <bottom style="dotted">
        <color theme="2" tint="-9.9978637043366805E-2"/>
      </bottom>
      <diagonal/>
    </border>
    <border>
      <left/>
      <right style="dotted">
        <color theme="2" tint="-9.9978637043366805E-2"/>
      </right>
      <top/>
      <bottom style="dotted">
        <color theme="2" tint="-9.9978637043366805E-2"/>
      </bottom>
      <diagonal/>
    </border>
    <border>
      <left style="thin">
        <color theme="0"/>
      </left>
      <right/>
      <top style="thin">
        <color theme="0"/>
      </top>
      <bottom style="dotted">
        <color theme="2" tint="-9.9978637043366805E-2"/>
      </bottom>
      <diagonal/>
    </border>
    <border>
      <left style="thin">
        <color theme="0"/>
      </left>
      <right/>
      <top/>
      <bottom style="dotted">
        <color theme="2" tint="-9.9978637043366805E-2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dotted">
        <color theme="2" tint="-9.9978637043366805E-2"/>
      </right>
      <top/>
      <bottom/>
      <diagonal/>
    </border>
    <border>
      <left style="dotted">
        <color theme="2" tint="-9.9978637043366805E-2"/>
      </left>
      <right/>
      <top/>
      <bottom/>
      <diagonal/>
    </border>
  </borders>
  <cellStyleXfs count="17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0" fillId="0" borderId="0" applyBorder="0"/>
    <xf numFmtId="0" fontId="22" fillId="0" borderId="0"/>
    <xf numFmtId="0" fontId="1" fillId="0" borderId="0"/>
    <xf numFmtId="0" fontId="3" fillId="0" borderId="0"/>
    <xf numFmtId="0" fontId="20" fillId="0" borderId="0" applyBorder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 applyBorder="0"/>
    <xf numFmtId="0" fontId="25" fillId="0" borderId="0"/>
  </cellStyleXfs>
  <cellXfs count="144">
    <xf numFmtId="0" fontId="0" fillId="0" borderId="0" xfId="0"/>
    <xf numFmtId="0" fontId="3" fillId="2" borderId="0" xfId="2" applyFill="1" applyAlignment="1">
      <alignment vertical="center"/>
    </xf>
    <xf numFmtId="0" fontId="0" fillId="0" borderId="0" xfId="0" applyAlignment="1">
      <alignment vertical="center"/>
    </xf>
    <xf numFmtId="0" fontId="4" fillId="2" borderId="0" xfId="2" applyFont="1" applyFill="1" applyAlignment="1">
      <alignment horizontal="center" vertical="center" wrapText="1"/>
    </xf>
    <xf numFmtId="0" fontId="5" fillId="2" borderId="0" xfId="3" applyFont="1" applyFill="1" applyAlignment="1">
      <alignment horizontal="centerContinuous" vertical="center"/>
    </xf>
    <xf numFmtId="0" fontId="3" fillId="2" borderId="0" xfId="2" applyFill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3" fillId="3" borderId="0" xfId="2" applyFill="1" applyAlignment="1">
      <alignment vertical="center"/>
    </xf>
    <xf numFmtId="0" fontId="9" fillId="3" borderId="0" xfId="2" applyFont="1" applyFill="1" applyAlignment="1">
      <alignment horizontal="centerContinuous" vertical="center"/>
    </xf>
    <xf numFmtId="0" fontId="10" fillId="3" borderId="0" xfId="2" applyFont="1" applyFill="1" applyAlignment="1">
      <alignment horizontal="centerContinuous" vertical="center"/>
    </xf>
    <xf numFmtId="0" fontId="0" fillId="0" borderId="0" xfId="0" applyAlignment="1">
      <alignment horizontal="center" vertical="center" wrapText="1"/>
    </xf>
    <xf numFmtId="0" fontId="3" fillId="4" borderId="0" xfId="2" applyFill="1" applyAlignment="1">
      <alignment vertical="center"/>
    </xf>
    <xf numFmtId="0" fontId="12" fillId="2" borderId="0" xfId="2" applyFont="1" applyFill="1" applyAlignment="1">
      <alignment vertical="center"/>
    </xf>
    <xf numFmtId="0" fontId="12" fillId="4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13" fillId="5" borderId="1" xfId="2" applyFont="1" applyFill="1" applyBorder="1" applyAlignment="1">
      <alignment horizontal="center" vertical="center"/>
    </xf>
    <xf numFmtId="0" fontId="13" fillId="6" borderId="2" xfId="2" applyFont="1" applyFill="1" applyBorder="1" applyAlignment="1">
      <alignment horizontal="center" vertical="center"/>
    </xf>
    <xf numFmtId="0" fontId="13" fillId="5" borderId="2" xfId="2" applyFont="1" applyFill="1" applyBorder="1" applyAlignment="1">
      <alignment horizontal="center" vertical="center"/>
    </xf>
    <xf numFmtId="0" fontId="13" fillId="5" borderId="0" xfId="2" applyFont="1" applyFill="1" applyAlignment="1">
      <alignment horizontal="center" vertical="center"/>
    </xf>
    <xf numFmtId="0" fontId="10" fillId="4" borderId="0" xfId="2" applyFont="1" applyFill="1" applyAlignment="1">
      <alignment horizontal="center" vertical="center" wrapText="1"/>
    </xf>
    <xf numFmtId="0" fontId="13" fillId="5" borderId="0" xfId="2" applyFont="1" applyFill="1" applyAlignment="1">
      <alignment horizontal="center" vertical="center" wrapText="1"/>
    </xf>
    <xf numFmtId="0" fontId="14" fillId="0" borderId="5" xfId="2" applyFont="1" applyBorder="1" applyAlignment="1">
      <alignment horizontal="left" vertical="center"/>
    </xf>
    <xf numFmtId="3" fontId="15" fillId="0" borderId="5" xfId="2" applyNumberFormat="1" applyFont="1" applyBorder="1" applyAlignment="1">
      <alignment horizontal="center" vertical="center"/>
    </xf>
    <xf numFmtId="3" fontId="16" fillId="0" borderId="5" xfId="2" applyNumberFormat="1" applyFont="1" applyBorder="1" applyAlignment="1">
      <alignment horizontal="center" vertical="center"/>
    </xf>
    <xf numFmtId="0" fontId="17" fillId="4" borderId="0" xfId="2" applyFont="1" applyFill="1" applyAlignment="1">
      <alignment horizontal="left" vertical="center"/>
    </xf>
    <xf numFmtId="3" fontId="14" fillId="0" borderId="5" xfId="2" applyNumberFormat="1" applyFont="1" applyBorder="1" applyAlignment="1">
      <alignment horizontal="left" vertical="center"/>
    </xf>
    <xf numFmtId="0" fontId="0" fillId="4" borderId="0" xfId="0" applyFill="1" applyAlignment="1">
      <alignment vertical="center"/>
    </xf>
    <xf numFmtId="0" fontId="3" fillId="4" borderId="0" xfId="2" applyFill="1" applyAlignment="1">
      <alignment horizontal="center" vertical="center"/>
    </xf>
    <xf numFmtId="3" fontId="14" fillId="0" borderId="6" xfId="2" applyNumberFormat="1" applyFont="1" applyBorder="1" applyAlignment="1">
      <alignment horizontal="left" vertical="center"/>
    </xf>
    <xf numFmtId="3" fontId="16" fillId="0" borderId="6" xfId="2" applyNumberFormat="1" applyFont="1" applyBorder="1" applyAlignment="1">
      <alignment horizontal="center" vertical="center"/>
    </xf>
    <xf numFmtId="0" fontId="14" fillId="7" borderId="7" xfId="2" applyFont="1" applyFill="1" applyBorder="1" applyAlignment="1">
      <alignment horizontal="center" vertical="center"/>
    </xf>
    <xf numFmtId="3" fontId="15" fillId="8" borderId="7" xfId="2" applyNumberFormat="1" applyFont="1" applyFill="1" applyBorder="1" applyAlignment="1">
      <alignment horizontal="center" vertical="center"/>
    </xf>
    <xf numFmtId="3" fontId="15" fillId="9" borderId="7" xfId="2" applyNumberFormat="1" applyFont="1" applyFill="1" applyBorder="1" applyAlignment="1">
      <alignment horizontal="center" vertical="center"/>
    </xf>
    <xf numFmtId="0" fontId="14" fillId="4" borderId="0" xfId="2" applyFont="1" applyFill="1" applyAlignment="1">
      <alignment horizontal="center" vertical="center"/>
    </xf>
    <xf numFmtId="0" fontId="15" fillId="7" borderId="7" xfId="2" applyFont="1" applyFill="1" applyBorder="1" applyAlignment="1">
      <alignment horizontal="center" vertical="center"/>
    </xf>
    <xf numFmtId="0" fontId="15" fillId="8" borderId="8" xfId="2" applyFont="1" applyFill="1" applyBorder="1" applyAlignment="1">
      <alignment horizontal="center" vertical="center"/>
    </xf>
    <xf numFmtId="164" fontId="15" fillId="0" borderId="8" xfId="4" applyNumberFormat="1" applyFont="1" applyFill="1" applyBorder="1" applyAlignment="1">
      <alignment horizontal="center" vertical="center"/>
    </xf>
    <xf numFmtId="164" fontId="15" fillId="9" borderId="8" xfId="4" applyNumberFormat="1" applyFont="1" applyFill="1" applyBorder="1" applyAlignment="1">
      <alignment horizontal="center" vertical="center"/>
    </xf>
    <xf numFmtId="0" fontId="18" fillId="2" borderId="0" xfId="2" applyFont="1" applyFill="1" applyAlignment="1">
      <alignment vertical="center"/>
    </xf>
    <xf numFmtId="3" fontId="16" fillId="4" borderId="0" xfId="2" applyNumberFormat="1" applyFont="1" applyFill="1" applyAlignment="1">
      <alignment horizontal="center" vertical="center"/>
    </xf>
    <xf numFmtId="3" fontId="15" fillId="4" borderId="0" xfId="2" applyNumberFormat="1" applyFont="1" applyFill="1" applyAlignment="1">
      <alignment horizontal="center" vertical="center"/>
    </xf>
    <xf numFmtId="0" fontId="3" fillId="2" borderId="0" xfId="2" applyFill="1" applyAlignment="1">
      <alignment horizontal="center" vertical="center"/>
    </xf>
    <xf numFmtId="164" fontId="15" fillId="4" borderId="0" xfId="1" applyNumberFormat="1" applyFont="1" applyFill="1" applyBorder="1" applyAlignment="1">
      <alignment horizontal="center" vertical="center"/>
    </xf>
    <xf numFmtId="3" fontId="5" fillId="4" borderId="0" xfId="2" applyNumberFormat="1" applyFont="1" applyFill="1" applyAlignment="1">
      <alignment horizontal="center" vertical="center"/>
    </xf>
    <xf numFmtId="0" fontId="13" fillId="5" borderId="9" xfId="2" applyFont="1" applyFill="1" applyBorder="1" applyAlignment="1">
      <alignment horizontal="center" vertical="center" wrapText="1"/>
    </xf>
    <xf numFmtId="3" fontId="14" fillId="0" borderId="10" xfId="2" applyNumberFormat="1" applyFont="1" applyBorder="1" applyAlignment="1">
      <alignment horizontal="left" vertical="center"/>
    </xf>
    <xf numFmtId="3" fontId="16" fillId="0" borderId="10" xfId="2" applyNumberFormat="1" applyFont="1" applyBorder="1" applyAlignment="1">
      <alignment horizontal="center" vertical="center"/>
    </xf>
    <xf numFmtId="0" fontId="15" fillId="7" borderId="0" xfId="2" applyFont="1" applyFill="1" applyAlignment="1">
      <alignment horizontal="center" vertical="center"/>
    </xf>
    <xf numFmtId="3" fontId="15" fillId="8" borderId="0" xfId="2" applyNumberFormat="1" applyFont="1" applyFill="1" applyAlignment="1">
      <alignment horizontal="center" vertical="center"/>
    </xf>
    <xf numFmtId="3" fontId="15" fillId="7" borderId="0" xfId="2" applyNumberFormat="1" applyFont="1" applyFill="1" applyAlignment="1">
      <alignment horizontal="center" vertical="center"/>
    </xf>
    <xf numFmtId="0" fontId="3" fillId="4" borderId="0" xfId="5" applyFill="1" applyAlignment="1">
      <alignment vertical="center"/>
    </xf>
    <xf numFmtId="3" fontId="14" fillId="4" borderId="0" xfId="2" applyNumberFormat="1" applyFont="1" applyFill="1" applyAlignment="1">
      <alignment vertical="center"/>
    </xf>
    <xf numFmtId="3" fontId="14" fillId="4" borderId="0" xfId="2" applyNumberFormat="1" applyFont="1" applyFill="1" applyAlignment="1">
      <alignment horizontal="left" vertical="center"/>
    </xf>
    <xf numFmtId="0" fontId="14" fillId="4" borderId="0" xfId="2" applyFont="1" applyFill="1" applyAlignment="1">
      <alignment horizontal="left" vertical="center"/>
    </xf>
    <xf numFmtId="3" fontId="3" fillId="2" borderId="0" xfId="2" applyNumberFormat="1" applyFill="1" applyAlignment="1">
      <alignment horizontal="center" vertical="center"/>
    </xf>
    <xf numFmtId="0" fontId="13" fillId="6" borderId="4" xfId="2" applyFont="1" applyFill="1" applyBorder="1" applyAlignment="1">
      <alignment horizontal="center" vertical="center" wrapText="1"/>
    </xf>
    <xf numFmtId="0" fontId="13" fillId="5" borderId="11" xfId="2" applyFont="1" applyFill="1" applyBorder="1" applyAlignment="1">
      <alignment horizontal="center" vertical="center" wrapText="1"/>
    </xf>
    <xf numFmtId="3" fontId="16" fillId="0" borderId="0" xfId="2" applyNumberFormat="1" applyFont="1" applyAlignment="1">
      <alignment horizontal="center" vertical="center"/>
    </xf>
    <xf numFmtId="3" fontId="15" fillId="8" borderId="8" xfId="2" applyNumberFormat="1" applyFont="1" applyFill="1" applyBorder="1" applyAlignment="1">
      <alignment horizontal="center" vertical="center"/>
    </xf>
    <xf numFmtId="164" fontId="15" fillId="9" borderId="8" xfId="1" applyNumberFormat="1" applyFont="1" applyFill="1" applyBorder="1" applyAlignment="1">
      <alignment horizontal="center" vertical="center"/>
    </xf>
    <xf numFmtId="0" fontId="21" fillId="0" borderId="0" xfId="6" applyFont="1"/>
    <xf numFmtId="3" fontId="15" fillId="4" borderId="0" xfId="2" applyNumberFormat="1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2" applyFill="1" applyAlignment="1">
      <alignment horizontal="left" vertical="center" wrapText="1"/>
    </xf>
    <xf numFmtId="3" fontId="2" fillId="0" borderId="0" xfId="0" applyNumberFormat="1" applyFont="1" applyAlignment="1">
      <alignment vertical="center"/>
    </xf>
    <xf numFmtId="0" fontId="13" fillId="5" borderId="3" xfId="2" applyFont="1" applyFill="1" applyBorder="1" applyAlignment="1">
      <alignment vertical="center" wrapText="1"/>
    </xf>
    <xf numFmtId="0" fontId="21" fillId="0" borderId="0" xfId="0" applyFont="1" applyAlignment="1">
      <alignment vertical="center"/>
    </xf>
    <xf numFmtId="0" fontId="19" fillId="2" borderId="0" xfId="2" applyFont="1" applyFill="1" applyAlignment="1">
      <alignment vertical="center"/>
    </xf>
    <xf numFmtId="0" fontId="10" fillId="4" borderId="0" xfId="2" applyFont="1" applyFill="1" applyAlignment="1">
      <alignment horizontal="center" vertical="center"/>
    </xf>
    <xf numFmtId="3" fontId="14" fillId="4" borderId="0" xfId="2" applyNumberFormat="1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3" fontId="0" fillId="2" borderId="0" xfId="0" applyNumberFormat="1" applyFill="1" applyAlignment="1">
      <alignment vertical="center"/>
    </xf>
    <xf numFmtId="0" fontId="13" fillId="5" borderId="17" xfId="2" applyFont="1" applyFill="1" applyBorder="1" applyAlignment="1">
      <alignment horizontal="center" vertical="center" wrapText="1"/>
    </xf>
    <xf numFmtId="3" fontId="15" fillId="8" borderId="18" xfId="2" applyNumberFormat="1" applyFont="1" applyFill="1" applyBorder="1" applyAlignment="1">
      <alignment horizontal="center" vertical="center"/>
    </xf>
    <xf numFmtId="164" fontId="15" fillId="9" borderId="19" xfId="4" applyNumberFormat="1" applyFont="1" applyFill="1" applyBorder="1" applyAlignment="1">
      <alignment horizontal="center" vertical="center"/>
    </xf>
    <xf numFmtId="0" fontId="15" fillId="7" borderId="21" xfId="2" applyFont="1" applyFill="1" applyBorder="1" applyAlignment="1">
      <alignment horizontal="center" vertical="center"/>
    </xf>
    <xf numFmtId="3" fontId="15" fillId="8" borderId="21" xfId="2" applyNumberFormat="1" applyFont="1" applyFill="1" applyBorder="1" applyAlignment="1">
      <alignment horizontal="center" vertical="center"/>
    </xf>
    <xf numFmtId="3" fontId="15" fillId="7" borderId="21" xfId="2" applyNumberFormat="1" applyFont="1" applyFill="1" applyBorder="1" applyAlignment="1">
      <alignment horizontal="center" vertical="center"/>
    </xf>
    <xf numFmtId="0" fontId="28" fillId="4" borderId="0" xfId="8" applyFont="1" applyFill="1" applyAlignment="1">
      <alignment vertical="top"/>
    </xf>
    <xf numFmtId="0" fontId="2" fillId="0" borderId="0" xfId="0" applyFont="1"/>
    <xf numFmtId="0" fontId="30" fillId="0" borderId="0" xfId="0" applyFont="1" applyAlignment="1">
      <alignment vertical="center"/>
    </xf>
    <xf numFmtId="0" fontId="31" fillId="4" borderId="0" xfId="2" applyFont="1" applyFill="1" applyAlignment="1">
      <alignment vertical="center"/>
    </xf>
    <xf numFmtId="0" fontId="13" fillId="5" borderId="6" xfId="2" applyFont="1" applyFill="1" applyBorder="1" applyAlignment="1">
      <alignment horizontal="center" vertical="center" wrapText="1"/>
    </xf>
    <xf numFmtId="3" fontId="16" fillId="0" borderId="14" xfId="2" applyNumberFormat="1" applyFont="1" applyBorder="1" applyAlignment="1">
      <alignment horizontal="center" vertical="center"/>
    </xf>
    <xf numFmtId="164" fontId="15" fillId="0" borderId="15" xfId="1" applyNumberFormat="1" applyFont="1" applyFill="1" applyBorder="1" applyAlignment="1">
      <alignment horizontal="center" vertical="center"/>
    </xf>
    <xf numFmtId="164" fontId="15" fillId="7" borderId="21" xfId="1" applyNumberFormat="1" applyFont="1" applyFill="1" applyBorder="1" applyAlignment="1">
      <alignment horizontal="center" vertical="center"/>
    </xf>
    <xf numFmtId="0" fontId="11" fillId="2" borderId="0" xfId="2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2" fillId="4" borderId="0" xfId="2" applyFont="1" applyFill="1" applyAlignment="1">
      <alignment horizontal="center" vertical="center" wrapText="1"/>
    </xf>
    <xf numFmtId="0" fontId="32" fillId="4" borderId="0" xfId="2" applyFont="1" applyFill="1" applyAlignment="1">
      <alignment horizontal="center" vertical="center"/>
    </xf>
    <xf numFmtId="0" fontId="33" fillId="4" borderId="0" xfId="2" applyFont="1" applyFill="1" applyAlignment="1">
      <alignment vertical="center"/>
    </xf>
    <xf numFmtId="165" fontId="32" fillId="4" borderId="0" xfId="2" applyNumberFormat="1" applyFont="1" applyFill="1" applyAlignment="1">
      <alignment horizontal="center" vertical="center"/>
    </xf>
    <xf numFmtId="0" fontId="34" fillId="4" borderId="0" xfId="2" applyFont="1" applyFill="1" applyAlignment="1">
      <alignment horizontal="center" vertical="center"/>
    </xf>
    <xf numFmtId="3" fontId="35" fillId="4" borderId="0" xfId="2" applyNumberFormat="1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33" fillId="2" borderId="0" xfId="2" applyFont="1" applyFill="1" applyAlignment="1">
      <alignment horizontal="center" vertical="center"/>
    </xf>
    <xf numFmtId="0" fontId="33" fillId="2" borderId="0" xfId="2" applyFont="1" applyFill="1" applyAlignment="1">
      <alignment vertical="center"/>
    </xf>
    <xf numFmtId="0" fontId="32" fillId="4" borderId="0" xfId="2" applyFont="1" applyFill="1" applyAlignment="1">
      <alignment vertical="center"/>
    </xf>
    <xf numFmtId="0" fontId="1" fillId="0" borderId="0" xfId="0" applyFont="1"/>
    <xf numFmtId="9" fontId="33" fillId="2" borderId="0" xfId="4" applyFont="1" applyFill="1" applyAlignment="1">
      <alignment horizontal="center" vertical="center"/>
    </xf>
    <xf numFmtId="164" fontId="33" fillId="2" borderId="0" xfId="4" applyNumberFormat="1" applyFont="1" applyFill="1" applyAlignment="1">
      <alignment horizontal="center" vertical="center"/>
    </xf>
    <xf numFmtId="0" fontId="33" fillId="4" borderId="0" xfId="2" applyFont="1" applyFill="1" applyAlignment="1">
      <alignment horizontal="center" vertical="center"/>
    </xf>
    <xf numFmtId="0" fontId="13" fillId="5" borderId="25" xfId="2" applyFont="1" applyFill="1" applyBorder="1" applyAlignment="1">
      <alignment horizontal="center" vertical="center" wrapText="1"/>
    </xf>
    <xf numFmtId="0" fontId="18" fillId="4" borderId="0" xfId="2" applyFont="1" applyFill="1" applyAlignment="1">
      <alignment vertical="center"/>
    </xf>
    <xf numFmtId="0" fontId="36" fillId="4" borderId="0" xfId="2" applyFont="1" applyFill="1" applyAlignment="1">
      <alignment horizontal="left" vertical="center"/>
    </xf>
    <xf numFmtId="0" fontId="1" fillId="4" borderId="0" xfId="0" applyFont="1" applyFill="1" applyAlignment="1">
      <alignment vertical="center"/>
    </xf>
    <xf numFmtId="0" fontId="10" fillId="5" borderId="6" xfId="2" applyFont="1" applyFill="1" applyBorder="1" applyAlignment="1">
      <alignment horizontal="center" vertical="center" wrapText="1"/>
    </xf>
    <xf numFmtId="0" fontId="21" fillId="0" borderId="0" xfId="0" applyFont="1"/>
    <xf numFmtId="0" fontId="33" fillId="2" borderId="0" xfId="2" applyFont="1" applyFill="1" applyAlignment="1">
      <alignment horizontal="left" vertical="center" wrapText="1"/>
    </xf>
    <xf numFmtId="0" fontId="35" fillId="0" borderId="28" xfId="2" applyFont="1" applyBorder="1" applyAlignment="1">
      <alignment vertical="center" wrapText="1"/>
    </xf>
    <xf numFmtId="0" fontId="6" fillId="2" borderId="0" xfId="2" applyFont="1" applyFill="1" applyAlignment="1">
      <alignment vertical="center"/>
    </xf>
    <xf numFmtId="0" fontId="5" fillId="4" borderId="0" xfId="2" applyFont="1" applyFill="1" applyAlignment="1">
      <alignment vertical="center"/>
    </xf>
    <xf numFmtId="3" fontId="21" fillId="0" borderId="0" xfId="0" applyNumberFormat="1" applyFont="1" applyAlignment="1">
      <alignment vertical="center"/>
    </xf>
    <xf numFmtId="0" fontId="33" fillId="2" borderId="0" xfId="2" applyFont="1" applyFill="1" applyAlignment="1">
      <alignment horizontal="left" vertical="center"/>
    </xf>
    <xf numFmtId="3" fontId="33" fillId="2" borderId="0" xfId="2" applyNumberFormat="1" applyFont="1" applyFill="1" applyAlignment="1">
      <alignment horizontal="center" vertical="center"/>
    </xf>
    <xf numFmtId="3" fontId="21" fillId="0" borderId="0" xfId="0" applyNumberFormat="1" applyFont="1"/>
    <xf numFmtId="3" fontId="21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Alignment="1">
      <alignment horizontal="left"/>
    </xf>
    <xf numFmtId="3" fontId="2" fillId="0" borderId="20" xfId="0" applyNumberFormat="1" applyFont="1" applyBorder="1" applyAlignment="1">
      <alignment horizontal="left"/>
    </xf>
    <xf numFmtId="3" fontId="2" fillId="0" borderId="20" xfId="0" applyNumberFormat="1" applyFont="1" applyBorder="1"/>
    <xf numFmtId="3" fontId="2" fillId="0" borderId="0" xfId="0" applyNumberFormat="1" applyFont="1" applyAlignment="1">
      <alignment horizontal="center"/>
    </xf>
    <xf numFmtId="3" fontId="2" fillId="0" borderId="20" xfId="0" applyNumberFormat="1" applyFont="1" applyBorder="1" applyAlignment="1">
      <alignment horizontal="center"/>
    </xf>
    <xf numFmtId="3" fontId="15" fillId="0" borderId="12" xfId="2" applyNumberFormat="1" applyFont="1" applyBorder="1" applyAlignment="1">
      <alignment horizontal="center" vertical="center"/>
    </xf>
    <xf numFmtId="3" fontId="15" fillId="0" borderId="13" xfId="2" applyNumberFormat="1" applyFont="1" applyBorder="1" applyAlignment="1">
      <alignment horizontal="center" vertical="center"/>
    </xf>
    <xf numFmtId="0" fontId="13" fillId="5" borderId="0" xfId="2" applyFont="1" applyFill="1" applyAlignment="1">
      <alignment horizontal="center" vertical="center" wrapText="1"/>
    </xf>
    <xf numFmtId="0" fontId="13" fillId="5" borderId="3" xfId="2" applyFont="1" applyFill="1" applyBorder="1" applyAlignment="1">
      <alignment horizontal="center" vertical="center" wrapText="1"/>
    </xf>
    <xf numFmtId="3" fontId="15" fillId="7" borderId="21" xfId="2" applyNumberFormat="1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 wrapText="1"/>
    </xf>
    <xf numFmtId="0" fontId="8" fillId="3" borderId="0" xfId="2" applyFont="1" applyFill="1" applyAlignment="1">
      <alignment horizontal="center" vertical="center"/>
    </xf>
    <xf numFmtId="0" fontId="7" fillId="3" borderId="0" xfId="2" applyFont="1" applyFill="1" applyAlignment="1">
      <alignment horizontal="center" vertical="center"/>
    </xf>
    <xf numFmtId="0" fontId="11" fillId="2" borderId="0" xfId="2" applyFont="1" applyFill="1" applyAlignment="1">
      <alignment horizontal="center" vertical="center" wrapText="1"/>
    </xf>
    <xf numFmtId="0" fontId="13" fillId="5" borderId="16" xfId="2" applyFont="1" applyFill="1" applyBorder="1" applyAlignment="1">
      <alignment horizontal="center" vertical="center" wrapText="1"/>
    </xf>
    <xf numFmtId="0" fontId="13" fillId="6" borderId="4" xfId="2" applyFont="1" applyFill="1" applyBorder="1" applyAlignment="1">
      <alignment horizontal="center" vertical="center" wrapText="1"/>
    </xf>
    <xf numFmtId="0" fontId="13" fillId="6" borderId="2" xfId="2" applyFont="1" applyFill="1" applyBorder="1" applyAlignment="1">
      <alignment horizontal="center" vertical="center" wrapText="1"/>
    </xf>
    <xf numFmtId="0" fontId="13" fillId="5" borderId="23" xfId="2" applyFont="1" applyFill="1" applyBorder="1" applyAlignment="1">
      <alignment horizontal="center" vertical="center" wrapText="1"/>
    </xf>
    <xf numFmtId="0" fontId="13" fillId="5" borderId="30" xfId="2" applyFont="1" applyFill="1" applyBorder="1" applyAlignment="1">
      <alignment horizontal="center" vertical="center" wrapText="1"/>
    </xf>
    <xf numFmtId="0" fontId="13" fillId="5" borderId="29" xfId="2" applyFont="1" applyFill="1" applyBorder="1" applyAlignment="1">
      <alignment horizontal="center" vertical="center" wrapText="1"/>
    </xf>
    <xf numFmtId="0" fontId="13" fillId="5" borderId="24" xfId="2" applyFont="1" applyFill="1" applyBorder="1" applyAlignment="1">
      <alignment horizontal="center" vertical="center" wrapText="1"/>
    </xf>
    <xf numFmtId="0" fontId="13" fillId="5" borderId="26" xfId="2" applyFont="1" applyFill="1" applyBorder="1" applyAlignment="1">
      <alignment horizontal="center" vertical="center" wrapText="1"/>
    </xf>
    <xf numFmtId="0" fontId="13" fillId="5" borderId="1" xfId="2" applyFont="1" applyFill="1" applyBorder="1" applyAlignment="1">
      <alignment horizontal="center" vertical="center" wrapText="1"/>
    </xf>
    <xf numFmtId="0" fontId="13" fillId="5" borderId="27" xfId="2" applyFont="1" applyFill="1" applyBorder="1" applyAlignment="1">
      <alignment horizontal="center" vertical="center" wrapText="1"/>
    </xf>
    <xf numFmtId="0" fontId="13" fillId="5" borderId="28" xfId="2" applyFont="1" applyFill="1" applyBorder="1" applyAlignment="1">
      <alignment horizontal="center" vertical="center" wrapText="1"/>
    </xf>
    <xf numFmtId="0" fontId="13" fillId="5" borderId="22" xfId="2" applyFont="1" applyFill="1" applyBorder="1" applyAlignment="1">
      <alignment horizontal="center" vertical="center" wrapText="1"/>
    </xf>
  </cellXfs>
  <cellStyles count="17">
    <cellStyle name="Normal" xfId="0" builtinId="0"/>
    <cellStyle name="Normal 2" xfId="6" xr:uid="{00000000-0005-0000-0000-000001000000}"/>
    <cellStyle name="Normal 2 2" xfId="10" xr:uid="{00000000-0005-0000-0000-000002000000}"/>
    <cellStyle name="Normal 2 2 2" xfId="9" xr:uid="{00000000-0005-0000-0000-000003000000}"/>
    <cellStyle name="Normal 2 2 2 2" xfId="15" xr:uid="{00000000-0005-0000-0000-000004000000}"/>
    <cellStyle name="Normal 2 2 3" xfId="8" xr:uid="{00000000-0005-0000-0000-000005000000}"/>
    <cellStyle name="Normal 2 3" xfId="2" xr:uid="{00000000-0005-0000-0000-000006000000}"/>
    <cellStyle name="Normal 2 4" xfId="7" xr:uid="{00000000-0005-0000-0000-000007000000}"/>
    <cellStyle name="Normal 2 5" xfId="16" xr:uid="{00000000-0005-0000-0000-000008000000}"/>
    <cellStyle name="Normal 3 2" xfId="5" xr:uid="{00000000-0005-0000-0000-000009000000}"/>
    <cellStyle name="Normal_Directorio CEMs - agos - 2009 - UGTAI" xfId="3" xr:uid="{00000000-0005-0000-0000-00000A000000}"/>
    <cellStyle name="Porcentaje" xfId="1" builtinId="5"/>
    <cellStyle name="Porcentaje 10" xfId="13" xr:uid="{00000000-0005-0000-0000-00000C000000}"/>
    <cellStyle name="Porcentaje 2" xfId="4" xr:uid="{00000000-0005-0000-0000-00000D000000}"/>
    <cellStyle name="Porcentaje 2 2" xfId="11" xr:uid="{00000000-0005-0000-0000-00000E000000}"/>
    <cellStyle name="Porcentaje 3 2" xfId="12" xr:uid="{00000000-0005-0000-0000-00000F000000}"/>
    <cellStyle name="Porcentual 2" xfId="14" xr:uid="{00000000-0005-0000-0000-000010000000}"/>
  </cellStyles>
  <dxfs count="82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  <numFmt numFmtId="3" formatCode="#,##0"/>
    </dxf>
    <dxf>
      <font>
        <color theme="0"/>
      </font>
      <numFmt numFmtId="3" formatCode="#,##0"/>
    </dxf>
    <dxf>
      <font>
        <color theme="0"/>
      </font>
      <numFmt numFmtId="3" formatCode="#,##0"/>
    </dxf>
    <dxf>
      <font>
        <color theme="0"/>
      </font>
      <numFmt numFmtId="3" formatCode="#,##0"/>
    </dxf>
    <dxf>
      <font>
        <color theme="0"/>
      </font>
      <numFmt numFmtId="3" formatCode="#,##0"/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alignment horizontal="center" readingOrder="0"/>
    </dxf>
    <dxf>
      <font>
        <color theme="1"/>
      </font>
    </dxf>
    <dxf>
      <font>
        <color theme="1"/>
      </font>
    </dxf>
    <dxf>
      <font>
        <color theme="0"/>
      </font>
    </dxf>
    <dxf>
      <font>
        <color theme="0"/>
      </font>
    </dxf>
    <dxf>
      <font>
        <color theme="1"/>
      </font>
    </dxf>
    <dxf>
      <font>
        <color theme="1"/>
      </font>
    </dxf>
    <dxf>
      <font>
        <color theme="0"/>
      </font>
    </dxf>
    <dxf>
      <font>
        <color theme="0"/>
      </font>
    </dxf>
    <dxf>
      <font>
        <color theme="1"/>
      </font>
    </dxf>
    <dxf>
      <font>
        <color theme="1"/>
      </font>
    </dxf>
    <dxf>
      <font>
        <color theme="0"/>
      </font>
    </dxf>
    <dxf>
      <font>
        <color theme="0"/>
      </font>
    </dxf>
    <dxf>
      <font>
        <color theme="1"/>
      </font>
    </dxf>
    <dxf>
      <font>
        <color theme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auto="1"/>
      </font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font>
        <color theme="0"/>
      </font>
      <numFmt numFmtId="3" formatCode="#,##0"/>
    </dxf>
    <dxf>
      <font>
        <color theme="0"/>
      </font>
      <numFmt numFmtId="3" formatCode="#,##0"/>
    </dxf>
    <dxf>
      <font>
        <color theme="0"/>
      </font>
      <numFmt numFmtId="3" formatCode="#,##0"/>
    </dxf>
    <dxf>
      <font>
        <color theme="0"/>
      </font>
      <numFmt numFmtId="3" formatCode="#,##0"/>
    </dxf>
    <dxf>
      <font>
        <color theme="0"/>
      </font>
      <numFmt numFmtId="3" formatCode="#,##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font>
        <color theme="0"/>
      </font>
      <numFmt numFmtId="3" formatCode="#,##0"/>
    </dxf>
    <dxf>
      <font>
        <color theme="0"/>
      </font>
      <numFmt numFmtId="3" formatCode="#,##0"/>
    </dxf>
    <dxf>
      <font>
        <color theme="0"/>
      </font>
      <numFmt numFmtId="3" formatCode="#,##0"/>
    </dxf>
    <dxf>
      <font>
        <color theme="0"/>
      </font>
      <numFmt numFmtId="3" formatCode="#,##0"/>
    </dxf>
    <dxf>
      <font>
        <color theme="0"/>
      </font>
      <numFmt numFmtId="3" formatCode="#,##0"/>
    </dxf>
  </dxfs>
  <tableStyles count="0" defaultTableStyle="TableStyleMedium2" defaultPivotStyle="PivotStyleLight16"/>
  <colors>
    <mruColors>
      <color rgb="FF6F0D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2.xml"/><Relationship Id="rId7" Type="http://schemas.openxmlformats.org/officeDocument/2006/relationships/sharedStrings" Target="sharedStrings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100" b="1" i="0" baseline="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</a:rPr>
              <a:t>Gráfico N° 1: Consultas atendidas según sexo de la persona usuaria (Porcentaje)</a:t>
            </a:r>
            <a:endParaRPr lang="es-PE" sz="1100">
              <a:solidFill>
                <a:sysClr val="windowText" lastClr="000000"/>
              </a:solidFill>
              <a:effectLst/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11391935745533735"/>
          <c:y val="2.753971436331075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9750974853940021"/>
          <c:y val="0.28970861655171037"/>
          <c:w val="0.50870218643183895"/>
          <c:h val="0.601554441906343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bubble3D val="0"/>
            <c:spPr>
              <a:solidFill>
                <a:srgbClr val="EC7524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03A1-4B2B-8F15-B7CF5FF8AAFF}"/>
              </c:ext>
            </c:extLst>
          </c:dPt>
          <c:dPt>
            <c:idx val="1"/>
            <c:bubble3D val="0"/>
            <c:explosion val="1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03A1-4B2B-8F15-B7CF5FF8AAFF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4-18EE-4784-AD20-8A8494BBD6DC}"/>
              </c:ext>
            </c:extLst>
          </c:dPt>
          <c:dLbls>
            <c:dLbl>
              <c:idx val="0"/>
              <c:layout>
                <c:manualLayout>
                  <c:x val="0.13920092064283413"/>
                  <c:y val="-2.74126263316852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A1-4B2B-8F15-B7CF5FF8AAFF}"/>
                </c:ext>
              </c:extLst>
            </c:dLbl>
            <c:dLbl>
              <c:idx val="1"/>
              <c:layout>
                <c:manualLayout>
                  <c:x val="-0.12231475068058006"/>
                  <c:y val="0.17461011996862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A1-4B2B-8F15-B7CF5FF8AAFF}"/>
                </c:ext>
              </c:extLst>
            </c:dLbl>
            <c:dLbl>
              <c:idx val="2"/>
              <c:layout>
                <c:manualLayout>
                  <c:x val="-9.3333318635173777E-3"/>
                  <c:y val="-1.829923719557706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EE-4784-AD20-8A8494BBD6DC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'Chat 100'!$D$16:$F$16</c:f>
              <c:strCache>
                <c:ptCount val="3"/>
                <c:pt idx="0">
                  <c:v>Mujer</c:v>
                </c:pt>
                <c:pt idx="1">
                  <c:v>Hombre</c:v>
                </c:pt>
                <c:pt idx="2">
                  <c:v>Sin Información</c:v>
                </c:pt>
              </c:strCache>
            </c:strRef>
          </c:cat>
          <c:val>
            <c:numRef>
              <c:f>'Chat 100'!$D$29:$F$29</c:f>
              <c:numCache>
                <c:formatCode>#,##0</c:formatCode>
                <c:ptCount val="3"/>
                <c:pt idx="0">
                  <c:v>389</c:v>
                </c:pt>
                <c:pt idx="1">
                  <c:v>53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A1-4B2B-8F15-B7CF5FF8A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281990143906457"/>
          <c:y val="0.20022338541001736"/>
          <c:w val="0.64067418677859389"/>
          <c:h val="0.79977661458998262"/>
        </c:manualLayout>
      </c:layout>
      <c:barChart>
        <c:barDir val="bar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E34E-463A-A383-47447512F75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E34E-463A-A383-47447512F75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E34E-463A-A383-47447512F75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E34E-463A-A383-47447512F755}"/>
              </c:ext>
            </c:extLst>
          </c:dPt>
          <c:dLbls>
            <c:dLbl>
              <c:idx val="2"/>
              <c:layout>
                <c:manualLayout>
                  <c:x val="1.236713078166004E-3"/>
                  <c:y val="-6.7628555377496484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4E-463A-A383-47447512F7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'Chat 100'!$Q$36:$Q$39</c:f>
              <c:strCache>
                <c:ptCount val="4"/>
                <c:pt idx="0">
                  <c:v>Niños, niñas y Adolescentes</c:v>
                </c:pt>
                <c:pt idx="1">
                  <c:v>Personas Adultas</c:v>
                </c:pt>
                <c:pt idx="2">
                  <c:v>Personas Adultas Mayores</c:v>
                </c:pt>
                <c:pt idx="3">
                  <c:v>Sin información</c:v>
                </c:pt>
              </c:strCache>
            </c:strRef>
          </c:cat>
          <c:val>
            <c:numRef>
              <c:f>'Chat 100'!$R$36:$R$39</c:f>
              <c:numCache>
                <c:formatCode>#,##0</c:formatCode>
                <c:ptCount val="4"/>
                <c:pt idx="0">
                  <c:v>102</c:v>
                </c:pt>
                <c:pt idx="1">
                  <c:v>268</c:v>
                </c:pt>
                <c:pt idx="2">
                  <c:v>1</c:v>
                </c:pt>
                <c:pt idx="3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34E-463A-A383-47447512F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346484264"/>
        <c:axId val="346482696"/>
      </c:barChart>
      <c:catAx>
        <c:axId val="34648426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6482696"/>
        <c:crosses val="autoZero"/>
        <c:auto val="0"/>
        <c:lblAlgn val="ctr"/>
        <c:lblOffset val="100"/>
        <c:noMultiLvlLbl val="0"/>
      </c:catAx>
      <c:valAx>
        <c:axId val="346482696"/>
        <c:scaling>
          <c:orientation val="minMax"/>
        </c:scaling>
        <c:delete val="1"/>
        <c:axPos val="t"/>
        <c:numFmt formatCode="#,##0" sourceLinked="1"/>
        <c:majorTickMark val="none"/>
        <c:minorTickMark val="none"/>
        <c:tickLblPos val="nextTo"/>
        <c:crossAx val="346484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[4.RE_CHAT100_Violencia_Sexual_Ene_Abr_2026.xlsx]Chat 100!TablaDinámica10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Gráfico N° 3: Ranking de</a:t>
            </a:r>
            <a:r>
              <a:rPr lang="en-US" b="1" baseline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 </a:t>
            </a:r>
            <a:r>
              <a:rPr lang="en-US" b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consultas de violencia sexual hacia mujeres según departamento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rgbClr val="C00000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rgbClr val="C00000"/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'Chat 100'!$J$60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'Chat 100'!$I$61:$I$85</c:f>
              <c:strCache>
                <c:ptCount val="25"/>
                <c:pt idx="0">
                  <c:v>Huancavelica</c:v>
                </c:pt>
                <c:pt idx="1">
                  <c:v>Pasco</c:v>
                </c:pt>
                <c:pt idx="2">
                  <c:v>Tacna</c:v>
                </c:pt>
                <c:pt idx="3">
                  <c:v>Moquegua </c:v>
                </c:pt>
                <c:pt idx="4">
                  <c:v>Tumbes</c:v>
                </c:pt>
                <c:pt idx="5">
                  <c:v>Amazonas</c:v>
                </c:pt>
                <c:pt idx="6">
                  <c:v>Ayacucho</c:v>
                </c:pt>
                <c:pt idx="7">
                  <c:v>Ancash</c:v>
                </c:pt>
                <c:pt idx="8">
                  <c:v>Loreto</c:v>
                </c:pt>
                <c:pt idx="9">
                  <c:v>Ica</c:v>
                </c:pt>
                <c:pt idx="10">
                  <c:v>Madre de Dios</c:v>
                </c:pt>
                <c:pt idx="11">
                  <c:v>Apurimac</c:v>
                </c:pt>
                <c:pt idx="12">
                  <c:v>Huanuco</c:v>
                </c:pt>
                <c:pt idx="13">
                  <c:v>Puno</c:v>
                </c:pt>
                <c:pt idx="14">
                  <c:v>Cusco</c:v>
                </c:pt>
                <c:pt idx="15">
                  <c:v>Lambayeque</c:v>
                </c:pt>
                <c:pt idx="16">
                  <c:v>Ucayali</c:v>
                </c:pt>
                <c:pt idx="17">
                  <c:v>San Martin</c:v>
                </c:pt>
                <c:pt idx="18">
                  <c:v>Cajamarca</c:v>
                </c:pt>
                <c:pt idx="19">
                  <c:v>La Libertad</c:v>
                </c:pt>
                <c:pt idx="20">
                  <c:v>Junin</c:v>
                </c:pt>
                <c:pt idx="21">
                  <c:v>Piura</c:v>
                </c:pt>
                <c:pt idx="22">
                  <c:v>Callao</c:v>
                </c:pt>
                <c:pt idx="23">
                  <c:v>Arequipa</c:v>
                </c:pt>
                <c:pt idx="24">
                  <c:v>Lima</c:v>
                </c:pt>
              </c:strCache>
            </c:strRef>
          </c:cat>
          <c:val>
            <c:numRef>
              <c:f>'Chat 100'!$J$61:$J$85</c:f>
              <c:numCache>
                <c:formatCode>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4</c:v>
                </c:pt>
                <c:pt idx="15">
                  <c:v>5</c:v>
                </c:pt>
                <c:pt idx="16">
                  <c:v>5</c:v>
                </c:pt>
                <c:pt idx="17">
                  <c:v>6</c:v>
                </c:pt>
                <c:pt idx="18">
                  <c:v>6</c:v>
                </c:pt>
                <c:pt idx="19">
                  <c:v>7</c:v>
                </c:pt>
                <c:pt idx="20">
                  <c:v>7</c:v>
                </c:pt>
                <c:pt idx="21">
                  <c:v>9</c:v>
                </c:pt>
                <c:pt idx="22">
                  <c:v>16</c:v>
                </c:pt>
                <c:pt idx="23">
                  <c:v>24</c:v>
                </c:pt>
                <c:pt idx="24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EA-4301-B2D3-EE7CF09FB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41721696"/>
        <c:axId val="241711712"/>
      </c:barChart>
      <c:catAx>
        <c:axId val="241721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PE"/>
          </a:p>
        </c:txPr>
        <c:crossAx val="241711712"/>
        <c:crosses val="autoZero"/>
        <c:auto val="1"/>
        <c:lblAlgn val="ctr"/>
        <c:lblOffset val="100"/>
        <c:noMultiLvlLbl val="0"/>
      </c:catAx>
      <c:valAx>
        <c:axId val="241711712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241721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[4.RE_CHAT100_Violencia_Sexual_Ene_Abr_2026.xlsx]Chat 100!TablaDinámica11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Gráfico N° 4: Ranking de consultas de violencia sexual hacia hombres según departamento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6">
              <a:lumMod val="50000"/>
            </a:schemeClr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>
              <a:lumMod val="50000"/>
            </a:schemeClr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>
              <a:lumMod val="50000"/>
            </a:schemeClr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>
              <a:lumMod val="50000"/>
            </a:schemeClr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>
              <a:lumMod val="50000"/>
            </a:schemeClr>
          </a:solidFill>
          <a:ln>
            <a:noFill/>
          </a:ln>
          <a:effectLst/>
          <a:scene3d>
            <a:camera prst="orthographicFront"/>
            <a:lightRig rig="threePt" dir="t"/>
          </a:scene3d>
          <a:sp3d>
            <a:bevelT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'Chat 100'!$R$59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'Chat 100'!$Q$60:$Q$79</c:f>
              <c:strCache>
                <c:ptCount val="20"/>
                <c:pt idx="0">
                  <c:v>Ayacucho</c:v>
                </c:pt>
                <c:pt idx="1">
                  <c:v>Ancash</c:v>
                </c:pt>
                <c:pt idx="2">
                  <c:v>Piura</c:v>
                </c:pt>
                <c:pt idx="3">
                  <c:v>Ica</c:v>
                </c:pt>
                <c:pt idx="4">
                  <c:v>Huancavelica</c:v>
                </c:pt>
                <c:pt idx="5">
                  <c:v>Madre de Dios</c:v>
                </c:pt>
                <c:pt idx="6">
                  <c:v>Amazonas</c:v>
                </c:pt>
                <c:pt idx="7">
                  <c:v>Puno</c:v>
                </c:pt>
                <c:pt idx="8">
                  <c:v>La Libertad</c:v>
                </c:pt>
                <c:pt idx="9">
                  <c:v>Junin</c:v>
                </c:pt>
                <c:pt idx="10">
                  <c:v>Cusco</c:v>
                </c:pt>
                <c:pt idx="11">
                  <c:v>Cajamarca</c:v>
                </c:pt>
                <c:pt idx="12">
                  <c:v>Ucayali</c:v>
                </c:pt>
                <c:pt idx="13">
                  <c:v>Lambayeque</c:v>
                </c:pt>
                <c:pt idx="14">
                  <c:v>Huanuco</c:v>
                </c:pt>
                <c:pt idx="15">
                  <c:v>San Martin</c:v>
                </c:pt>
                <c:pt idx="16">
                  <c:v>Loreto</c:v>
                </c:pt>
                <c:pt idx="17">
                  <c:v>Arequipa</c:v>
                </c:pt>
                <c:pt idx="18">
                  <c:v>Callao</c:v>
                </c:pt>
                <c:pt idx="19">
                  <c:v>Lima</c:v>
                </c:pt>
              </c:strCache>
            </c:strRef>
          </c:cat>
          <c:val>
            <c:numRef>
              <c:f>'Chat 100'!$R$60:$R$79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8E-47A2-8FA0-E2F1EAF3548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241696320"/>
        <c:axId val="241710048"/>
      </c:barChart>
      <c:catAx>
        <c:axId val="2416963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41710048"/>
        <c:crosses val="autoZero"/>
        <c:auto val="1"/>
        <c:lblAlgn val="ctr"/>
        <c:lblOffset val="100"/>
        <c:noMultiLvlLbl val="0"/>
      </c:catAx>
      <c:valAx>
        <c:axId val="241710048"/>
        <c:scaling>
          <c:orientation val="minMax"/>
          <c:max val="50"/>
        </c:scaling>
        <c:delete val="1"/>
        <c:axPos val="b"/>
        <c:numFmt formatCode="#,##0" sourceLinked="1"/>
        <c:majorTickMark val="out"/>
        <c:minorTickMark val="none"/>
        <c:tickLblPos val="nextTo"/>
        <c:crossAx val="24169632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sVisible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[4.RE_CHAT100_Violencia_Sexual_Ene_Abr_2026.xlsx]Chat 100!TablaDinámica12</c:name>
    <c:fmtId val="1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cap="none" spc="20" baseline="0">
                <a:solidFill>
                  <a:sysClr val="windowText" lastClr="000000"/>
                </a:solidFill>
              </a:rPr>
              <a:t>Gráfico N° 5: Ranking de consultas de violencia sexual atendidas en los últimos cinco años según departamento. Periodo: 2022 - 2026*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ivotFmts>
      <c:pivotFmt>
        <c:idx val="0"/>
        <c:spPr>
          <a:solidFill>
            <a:schemeClr val="accent6">
              <a:lumMod val="50000"/>
            </a:schemeClr>
          </a:solidFill>
          <a:ln>
            <a:noFill/>
          </a:ln>
          <a:effectLst/>
          <a:scene3d>
            <a:camera prst="orthographicFront"/>
            <a:lightRig rig="balanced" dir="t">
              <a:rot lat="0" lon="0" rev="8700000"/>
            </a:lightRig>
          </a:scene3d>
          <a:sp3d>
            <a:bevelT w="190500" h="381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'Chat 100'!$N$127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'Chat 100'!$M$128:$M$152</c:f>
              <c:strCache>
                <c:ptCount val="25"/>
                <c:pt idx="0">
                  <c:v>Huancavelica</c:v>
                </c:pt>
                <c:pt idx="1">
                  <c:v>Pasco</c:v>
                </c:pt>
                <c:pt idx="2">
                  <c:v>Ica</c:v>
                </c:pt>
                <c:pt idx="3">
                  <c:v>Amazonas</c:v>
                </c:pt>
                <c:pt idx="4">
                  <c:v>Ayacucho</c:v>
                </c:pt>
                <c:pt idx="5">
                  <c:v>Tumbes</c:v>
                </c:pt>
                <c:pt idx="6">
                  <c:v>Madre de Dios</c:v>
                </c:pt>
                <c:pt idx="7">
                  <c:v>Moquegua</c:v>
                </c:pt>
                <c:pt idx="8">
                  <c:v>Tacna</c:v>
                </c:pt>
                <c:pt idx="9">
                  <c:v>Ancash</c:v>
                </c:pt>
                <c:pt idx="10">
                  <c:v>Apurimac</c:v>
                </c:pt>
                <c:pt idx="11">
                  <c:v>Loreto</c:v>
                </c:pt>
                <c:pt idx="12">
                  <c:v>Huanuco</c:v>
                </c:pt>
                <c:pt idx="13">
                  <c:v>Puno</c:v>
                </c:pt>
                <c:pt idx="14">
                  <c:v>Cusco</c:v>
                </c:pt>
                <c:pt idx="15">
                  <c:v>Lambayeque</c:v>
                </c:pt>
                <c:pt idx="16">
                  <c:v>Ucayali</c:v>
                </c:pt>
                <c:pt idx="17">
                  <c:v>San Martin</c:v>
                </c:pt>
                <c:pt idx="18">
                  <c:v>Cajamarca</c:v>
                </c:pt>
                <c:pt idx="19">
                  <c:v>Junin</c:v>
                </c:pt>
                <c:pt idx="20">
                  <c:v>La Libertad</c:v>
                </c:pt>
                <c:pt idx="21">
                  <c:v>Piura</c:v>
                </c:pt>
                <c:pt idx="22">
                  <c:v>Callao</c:v>
                </c:pt>
                <c:pt idx="23">
                  <c:v>Arequipa</c:v>
                </c:pt>
                <c:pt idx="24">
                  <c:v>Lima</c:v>
                </c:pt>
              </c:strCache>
            </c:strRef>
          </c:cat>
          <c:val>
            <c:numRef>
              <c:f>'Chat 100'!$N$128:$N$152</c:f>
              <c:numCache>
                <c:formatCode>#,##0</c:formatCode>
                <c:ptCount val="2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6</c:v>
                </c:pt>
                <c:pt idx="17">
                  <c:v>7</c:v>
                </c:pt>
                <c:pt idx="18">
                  <c:v>7</c:v>
                </c:pt>
                <c:pt idx="19">
                  <c:v>8</c:v>
                </c:pt>
                <c:pt idx="20">
                  <c:v>8</c:v>
                </c:pt>
                <c:pt idx="21">
                  <c:v>9</c:v>
                </c:pt>
                <c:pt idx="22">
                  <c:v>20</c:v>
                </c:pt>
                <c:pt idx="23">
                  <c:v>27</c:v>
                </c:pt>
                <c:pt idx="24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E-4847-ABE3-AB7A1AB0462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926339808"/>
        <c:axId val="926340288"/>
      </c:barChart>
      <c:catAx>
        <c:axId val="9263398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26340288"/>
        <c:crosses val="autoZero"/>
        <c:auto val="1"/>
        <c:lblAlgn val="ctr"/>
        <c:lblOffset val="100"/>
        <c:noMultiLvlLbl val="0"/>
      </c:catAx>
      <c:valAx>
        <c:axId val="926340288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926339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2.png"/><Relationship Id="rId7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971549</xdr:colOff>
      <xdr:row>12</xdr:row>
      <xdr:rowOff>54429</xdr:rowOff>
    </xdr:from>
    <xdr:to>
      <xdr:col>12</xdr:col>
      <xdr:colOff>742950</xdr:colOff>
      <xdr:row>35</xdr:row>
      <xdr:rowOff>13607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/>
      </xdr:nvGrpSpPr>
      <xdr:grpSpPr>
        <a:xfrm>
          <a:off x="6163234" y="2661664"/>
          <a:ext cx="5120716" cy="3216355"/>
          <a:chOff x="4378947" y="2956022"/>
          <a:chExt cx="4859451" cy="3181556"/>
        </a:xfrm>
      </xdr:grpSpPr>
      <xdr:graphicFrame macro="">
        <xdr:nvGraphicFramePr>
          <xdr:cNvPr id="53" name="Gráfico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GraphicFramePr/>
        </xdr:nvGraphicFramePr>
        <xdr:xfrm>
          <a:off x="4378947" y="2956022"/>
          <a:ext cx="4859451" cy="318155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54" name="Imagen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duotone>
              <a:srgbClr val="4F81BD">
                <a:shade val="45000"/>
                <a:satMod val="135000"/>
              </a:srgb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27521" y="4407185"/>
            <a:ext cx="311211" cy="682871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5" name="Imagen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PicPr/>
        </xdr:nvPicPr>
        <xdr:blipFill>
          <a:blip xmlns:r="http://schemas.openxmlformats.org/officeDocument/2006/relationships" r:embed="rId3" cstate="print">
            <a:duotone>
              <a:srgbClr val="4F81BD">
                <a:shade val="45000"/>
                <a:satMod val="135000"/>
              </a:srgb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470551" y="4620642"/>
            <a:ext cx="260311" cy="793323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7</xdr:col>
      <xdr:colOff>2381</xdr:colOff>
      <xdr:row>0</xdr:row>
      <xdr:rowOff>166686</xdr:rowOff>
    </xdr:from>
    <xdr:to>
      <xdr:col>17</xdr:col>
      <xdr:colOff>217715</xdr:colOff>
      <xdr:row>3</xdr:row>
      <xdr:rowOff>71437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884069" y="166686"/>
          <a:ext cx="9633177" cy="59531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Programa</a:t>
          </a:r>
          <a:r>
            <a:rPr lang="es-P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Nacional para la Prevención y Erradicación de la Violencia contra las Mujeres e Integrantes del Grupo Familiar - Warmi Ñan</a:t>
          </a:r>
          <a:endParaRPr lang="es-P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</xdr:col>
      <xdr:colOff>332976</xdr:colOff>
      <xdr:row>33</xdr:row>
      <xdr:rowOff>168088</xdr:rowOff>
    </xdr:from>
    <xdr:to>
      <xdr:col>17</xdr:col>
      <xdr:colOff>1580029</xdr:colOff>
      <xdr:row>52</xdr:row>
      <xdr:rowOff>140873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14190917" y="5651500"/>
          <a:ext cx="2062468" cy="2594961"/>
          <a:chOff x="11083978" y="6247158"/>
          <a:chExt cx="6528602" cy="4075994"/>
        </a:xfrm>
      </xdr:grpSpPr>
      <xdr:graphicFrame macro="">
        <xdr:nvGraphicFramePr>
          <xdr:cNvPr id="9" name="Chart 5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GraphicFramePr>
            <a:graphicFrameLocks/>
          </xdr:cNvGraphicFramePr>
        </xdr:nvGraphicFramePr>
        <xdr:xfrm>
          <a:off x="11083978" y="6478413"/>
          <a:ext cx="6528602" cy="384473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12592834" y="6247158"/>
            <a:ext cx="3976685" cy="68741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 rtl="0"/>
            <a:r>
              <a:rPr lang="es-PE" sz="1200" b="1" i="0" baseline="0">
                <a:solidFill>
                  <a:schemeClr val="dk1"/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Gráfico N° 2: Consultas atendidas según grupos de edad de la persona usuaria</a:t>
            </a:r>
            <a:endParaRPr lang="es-PE" sz="1200">
              <a:effectLst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1</xdr:col>
      <xdr:colOff>896471</xdr:colOff>
      <xdr:row>13</xdr:row>
      <xdr:rowOff>96030</xdr:rowOff>
    </xdr:from>
    <xdr:to>
      <xdr:col>5</xdr:col>
      <xdr:colOff>1273628</xdr:colOff>
      <xdr:row>14</xdr:row>
      <xdr:rowOff>141515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005328" y="2893659"/>
          <a:ext cx="4774986" cy="241427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Consultas atendidas por sexo según mes</a:t>
          </a:r>
        </a:p>
      </xdr:txBody>
    </xdr:sp>
    <xdr:clientData/>
  </xdr:twoCellAnchor>
  <xdr:twoCellAnchor>
    <xdr:from>
      <xdr:col>1</xdr:col>
      <xdr:colOff>17318</xdr:colOff>
      <xdr:row>13</xdr:row>
      <xdr:rowOff>74840</xdr:rowOff>
    </xdr:from>
    <xdr:to>
      <xdr:col>1</xdr:col>
      <xdr:colOff>1000125</xdr:colOff>
      <xdr:row>14</xdr:row>
      <xdr:rowOff>133494</xdr:rowOff>
    </xdr:to>
    <xdr:sp macro="" textlink="">
      <xdr:nvSpPr>
        <xdr:cNvPr id="13" name="Rectángulo 5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26175" y="2945947"/>
          <a:ext cx="982807" cy="262761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</a:t>
          </a:r>
        </a:p>
      </xdr:txBody>
    </xdr:sp>
    <xdr:clientData/>
  </xdr:twoCellAnchor>
  <xdr:twoCellAnchor>
    <xdr:from>
      <xdr:col>1</xdr:col>
      <xdr:colOff>905926</xdr:colOff>
      <xdr:row>34</xdr:row>
      <xdr:rowOff>125185</xdr:rowOff>
    </xdr:from>
    <xdr:to>
      <xdr:col>13</xdr:col>
      <xdr:colOff>0</xdr:colOff>
      <xdr:row>35</xdr:row>
      <xdr:rowOff>152400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014783" y="5391149"/>
          <a:ext cx="11027538" cy="231322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Consultas atendidas por grupos de edad y sexo de la persona usuaria según mes</a:t>
          </a:r>
        </a:p>
      </xdr:txBody>
    </xdr:sp>
    <xdr:clientData/>
  </xdr:twoCellAnchor>
  <xdr:twoCellAnchor>
    <xdr:from>
      <xdr:col>1</xdr:col>
      <xdr:colOff>1</xdr:colOff>
      <xdr:row>34</xdr:row>
      <xdr:rowOff>138761</xdr:rowOff>
    </xdr:from>
    <xdr:to>
      <xdr:col>1</xdr:col>
      <xdr:colOff>1088573</xdr:colOff>
      <xdr:row>35</xdr:row>
      <xdr:rowOff>136071</xdr:rowOff>
    </xdr:to>
    <xdr:sp macro="" textlink="">
      <xdr:nvSpPr>
        <xdr:cNvPr id="15" name="Rectángulo 5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04776" y="7644461"/>
          <a:ext cx="1088572" cy="29258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2</a:t>
          </a:r>
        </a:p>
      </xdr:txBody>
    </xdr:sp>
    <xdr:clientData/>
  </xdr:twoCellAnchor>
  <xdr:twoCellAnchor>
    <xdr:from>
      <xdr:col>1</xdr:col>
      <xdr:colOff>1026318</xdr:colOff>
      <xdr:row>158</xdr:row>
      <xdr:rowOff>0</xdr:rowOff>
    </xdr:from>
    <xdr:to>
      <xdr:col>6</xdr:col>
      <xdr:colOff>40820</xdr:colOff>
      <xdr:row>160</xdr:row>
      <xdr:rowOff>13607</xdr:rowOff>
    </xdr:to>
    <xdr:sp macro="" textlink="">
      <xdr:nvSpPr>
        <xdr:cNvPr id="46" name="Rectángulo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1135175" y="28833536"/>
          <a:ext cx="4144395" cy="489857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Variación porcentual de las consultas atendidas del año 2026 en relación al año 2025.</a:t>
          </a:r>
        </a:p>
      </xdr:txBody>
    </xdr:sp>
    <xdr:clientData/>
  </xdr:twoCellAnchor>
  <xdr:twoCellAnchor>
    <xdr:from>
      <xdr:col>1</xdr:col>
      <xdr:colOff>13608</xdr:colOff>
      <xdr:row>158</xdr:row>
      <xdr:rowOff>0</xdr:rowOff>
    </xdr:from>
    <xdr:to>
      <xdr:col>1</xdr:col>
      <xdr:colOff>1156608</xdr:colOff>
      <xdr:row>158</xdr:row>
      <xdr:rowOff>176893</xdr:rowOff>
    </xdr:to>
    <xdr:sp macro="" textlink="">
      <xdr:nvSpPr>
        <xdr:cNvPr id="47" name="Rectángulo 5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122465" y="28833536"/>
          <a:ext cx="1143000" cy="176893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6</a:t>
          </a:r>
        </a:p>
      </xdr:txBody>
    </xdr:sp>
    <xdr:clientData/>
  </xdr:twoCellAnchor>
  <xdr:twoCellAnchor>
    <xdr:from>
      <xdr:col>8</xdr:col>
      <xdr:colOff>707618</xdr:colOff>
      <xdr:row>160</xdr:row>
      <xdr:rowOff>176894</xdr:rowOff>
    </xdr:from>
    <xdr:to>
      <xdr:col>14</xdr:col>
      <xdr:colOff>628168</xdr:colOff>
      <xdr:row>175</xdr:row>
      <xdr:rowOff>108858</xdr:rowOff>
    </xdr:to>
    <xdr:sp macro="" textlink="">
      <xdr:nvSpPr>
        <xdr:cNvPr id="48" name="CuadroTexto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8014654" y="34031465"/>
          <a:ext cx="6356728" cy="1020536"/>
        </a:xfrm>
        <a:prstGeom prst="rect">
          <a:avLst/>
        </a:prstGeom>
        <a:solidFill>
          <a:schemeClr val="lt1"/>
        </a:solidFill>
        <a:ln w="28575" cmpd="sng">
          <a:solidFill>
            <a:srgbClr val="305496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PE" sz="1100" b="0" i="1"/>
            <a:t>Respecto a</a:t>
          </a:r>
          <a:r>
            <a:rPr lang="es-PE" sz="1100" b="0" i="1" baseline="0"/>
            <a:t> las</a:t>
          </a:r>
          <a:r>
            <a:rPr lang="es-PE" sz="1100" b="0" i="1"/>
            <a:t> consultas de violencia sexual</a:t>
          </a:r>
          <a:r>
            <a:rPr lang="es-PE" sz="1100" b="0" i="1" baseline="0"/>
            <a:t> </a:t>
          </a:r>
          <a:r>
            <a:rPr lang="es-PE" sz="1100" b="0" i="1"/>
            <a:t>atendidos, se observa un incremento del</a:t>
          </a:r>
          <a:r>
            <a:rPr lang="es-PE" sz="1100" b="0" i="1" baseline="0"/>
            <a:t> 23,1 </a:t>
          </a:r>
          <a:r>
            <a:rPr lang="es-PE" sz="1100" b="0" i="1"/>
            <a:t>puntos porcentuales de enero a abril del 2026 frente a lo registrado en el mismo periodo del año anterior.</a:t>
          </a:r>
        </a:p>
      </xdr:txBody>
    </xdr:sp>
    <xdr:clientData/>
  </xdr:twoCellAnchor>
  <xdr:twoCellAnchor>
    <xdr:from>
      <xdr:col>6</xdr:col>
      <xdr:colOff>605118</xdr:colOff>
      <xdr:row>171</xdr:row>
      <xdr:rowOff>97971</xdr:rowOff>
    </xdr:from>
    <xdr:to>
      <xdr:col>8</xdr:col>
      <xdr:colOff>494208</xdr:colOff>
      <xdr:row>174</xdr:row>
      <xdr:rowOff>73704</xdr:rowOff>
    </xdr:to>
    <xdr:sp macro="" textlink="">
      <xdr:nvSpPr>
        <xdr:cNvPr id="49" name="Flecha a la derecha con bandas 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 bwMode="auto">
        <a:xfrm>
          <a:off x="6015318" y="34736314"/>
          <a:ext cx="1990033" cy="487361"/>
        </a:xfrm>
        <a:prstGeom prst="stripedRightArrow">
          <a:avLst>
            <a:gd name="adj1" fmla="val 68045"/>
            <a:gd name="adj2" fmla="val 50000"/>
          </a:avLst>
        </a:prstGeom>
        <a:solidFill>
          <a:schemeClr val="bg2">
            <a:lumMod val="75000"/>
          </a:schemeClr>
        </a:solidFill>
        <a:ln w="12700" cap="flat" cmpd="sng" algn="ctr">
          <a:solidFill>
            <a:srgbClr val="EAEAEA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anchorCtr="0" upright="1"/>
        <a:lstStyle/>
        <a:p>
          <a:pPr algn="ctr">
            <a:lnSpc>
              <a:spcPts val="1200"/>
            </a:lnSpc>
          </a:pPr>
          <a:r>
            <a:rPr lang="es-PE" sz="1100" b="1"/>
            <a:t>Interpretación</a:t>
          </a:r>
          <a:endParaRPr lang="es-PE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1</xdr:col>
      <xdr:colOff>862854</xdr:colOff>
      <xdr:row>125</xdr:row>
      <xdr:rowOff>22417</xdr:rowOff>
    </xdr:from>
    <xdr:to>
      <xdr:col>8</xdr:col>
      <xdr:colOff>1</xdr:colOff>
      <xdr:row>125</xdr:row>
      <xdr:rowOff>266139</xdr:rowOff>
    </xdr:to>
    <xdr:sp macro="" textlink="">
      <xdr:nvSpPr>
        <xdr:cNvPr id="63" name="Rectángulo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963707" y="22848799"/>
          <a:ext cx="5782235" cy="243722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Consultas de violencia sexual atendidas </a:t>
          </a:r>
          <a:r>
            <a:rPr lang="es-PE" sz="12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los últimos cinco años según departamento, paises </a:t>
          </a:r>
          <a:endParaRPr lang="es-PE" sz="12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89647</xdr:colOff>
      <xdr:row>125</xdr:row>
      <xdr:rowOff>22417</xdr:rowOff>
    </xdr:from>
    <xdr:to>
      <xdr:col>1</xdr:col>
      <xdr:colOff>961407</xdr:colOff>
      <xdr:row>125</xdr:row>
      <xdr:rowOff>274417</xdr:rowOff>
    </xdr:to>
    <xdr:sp macro="" textlink="">
      <xdr:nvSpPr>
        <xdr:cNvPr id="64" name="Rectángulo 5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89647" y="54200617"/>
          <a:ext cx="976535" cy="2520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5</a:t>
          </a:r>
        </a:p>
      </xdr:txBody>
    </xdr:sp>
    <xdr:clientData/>
  </xdr:twoCellAnchor>
  <xdr:twoCellAnchor>
    <xdr:from>
      <xdr:col>1</xdr:col>
      <xdr:colOff>851968</xdr:colOff>
      <xdr:row>54</xdr:row>
      <xdr:rowOff>26894</xdr:rowOff>
    </xdr:from>
    <xdr:to>
      <xdr:col>6</xdr:col>
      <xdr:colOff>54429</xdr:colOff>
      <xdr:row>56</xdr:row>
      <xdr:rowOff>163287</xdr:rowOff>
    </xdr:to>
    <xdr:sp macro="" textlink="">
      <xdr:nvSpPr>
        <xdr:cNvPr id="67" name="Rectángulo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959544" y="10919012"/>
          <a:ext cx="4509567" cy="494981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Consultas atendidas por sexo de la persona usuaria según departamento, paises</a:t>
          </a:r>
        </a:p>
      </xdr:txBody>
    </xdr:sp>
    <xdr:clientData/>
  </xdr:twoCellAnchor>
  <xdr:twoCellAnchor>
    <xdr:from>
      <xdr:col>0</xdr:col>
      <xdr:colOff>89647</xdr:colOff>
      <xdr:row>54</xdr:row>
      <xdr:rowOff>29308</xdr:rowOff>
    </xdr:from>
    <xdr:to>
      <xdr:col>1</xdr:col>
      <xdr:colOff>961407</xdr:colOff>
      <xdr:row>56</xdr:row>
      <xdr:rowOff>161192</xdr:rowOff>
    </xdr:to>
    <xdr:sp macro="" textlink="">
      <xdr:nvSpPr>
        <xdr:cNvPr id="68" name="Rectángulo 5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89647" y="7649308"/>
          <a:ext cx="974337" cy="53486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3</a:t>
          </a:r>
        </a:p>
      </xdr:txBody>
    </xdr:sp>
    <xdr:clientData/>
  </xdr:twoCellAnchor>
  <xdr:twoCellAnchor>
    <xdr:from>
      <xdr:col>1</xdr:col>
      <xdr:colOff>843804</xdr:colOff>
      <xdr:row>89</xdr:row>
      <xdr:rowOff>107329</xdr:rowOff>
    </xdr:from>
    <xdr:to>
      <xdr:col>12</xdr:col>
      <xdr:colOff>887505</xdr:colOff>
      <xdr:row>90</xdr:row>
      <xdr:rowOff>152401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52661" y="17402008"/>
          <a:ext cx="10847773" cy="249179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Consultas atendidas por grupo de edad y sexo de la persona usuaria según departamento, paises</a:t>
          </a:r>
        </a:p>
      </xdr:txBody>
    </xdr:sp>
    <xdr:clientData/>
  </xdr:twoCellAnchor>
  <xdr:twoCellAnchor>
    <xdr:from>
      <xdr:col>0</xdr:col>
      <xdr:colOff>89647</xdr:colOff>
      <xdr:row>89</xdr:row>
      <xdr:rowOff>104062</xdr:rowOff>
    </xdr:from>
    <xdr:to>
      <xdr:col>1</xdr:col>
      <xdr:colOff>961407</xdr:colOff>
      <xdr:row>90</xdr:row>
      <xdr:rowOff>145597</xdr:rowOff>
    </xdr:to>
    <xdr:sp macro="" textlink="">
      <xdr:nvSpPr>
        <xdr:cNvPr id="5" name="Rectángulo 5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9647" y="14976669"/>
          <a:ext cx="980617" cy="245642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4</a:t>
          </a:r>
        </a:p>
      </xdr:txBody>
    </xdr:sp>
    <xdr:clientData/>
  </xdr:twoCellAnchor>
  <xdr:twoCellAnchor>
    <xdr:from>
      <xdr:col>6</xdr:col>
      <xdr:colOff>221009</xdr:colOff>
      <xdr:row>56</xdr:row>
      <xdr:rowOff>94010</xdr:rowOff>
    </xdr:from>
    <xdr:to>
      <xdr:col>12</xdr:col>
      <xdr:colOff>243422</xdr:colOff>
      <xdr:row>87</xdr:row>
      <xdr:rowOff>123800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494759</xdr:colOff>
      <xdr:row>56</xdr:row>
      <xdr:rowOff>91480</xdr:rowOff>
    </xdr:from>
    <xdr:to>
      <xdr:col>17</xdr:col>
      <xdr:colOff>923046</xdr:colOff>
      <xdr:row>87</xdr:row>
      <xdr:rowOff>141516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</xdr:row>
      <xdr:rowOff>91326</xdr:rowOff>
    </xdr:from>
    <xdr:to>
      <xdr:col>18</xdr:col>
      <xdr:colOff>0</xdr:colOff>
      <xdr:row>12</xdr:row>
      <xdr:rowOff>26893</xdr:rowOff>
    </xdr:to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107576" y="2135279"/>
          <a:ext cx="17319812" cy="473449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E" sz="1100" i="1">
              <a:latin typeface="Arial" panose="020B0604020202020204" pitchFamily="34" charset="0"/>
              <a:cs typeface="Arial" panose="020B0604020202020204" pitchFamily="34" charset="0"/>
            </a:rPr>
            <a:t>Son acciones de naturaleza sexual que se cometen contra una persona sin su consentimiento o bajo coacción. Incluyen actos queno involucran penetración o contacto físico alguno. Asimismo, se consideran tales la exposición a material pornográfico y que vulneran el derecho de las personas a decidir voluntariamente acerca de su vida sexual o reproductiva, a través de amenazas, coerción, uso de la fuerza o intimidación.</a:t>
          </a:r>
        </a:p>
      </xdr:txBody>
    </xdr:sp>
    <xdr:clientData/>
  </xdr:twoCellAnchor>
  <xdr:twoCellAnchor editAs="oneCell">
    <xdr:from>
      <xdr:col>1</xdr:col>
      <xdr:colOff>166687</xdr:colOff>
      <xdr:row>0</xdr:row>
      <xdr:rowOff>75478</xdr:rowOff>
    </xdr:from>
    <xdr:to>
      <xdr:col>5</xdr:col>
      <xdr:colOff>792616</xdr:colOff>
      <xdr:row>3</xdr:row>
      <xdr:rowOff>142874</xdr:rowOff>
    </xdr:to>
    <xdr:pic>
      <xdr:nvPicPr>
        <xdr:cNvPr id="30" name="Imagen 29" descr="C:\Users\WCHIPAYO\Downloads\Programa Nacional warmi ñan-01.pn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843" y="75478"/>
          <a:ext cx="4572001" cy="757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431424</xdr:colOff>
      <xdr:row>125</xdr:row>
      <xdr:rowOff>45941</xdr:rowOff>
    </xdr:from>
    <xdr:to>
      <xdr:col>16</xdr:col>
      <xdr:colOff>687294</xdr:colOff>
      <xdr:row>156</xdr:row>
      <xdr:rowOff>14941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B7FA9F1-7E73-1FE6-232D-3A1728E11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an Eckan" refreshedDate="46160.49619849537" createdVersion="8" refreshedVersion="8" minRefreshableVersion="3" recordCount="25" xr:uid="{DFB7DEE1-1199-40B5-A3A5-3E474CEF2BB1}">
  <cacheSource type="worksheet">
    <worksheetSource ref="G60:H85" sheet="Chat 100"/>
  </cacheSource>
  <cacheFields count="2">
    <cacheField name="Departamento" numFmtId="3">
      <sharedItems count="25">
        <s v="Amazonas"/>
        <s v="Ancash"/>
        <s v="Apurimac"/>
        <s v="Arequipa"/>
        <s v="Ayacucho"/>
        <s v="Cajamarca"/>
        <s v="Callao"/>
        <s v="Cusco"/>
        <s v="Huancavelica"/>
        <s v="Huanuco"/>
        <s v="Ica"/>
        <s v="Junin"/>
        <s v="La Libertad"/>
        <s v="Lambayeque"/>
        <s v="Lima"/>
        <s v="Loreto"/>
        <s v="Madre de Dios"/>
        <s v="Moquegua "/>
        <s v="Pasco"/>
        <s v="Piura"/>
        <s v="Puno"/>
        <s v="San Martin"/>
        <s v="Tacna"/>
        <s v="Tumbes"/>
        <s v="Ucayali"/>
      </sharedItems>
    </cacheField>
    <cacheField name="x" numFmtId="3">
      <sharedItems containsSemiMixedTypes="0" containsString="0" containsNumber="1" containsInteger="1" minValue="0" maxValue="12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an Eckan" refreshedDate="46160.496344560182" createdVersion="8" refreshedVersion="8" minRefreshableVersion="3" recordCount="20" xr:uid="{8BAA752C-4BEA-4D4B-8956-4BD08543A166}">
  <cacheSource type="worksheet">
    <worksheetSource ref="O59:P79" sheet="Chat 100"/>
  </cacheSource>
  <cacheFields count="2">
    <cacheField name="Departamento" numFmtId="3">
      <sharedItems count="20">
        <s v="Amazonas"/>
        <s v="Ancash"/>
        <s v="Arequipa"/>
        <s v="Ayacucho"/>
        <s v="Cajamarca"/>
        <s v="Callao"/>
        <s v="Cusco"/>
        <s v="Huancavelica"/>
        <s v="Huanuco"/>
        <s v="Ica"/>
        <s v="Junin"/>
        <s v="La Libertad"/>
        <s v="Lambayeque"/>
        <s v="Lima"/>
        <s v="Loreto"/>
        <s v="Madre de Dios"/>
        <s v="Piura"/>
        <s v="Puno"/>
        <s v="San Martin"/>
        <s v="Ucayali"/>
      </sharedItems>
    </cacheField>
    <cacheField name="Hombre" numFmtId="3">
      <sharedItems containsSemiMixedTypes="0" containsString="0" containsNumber="1" containsInteger="1" minValue="0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an Eckan" refreshedDate="46160.503576967596" createdVersion="6" refreshedVersion="8" minRefreshableVersion="3" recordCount="25" xr:uid="{00000000-000A-0000-FFFF-FFFF16000000}">
  <cacheSource type="worksheet">
    <worksheetSource ref="K127:L152" sheet="Chat 100"/>
  </cacheSource>
  <cacheFields count="2">
    <cacheField name="Departamento" numFmtId="3">
      <sharedItems count="26">
        <s v="Amazonas"/>
        <s v="Ancash"/>
        <s v="Apurimac"/>
        <s v="Arequipa"/>
        <s v="Ayacucho"/>
        <s v="Cajamarca"/>
        <s v="Callao"/>
        <s v="Cusco"/>
        <s v="Huancavelica"/>
        <s v="Huanuco"/>
        <s v="Ica"/>
        <s v="Junin"/>
        <s v="La Libertad"/>
        <s v="Lambayeque"/>
        <s v="Lima"/>
        <s v="Loreto"/>
        <s v="Madre de Dios"/>
        <s v="Moquegua"/>
        <s v="Pasco"/>
        <s v="Piura"/>
        <s v="Puno"/>
        <s v="San Martin"/>
        <s v="Tacna"/>
        <s v="Tumbes"/>
        <s v="Ucayali"/>
        <s v="Moquegua " u="1"/>
      </sharedItems>
    </cacheField>
    <cacheField name="Casos" numFmtId="3">
      <sharedItems containsSemiMixedTypes="0" containsString="0" containsNumber="1" containsInteger="1" minValue="0" maxValue="13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">
  <r>
    <x v="0"/>
    <n v="2"/>
  </r>
  <r>
    <x v="1"/>
    <n v="2"/>
  </r>
  <r>
    <x v="2"/>
    <n v="3"/>
  </r>
  <r>
    <x v="3"/>
    <n v="24"/>
  </r>
  <r>
    <x v="4"/>
    <n v="2"/>
  </r>
  <r>
    <x v="5"/>
    <n v="6"/>
  </r>
  <r>
    <x v="6"/>
    <n v="16"/>
  </r>
  <r>
    <x v="7"/>
    <n v="4"/>
  </r>
  <r>
    <x v="8"/>
    <n v="0"/>
  </r>
  <r>
    <x v="9"/>
    <n v="3"/>
  </r>
  <r>
    <x v="10"/>
    <n v="2"/>
  </r>
  <r>
    <x v="11"/>
    <n v="7"/>
  </r>
  <r>
    <x v="12"/>
    <n v="7"/>
  </r>
  <r>
    <x v="13"/>
    <n v="5"/>
  </r>
  <r>
    <x v="14"/>
    <n v="122"/>
  </r>
  <r>
    <x v="15"/>
    <n v="2"/>
  </r>
  <r>
    <x v="16"/>
    <n v="2"/>
  </r>
  <r>
    <x v="17"/>
    <n v="1"/>
  </r>
  <r>
    <x v="18"/>
    <n v="0"/>
  </r>
  <r>
    <x v="19"/>
    <n v="9"/>
  </r>
  <r>
    <x v="20"/>
    <n v="4"/>
  </r>
  <r>
    <x v="21"/>
    <n v="6"/>
  </r>
  <r>
    <x v="22"/>
    <n v="1"/>
  </r>
  <r>
    <x v="23"/>
    <n v="2"/>
  </r>
  <r>
    <x v="24"/>
    <n v="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x v="0"/>
    <n v="0"/>
  </r>
  <r>
    <x v="1"/>
    <n v="0"/>
  </r>
  <r>
    <x v="2"/>
    <n v="3"/>
  </r>
  <r>
    <x v="3"/>
    <n v="0"/>
  </r>
  <r>
    <x v="4"/>
    <n v="1"/>
  </r>
  <r>
    <x v="5"/>
    <n v="4"/>
  </r>
  <r>
    <x v="6"/>
    <n v="1"/>
  </r>
  <r>
    <x v="7"/>
    <n v="0"/>
  </r>
  <r>
    <x v="8"/>
    <n v="1"/>
  </r>
  <r>
    <x v="9"/>
    <n v="0"/>
  </r>
  <r>
    <x v="10"/>
    <n v="1"/>
  </r>
  <r>
    <x v="11"/>
    <n v="1"/>
  </r>
  <r>
    <x v="12"/>
    <n v="1"/>
  </r>
  <r>
    <x v="13"/>
    <n v="10"/>
  </r>
  <r>
    <x v="14"/>
    <n v="2"/>
  </r>
  <r>
    <x v="15"/>
    <n v="0"/>
  </r>
  <r>
    <x v="16"/>
    <n v="0"/>
  </r>
  <r>
    <x v="17"/>
    <n v="0"/>
  </r>
  <r>
    <x v="18"/>
    <n v="1"/>
  </r>
  <r>
    <x v="19"/>
    <n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">
  <r>
    <x v="0"/>
    <n v="2"/>
  </r>
  <r>
    <x v="1"/>
    <n v="2"/>
  </r>
  <r>
    <x v="2"/>
    <n v="3"/>
  </r>
  <r>
    <x v="3"/>
    <n v="27"/>
  </r>
  <r>
    <x v="4"/>
    <n v="2"/>
  </r>
  <r>
    <x v="5"/>
    <n v="7"/>
  </r>
  <r>
    <x v="6"/>
    <n v="20"/>
  </r>
  <r>
    <x v="7"/>
    <n v="5"/>
  </r>
  <r>
    <x v="8"/>
    <n v="0"/>
  </r>
  <r>
    <x v="9"/>
    <n v="4"/>
  </r>
  <r>
    <x v="10"/>
    <n v="2"/>
  </r>
  <r>
    <x v="11"/>
    <n v="8"/>
  </r>
  <r>
    <x v="12"/>
    <n v="8"/>
  </r>
  <r>
    <x v="13"/>
    <n v="6"/>
  </r>
  <r>
    <x v="14"/>
    <n v="134"/>
  </r>
  <r>
    <x v="15"/>
    <n v="4"/>
  </r>
  <r>
    <x v="16"/>
    <n v="2"/>
  </r>
  <r>
    <x v="17"/>
    <n v="2"/>
  </r>
  <r>
    <x v="18"/>
    <n v="1"/>
  </r>
  <r>
    <x v="19"/>
    <n v="9"/>
  </r>
  <r>
    <x v="20"/>
    <n v="4"/>
  </r>
  <r>
    <x v="21"/>
    <n v="7"/>
  </r>
  <r>
    <x v="22"/>
    <n v="2"/>
  </r>
  <r>
    <x v="23"/>
    <n v="2"/>
  </r>
  <r>
    <x v="24"/>
    <n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2000000}" name="TablaDinámica12" cacheId="51" applyNumberFormats="0" applyBorderFormats="0" applyFontFormats="0" applyPatternFormats="0" applyAlignmentFormats="0" applyWidthHeightFormats="1" dataCaption="Valores" updatedVersion="8" minRefreshableVersion="3" showDrill="0" showDataTips="0" useAutoFormatting="1" rowGrandTotals="0" colGrandTotals="0" itemPrintTitles="1" createdVersion="6" indent="0" showHeaders="0" outline="1" outlineData="1" multipleFieldFilters="0" chartFormat="16">
  <location ref="M127:N152" firstHeaderRow="1" firstDataRow="1" firstDataCol="1"/>
  <pivotFields count="2">
    <pivotField axis="axisRow" showAll="0" sortType="ascending">
      <items count="27">
        <item x="0"/>
        <item x="1"/>
        <item x="2"/>
        <item x="3"/>
        <item x="4"/>
        <item x="5"/>
        <item x="7"/>
        <item x="8"/>
        <item x="9"/>
        <item x="10"/>
        <item x="11"/>
        <item x="12"/>
        <item x="13"/>
        <item x="15"/>
        <item x="16"/>
        <item x="18"/>
        <item x="19"/>
        <item x="6"/>
        <item x="14"/>
        <item m="1" x="25"/>
        <item x="20"/>
        <item x="21"/>
        <item x="22"/>
        <item x="23"/>
        <item x="24"/>
        <item x="1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numFmtId="3" showAll="0"/>
  </pivotFields>
  <rowFields count="1">
    <field x="0"/>
  </rowFields>
  <rowItems count="25">
    <i>
      <x v="7"/>
    </i>
    <i>
      <x v="15"/>
    </i>
    <i>
      <x v="9"/>
    </i>
    <i>
      <x/>
    </i>
    <i>
      <x v="4"/>
    </i>
    <i>
      <x v="23"/>
    </i>
    <i>
      <x v="14"/>
    </i>
    <i>
      <x v="25"/>
    </i>
    <i>
      <x v="22"/>
    </i>
    <i>
      <x v="1"/>
    </i>
    <i>
      <x v="2"/>
    </i>
    <i>
      <x v="13"/>
    </i>
    <i>
      <x v="8"/>
    </i>
    <i>
      <x v="20"/>
    </i>
    <i>
      <x v="6"/>
    </i>
    <i>
      <x v="12"/>
    </i>
    <i>
      <x v="24"/>
    </i>
    <i>
      <x v="21"/>
    </i>
    <i>
      <x v="5"/>
    </i>
    <i>
      <x v="10"/>
    </i>
    <i>
      <x v="11"/>
    </i>
    <i>
      <x v="16"/>
    </i>
    <i>
      <x v="17"/>
    </i>
    <i>
      <x v="3"/>
    </i>
    <i>
      <x v="18"/>
    </i>
  </rowItems>
  <colItems count="1">
    <i/>
  </colItems>
  <dataFields count="1">
    <dataField name="Suma de Casos_Orden" fld="1" baseField="0" baseItem="0" numFmtId="3"/>
  </dataFields>
  <formats count="16">
    <format dxfId="15">
      <pivotArea type="all" dataOnly="0" outline="0" fieldPosition="0"/>
    </format>
    <format dxfId="14">
      <pivotArea outline="0" collapsedLevelsAreSubtotals="1" fieldPosition="0"/>
    </format>
    <format dxfId="13">
      <pivotArea field="0" type="button" dataOnly="0" labelOnly="1" outline="0" axis="axisRow" fieldPosition="0"/>
    </format>
    <format dxfId="12">
      <pivotArea dataOnly="0" labelOnly="1" outline="0" axis="axisValues" fieldPosition="0"/>
    </format>
    <format dxfId="11">
      <pivotArea dataOnly="0" labelOnly="1" fieldPosition="0">
        <references count="1">
          <reference field="0" count="0"/>
        </references>
      </pivotArea>
    </format>
    <format dxfId="10">
      <pivotArea dataOnly="0" labelOnly="1" grandRow="1" outline="0" fieldPosition="0"/>
    </format>
    <format dxfId="9">
      <pivotArea dataOnly="0" labelOnly="1" outline="0" axis="axisValues" fieldPosition="0"/>
    </format>
    <format dxfId="8">
      <pivotArea type="all" dataOnly="0" outline="0" fieldPosition="0"/>
    </format>
    <format dxfId="7">
      <pivotArea outline="0" collapsedLevelsAreSubtotals="1" fieldPosition="0"/>
    </format>
    <format dxfId="6">
      <pivotArea dataOnly="0" labelOnly="1" outline="0" axis="axisValues" fieldPosition="0"/>
    </format>
    <format dxfId="5">
      <pivotArea dataOnly="0" labelOnly="1" fieldPosition="0">
        <references count="1">
          <reference field="0" count="0"/>
        </references>
      </pivotArea>
    </format>
    <format dxfId="4">
      <pivotArea dataOnly="0" labelOnly="1" outline="0" axis="axisValues" fieldPosition="0"/>
    </format>
    <format dxfId="3">
      <pivotArea type="all" dataOnly="0" outline="0" fieldPosition="0"/>
    </format>
    <format dxfId="2">
      <pivotArea outline="0" collapsedLevelsAreSubtotals="1" fieldPosition="0"/>
    </format>
    <format dxfId="1">
      <pivotArea dataOnly="0" labelOnly="1" fieldPosition="0">
        <references count="1">
          <reference field="0" count="0"/>
        </references>
      </pivotArea>
    </format>
    <format dxfId="0">
      <pivotArea dataOnly="0" labelOnly="1" outline="0" axis="axisValues" fieldPosition="0"/>
    </format>
  </formats>
  <chartFormats count="5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3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47A041-5950-4F03-96E2-47EB57131515}" name="TablaDinámica11" cacheId="50" applyNumberFormats="0" applyBorderFormats="0" applyFontFormats="0" applyPatternFormats="0" applyAlignmentFormats="0" applyWidthHeightFormats="1" dataCaption="Valores" updatedVersion="8" minRefreshableVersion="3" showDrill="0" showDataTips="0" useAutoFormatting="1" rowGrandTotals="0" colGrandTotals="0" itemPrintTitles="1" createdVersion="6" indent="0" showHeaders="0" outline="1" outlineData="1" multipleFieldFilters="0" chartFormat="3">
  <location ref="Q59:R79" firstHeaderRow="1" firstDataRow="1" firstDataCol="1"/>
  <pivotFields count="2">
    <pivotField axis="axisRow" showAll="0" sortType="ascending">
      <items count="21">
        <item x="3"/>
        <item x="10"/>
        <item x="13"/>
        <item x="5"/>
        <item x="12"/>
        <item x="16"/>
        <item x="18"/>
        <item x="0"/>
        <item x="4"/>
        <item x="11"/>
        <item x="2"/>
        <item x="14"/>
        <item x="1"/>
        <item x="6"/>
        <item x="9"/>
        <item x="15"/>
        <item x="8"/>
        <item x="17"/>
        <item x="19"/>
        <item x="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numFmtId="3" showAll="0"/>
  </pivotFields>
  <rowFields count="1">
    <field x="0"/>
  </rowFields>
  <rowItems count="20">
    <i>
      <x/>
    </i>
    <i>
      <x v="12"/>
    </i>
    <i>
      <x v="5"/>
    </i>
    <i>
      <x v="14"/>
    </i>
    <i>
      <x v="19"/>
    </i>
    <i>
      <x v="15"/>
    </i>
    <i>
      <x v="7"/>
    </i>
    <i>
      <x v="17"/>
    </i>
    <i>
      <x v="9"/>
    </i>
    <i>
      <x v="1"/>
    </i>
    <i>
      <x v="13"/>
    </i>
    <i>
      <x v="8"/>
    </i>
    <i>
      <x v="18"/>
    </i>
    <i>
      <x v="4"/>
    </i>
    <i>
      <x v="16"/>
    </i>
    <i>
      <x v="6"/>
    </i>
    <i>
      <x v="11"/>
    </i>
    <i>
      <x v="10"/>
    </i>
    <i>
      <x v="3"/>
    </i>
    <i>
      <x v="2"/>
    </i>
  </rowItems>
  <colItems count="1">
    <i/>
  </colItems>
  <dataFields count="1">
    <dataField name="Suma de Hombre" fld="1" baseField="0" baseItem="0" numFmtId="3"/>
  </dataFields>
  <formats count="41">
    <format dxfId="56">
      <pivotArea type="all" dataOnly="0" outline="0" fieldPosition="0"/>
    </format>
    <format dxfId="55">
      <pivotArea outline="0" collapsedLevelsAreSubtotals="1" fieldPosition="0"/>
    </format>
    <format dxfId="54">
      <pivotArea dataOnly="0" labelOnly="1" outline="0" axis="axisValues" fieldPosition="0"/>
    </format>
    <format dxfId="53">
      <pivotArea dataOnly="0" labelOnly="1" fieldPosition="0">
        <references count="1">
          <reference field="0" count="0"/>
        </references>
      </pivotArea>
    </format>
    <format dxfId="52">
      <pivotArea dataOnly="0" labelOnly="1" outline="0" axis="axisValues" fieldPosition="0"/>
    </format>
    <format dxfId="51">
      <pivotArea type="all" dataOnly="0" outline="0" fieldPosition="0"/>
    </format>
    <format dxfId="50">
      <pivotArea outline="0" collapsedLevelsAreSubtotals="1" fieldPosition="0"/>
    </format>
    <format dxfId="49">
      <pivotArea dataOnly="0" labelOnly="1" outline="0" axis="axisValues" fieldPosition="0"/>
    </format>
    <format dxfId="48">
      <pivotArea dataOnly="0" labelOnly="1" fieldPosition="0">
        <references count="1">
          <reference field="0" count="0"/>
        </references>
      </pivotArea>
    </format>
    <format dxfId="47">
      <pivotArea dataOnly="0" labelOnly="1" outline="0" axis="axisValues" fieldPosition="0"/>
    </format>
    <format dxfId="46">
      <pivotArea type="all" dataOnly="0" outline="0" fieldPosition="0"/>
    </format>
    <format dxfId="45">
      <pivotArea outline="0" collapsedLevelsAreSubtotals="1" fieldPosition="0"/>
    </format>
    <format dxfId="44">
      <pivotArea type="all" dataOnly="0" outline="0" fieldPosition="0"/>
    </format>
    <format dxfId="43">
      <pivotArea outline="0" collapsedLevelsAreSubtotals="1" fieldPosition="0"/>
    </format>
    <format dxfId="42">
      <pivotArea type="all" dataOnly="0" outline="0" fieldPosition="0"/>
    </format>
    <format dxfId="41">
      <pivotArea outline="0" collapsedLevelsAreSubtotals="1" fieldPosition="0"/>
    </format>
    <format dxfId="40">
      <pivotArea type="all" dataOnly="0" outline="0" fieldPosition="0"/>
    </format>
    <format dxfId="39">
      <pivotArea outline="0" collapsedLevelsAreSubtotals="1" fieldPosition="0"/>
    </format>
    <format dxfId="38">
      <pivotArea type="all" dataOnly="0" outline="0" fieldPosition="0"/>
    </format>
    <format dxfId="37">
      <pivotArea outline="0" collapsedLevelsAreSubtotals="1" fieldPosition="0"/>
    </format>
    <format dxfId="36">
      <pivotArea type="all" dataOnly="0" outline="0" fieldPosition="0"/>
    </format>
    <format dxfId="35">
      <pivotArea outline="0" collapsedLevelsAreSubtotals="1" fieldPosition="0"/>
    </format>
    <format dxfId="34">
      <pivotArea type="all" dataOnly="0" outline="0" fieldPosition="0"/>
    </format>
    <format dxfId="33">
      <pivotArea outline="0" collapsedLevelsAreSubtotals="1" fieldPosition="0"/>
    </format>
    <format dxfId="32">
      <pivotArea type="all" dataOnly="0" outline="0" fieldPosition="0"/>
    </format>
    <format dxfId="31">
      <pivotArea outline="0" collapsedLevelsAreSubtotals="1" fieldPosition="0"/>
    </format>
    <format dxfId="30">
      <pivotArea type="all" dataOnly="0" outline="0" fieldPosition="0"/>
    </format>
    <format dxfId="29">
      <pivotArea outline="0" collapsedLevelsAreSubtotals="1" fieldPosition="0"/>
    </format>
    <format dxfId="28">
      <pivotArea outline="0" collapsedLevelsAreSubtotals="1" fieldPosition="0"/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dataOnly="0" labelOnly="1" fieldPosition="0">
        <references count="1">
          <reference field="0" count="0"/>
        </references>
      </pivotArea>
    </format>
    <format dxfId="24">
      <pivotArea dataOnly="0" labelOnly="1" outline="0" axis="axisValues" fieldPosition="0"/>
    </format>
    <format dxfId="23">
      <pivotArea type="all" dataOnly="0" outline="0" fieldPosition="0"/>
    </format>
    <format dxfId="22">
      <pivotArea outline="0" collapsedLevelsAreSubtotals="1" fieldPosition="0"/>
    </format>
    <format dxfId="21">
      <pivotArea dataOnly="0" labelOnly="1" fieldPosition="0">
        <references count="1">
          <reference field="0" count="0"/>
        </references>
      </pivotArea>
    </format>
    <format dxfId="20">
      <pivotArea dataOnly="0" labelOnly="1" outline="0" axis="axisValues" fieldPosition="0"/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dataOnly="0" labelOnly="1" fieldPosition="0">
        <references count="1">
          <reference field="0" count="0"/>
        </references>
      </pivotArea>
    </format>
    <format dxfId="16">
      <pivotArea dataOnly="0" labelOnly="1" outline="0" axis="axisValues" fieldPosition="0"/>
    </format>
  </formats>
  <chartFormats count="1">
    <chartFormat chart="0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7A37A98-5FBB-49B3-BB9A-9265CEAAA422}" name="TablaDinámica10" cacheId="49" applyNumberFormats="0" applyBorderFormats="0" applyFontFormats="0" applyPatternFormats="0" applyAlignmentFormats="0" applyWidthHeightFormats="1" dataCaption="Valores" showMissing="0" updatedVersion="8" minRefreshableVersion="3" showDrill="0" showDataTips="0" useAutoFormatting="1" rowGrandTotals="0" colGrandTotals="0" itemPrintTitles="1" createdVersion="6" indent="0" outline="1" outlineData="1" multipleFieldFilters="0" chartFormat="2" rowHeaderCaption="">
  <location ref="I60:J85" firstHeaderRow="1" firstDataRow="1" firstDataCol="1"/>
  <pivotFields count="2">
    <pivotField axis="axisRow" showAll="0" sortType="ascending" defaultSubtotal="0">
      <items count="25">
        <item x="1"/>
        <item x="3"/>
        <item x="7"/>
        <item x="11"/>
        <item x="12"/>
        <item x="13"/>
        <item x="18"/>
        <item x="19"/>
        <item x="20"/>
        <item x="6"/>
        <item x="14"/>
        <item x="17"/>
        <item x="2"/>
        <item x="5"/>
        <item x="9"/>
        <item x="10"/>
        <item x="21"/>
        <item x="22"/>
        <item x="23"/>
        <item x="24"/>
        <item x="0"/>
        <item x="4"/>
        <item x="15"/>
        <item x="16"/>
        <item x="8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numFmtId="3" showAll="0" defaultSubtotal="0"/>
  </pivotFields>
  <rowFields count="1">
    <field x="0"/>
  </rowFields>
  <rowItems count="25">
    <i>
      <x v="24"/>
    </i>
    <i>
      <x v="6"/>
    </i>
    <i>
      <x v="17"/>
    </i>
    <i>
      <x v="11"/>
    </i>
    <i>
      <x v="18"/>
    </i>
    <i>
      <x v="20"/>
    </i>
    <i>
      <x v="21"/>
    </i>
    <i>
      <x/>
    </i>
    <i>
      <x v="22"/>
    </i>
    <i>
      <x v="15"/>
    </i>
    <i>
      <x v="23"/>
    </i>
    <i>
      <x v="12"/>
    </i>
    <i>
      <x v="14"/>
    </i>
    <i>
      <x v="8"/>
    </i>
    <i>
      <x v="2"/>
    </i>
    <i>
      <x v="5"/>
    </i>
    <i>
      <x v="19"/>
    </i>
    <i>
      <x v="16"/>
    </i>
    <i>
      <x v="13"/>
    </i>
    <i>
      <x v="4"/>
    </i>
    <i>
      <x v="3"/>
    </i>
    <i>
      <x v="7"/>
    </i>
    <i>
      <x v="9"/>
    </i>
    <i>
      <x v="1"/>
    </i>
    <i>
      <x v="10"/>
    </i>
  </rowItems>
  <colItems count="1">
    <i/>
  </colItems>
  <dataFields count="1">
    <dataField name="Suma de x" fld="1" baseField="0" baseItem="0"/>
  </dataFields>
  <formats count="25">
    <format dxfId="81">
      <pivotArea type="all" dataOnly="0" outline="0" fieldPosition="0"/>
    </format>
    <format dxfId="80">
      <pivotArea outline="0" collapsedLevelsAreSubtotals="1" fieldPosition="0"/>
    </format>
    <format dxfId="79">
      <pivotArea dataOnly="0" labelOnly="1" outline="0" axis="axisValues" fieldPosition="0"/>
    </format>
    <format dxfId="78">
      <pivotArea dataOnly="0" labelOnly="1" fieldPosition="0">
        <references count="1">
          <reference field="0" count="0"/>
        </references>
      </pivotArea>
    </format>
    <format dxfId="77">
      <pivotArea dataOnly="0" labelOnly="1" outline="0" axis="axisValues" fieldPosition="0"/>
    </format>
    <format dxfId="76">
      <pivotArea type="all" dataOnly="0" outline="0" fieldPosition="0"/>
    </format>
    <format dxfId="75">
      <pivotArea outline="0" collapsedLevelsAreSubtotals="1" fieldPosition="0"/>
    </format>
    <format dxfId="74">
      <pivotArea dataOnly="0" labelOnly="1" outline="0" axis="axisValues" fieldPosition="0"/>
    </format>
    <format dxfId="73">
      <pivotArea dataOnly="0" labelOnly="1" fieldPosition="0">
        <references count="1">
          <reference field="0" count="0"/>
        </references>
      </pivotArea>
    </format>
    <format dxfId="72">
      <pivotArea dataOnly="0" labelOnly="1" outline="0" axis="axisValues" fieldPosition="0"/>
    </format>
    <format dxfId="71">
      <pivotArea type="all" dataOnly="0" outline="0" fieldPosition="0"/>
    </format>
    <format dxfId="70">
      <pivotArea outline="0" collapsedLevelsAreSubtotals="1" fieldPosition="0"/>
    </format>
    <format dxfId="69">
      <pivotArea field="0" type="button" dataOnly="0" labelOnly="1" outline="0" axis="axisRow" fieldPosition="0"/>
    </format>
    <format dxfId="68">
      <pivotArea dataOnly="0" labelOnly="1" fieldPosition="0">
        <references count="1">
          <reference field="0" count="0"/>
        </references>
      </pivotArea>
    </format>
    <format dxfId="67">
      <pivotArea dataOnly="0" labelOnly="1" outline="0" axis="axisValues" fieldPosition="0"/>
    </format>
    <format dxfId="66">
      <pivotArea type="all" dataOnly="0" outline="0" fieldPosition="0"/>
    </format>
    <format dxfId="65">
      <pivotArea outline="0" collapsedLevelsAreSubtotals="1" fieldPosition="0"/>
    </format>
    <format dxfId="64">
      <pivotArea field="0" type="button" dataOnly="0" labelOnly="1" outline="0" axis="axisRow" fieldPosition="0"/>
    </format>
    <format dxfId="63">
      <pivotArea dataOnly="0" labelOnly="1" fieldPosition="0">
        <references count="1">
          <reference field="0" count="0"/>
        </references>
      </pivotArea>
    </format>
    <format dxfId="62">
      <pivotArea dataOnly="0" labelOnly="1" outline="0" axis="axisValues" fieldPosition="0"/>
    </format>
    <format dxfId="61">
      <pivotArea type="all" dataOnly="0" outline="0" fieldPosition="0"/>
    </format>
    <format dxfId="60">
      <pivotArea outline="0" collapsedLevelsAreSubtotals="1" fieldPosition="0"/>
    </format>
    <format dxfId="59">
      <pivotArea field="0" type="button" dataOnly="0" labelOnly="1" outline="0" axis="axisRow" fieldPosition="0"/>
    </format>
    <format dxfId="58">
      <pivotArea dataOnly="0" labelOnly="1" fieldPosition="0">
        <references count="1">
          <reference field="0" count="0"/>
        </references>
      </pivotArea>
    </format>
    <format dxfId="57">
      <pivotArea dataOnly="0" labelOnly="1" outline="0" axis="axisValues" fieldPosition="0"/>
    </format>
  </formats>
  <chartFormats count="1">
    <chartFormat chart="0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249977111117893"/>
  </sheetPr>
  <dimension ref="B1:AL222"/>
  <sheetViews>
    <sheetView showGridLines="0" tabSelected="1" view="pageBreakPreview" zoomScale="85" zoomScaleNormal="85" zoomScaleSheetLayoutView="85" workbookViewId="0">
      <selection activeCell="B8" sqref="B8:R8"/>
    </sheetView>
  </sheetViews>
  <sheetFormatPr baseColWidth="10" defaultColWidth="11.453125" defaultRowHeight="14.5" x14ac:dyDescent="0.35"/>
  <cols>
    <col min="1" max="1" width="1.54296875" style="2" customWidth="1"/>
    <col min="2" max="2" width="19.54296875" style="2" customWidth="1"/>
    <col min="3" max="3" width="14.26953125" style="2" customWidth="1"/>
    <col min="4" max="5" width="12.7265625" style="2" customWidth="1"/>
    <col min="6" max="6" width="14.7265625" style="2" customWidth="1"/>
    <col min="7" max="8" width="12.7265625" style="2" customWidth="1"/>
    <col min="9" max="9" width="13" style="2" bestFit="1" customWidth="1"/>
    <col min="10" max="10" width="9.36328125" style="2" bestFit="1" customWidth="1"/>
    <col min="11" max="11" width="12.7265625" style="2" customWidth="1"/>
    <col min="12" max="12" width="14.7265625" style="2" customWidth="1"/>
    <col min="13" max="13" width="13" style="2" bestFit="1" customWidth="1"/>
    <col min="14" max="14" width="19.7265625" style="2" bestFit="1" customWidth="1"/>
    <col min="15" max="15" width="14.7265625" style="2" customWidth="1"/>
    <col min="16" max="16" width="6" style="2" bestFit="1" customWidth="1"/>
    <col min="17" max="17" width="13" style="2" bestFit="1" customWidth="1"/>
    <col min="18" max="18" width="15.26953125" style="2" bestFit="1" customWidth="1"/>
    <col min="19" max="19" width="12.7265625" style="2" hidden="1" customWidth="1"/>
    <col min="20" max="20" width="9.453125" style="2" bestFit="1" customWidth="1"/>
    <col min="21" max="21" width="6" style="2" bestFit="1" customWidth="1"/>
    <col min="22" max="22" width="7.453125" style="2" bestFit="1" customWidth="1"/>
    <col min="23" max="23" width="9.453125" style="2" bestFit="1" customWidth="1"/>
    <col min="24" max="24" width="6.7265625" style="2" bestFit="1" customWidth="1"/>
    <col min="25" max="25" width="5.54296875" style="2" bestFit="1" customWidth="1"/>
    <col min="26" max="26" width="10.54296875" style="2" bestFit="1" customWidth="1"/>
    <col min="27" max="27" width="8.7265625" style="2" bestFit="1" customWidth="1"/>
    <col min="28" max="28" width="7.26953125" style="2" bestFit="1" customWidth="1"/>
    <col min="29" max="29" width="10" style="2" bestFit="1" customWidth="1"/>
    <col min="30" max="30" width="3.54296875" style="2" bestFit="1" customWidth="1"/>
    <col min="31" max="31" width="12.26953125" style="2" bestFit="1" customWidth="1"/>
    <col min="32" max="32" width="5.54296875" style="2" bestFit="1" customWidth="1"/>
    <col min="33" max="33" width="5.7265625" style="2" bestFit="1" customWidth="1"/>
    <col min="34" max="34" width="6.1796875" style="2" bestFit="1" customWidth="1"/>
    <col min="35" max="35" width="10.54296875" style="2" bestFit="1" customWidth="1"/>
    <col min="36" max="36" width="6.453125" style="2" bestFit="1" customWidth="1"/>
    <col min="37" max="37" width="9.1796875" style="2" bestFit="1" customWidth="1"/>
    <col min="38" max="38" width="5.7265625" style="2" bestFit="1" customWidth="1"/>
    <col min="39" max="16384" width="11.453125" style="2"/>
  </cols>
  <sheetData>
    <row r="1" spans="2:18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18" ht="19" x14ac:dyDescent="0.35"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</row>
    <row r="3" spans="2:18" ht="19" x14ac:dyDescent="0.3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8" x14ac:dyDescent="0.3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1"/>
    </row>
    <row r="5" spans="2:18" x14ac:dyDescent="0.3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</row>
    <row r="6" spans="2:18" ht="25" x14ac:dyDescent="0.35">
      <c r="B6" s="129" t="s">
        <v>57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</row>
    <row r="7" spans="2:18" ht="19" x14ac:dyDescent="0.35"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</row>
    <row r="8" spans="2:18" ht="20" x14ac:dyDescent="0.35">
      <c r="B8" s="129" t="s">
        <v>68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</row>
    <row r="9" spans="2:18" ht="15.5" x14ac:dyDescent="0.35">
      <c r="B9" s="8"/>
      <c r="C9" s="9"/>
      <c r="D9" s="9"/>
      <c r="E9" s="9"/>
      <c r="F9" s="9"/>
      <c r="G9" s="9"/>
      <c r="H9" s="9"/>
      <c r="I9" s="9"/>
      <c r="J9" s="6"/>
      <c r="K9" s="6"/>
      <c r="L9" s="9"/>
      <c r="M9" s="9"/>
      <c r="N9" s="9"/>
      <c r="O9" s="9"/>
      <c r="P9" s="9"/>
      <c r="Q9" s="9"/>
      <c r="R9" s="7"/>
    </row>
    <row r="10" spans="2:18" x14ac:dyDescent="0.3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2:18" s="10" customFormat="1" x14ac:dyDescent="0.35"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</row>
    <row r="12" spans="2:18" s="10" customFormat="1" x14ac:dyDescent="0.35"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spans="2:18" s="10" customFormat="1" x14ac:dyDescent="0.35"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</row>
    <row r="14" spans="2:18" ht="15.5" x14ac:dyDescent="0.35">
      <c r="B14" s="12"/>
      <c r="C14" s="12"/>
      <c r="D14" s="12"/>
      <c r="E14" s="12"/>
      <c r="F14" s="13"/>
      <c r="G14" s="103"/>
      <c r="H14" s="94"/>
      <c r="I14" s="94"/>
      <c r="J14" s="94"/>
      <c r="K14" s="94"/>
      <c r="L14" s="94"/>
      <c r="M14" s="94"/>
    </row>
    <row r="15" spans="2:18" x14ac:dyDescent="0.35">
      <c r="B15" s="14"/>
      <c r="C15" s="1"/>
      <c r="D15" s="1"/>
      <c r="E15" s="1"/>
      <c r="F15" s="11"/>
      <c r="G15" s="90"/>
      <c r="H15" s="94"/>
      <c r="I15" s="94"/>
      <c r="J15" s="94"/>
      <c r="K15" s="94"/>
      <c r="L15" s="94"/>
      <c r="M15" s="94"/>
    </row>
    <row r="16" spans="2:18" ht="30" customHeight="1" x14ac:dyDescent="0.35">
      <c r="B16" s="15" t="s">
        <v>0</v>
      </c>
      <c r="C16" s="16" t="s">
        <v>1</v>
      </c>
      <c r="D16" s="17" t="s">
        <v>2</v>
      </c>
      <c r="E16" s="18" t="s">
        <v>3</v>
      </c>
      <c r="F16" s="106" t="s">
        <v>66</v>
      </c>
      <c r="G16" s="88"/>
      <c r="H16" s="94"/>
      <c r="I16" s="94"/>
      <c r="J16" s="94"/>
      <c r="K16" s="94"/>
      <c r="L16" s="94"/>
      <c r="M16" s="94"/>
    </row>
    <row r="17" spans="2:19" ht="19.899999999999999" customHeight="1" x14ac:dyDescent="0.35">
      <c r="B17" s="21" t="s">
        <v>4</v>
      </c>
      <c r="C17" s="22">
        <f>SUM(D17:F17)</f>
        <v>112</v>
      </c>
      <c r="D17" s="23">
        <v>101</v>
      </c>
      <c r="E17" s="23">
        <v>10</v>
      </c>
      <c r="F17" s="23">
        <v>1</v>
      </c>
      <c r="G17" s="104"/>
      <c r="H17" s="94"/>
      <c r="I17" s="94"/>
      <c r="J17" s="94"/>
      <c r="K17" s="94"/>
      <c r="L17" s="94"/>
      <c r="M17" s="94"/>
      <c r="N17" s="66"/>
      <c r="O17" s="66"/>
      <c r="P17" s="66"/>
      <c r="Q17" s="66"/>
    </row>
    <row r="18" spans="2:19" ht="19.899999999999999" customHeight="1" x14ac:dyDescent="0.35">
      <c r="B18" s="21" t="s">
        <v>5</v>
      </c>
      <c r="C18" s="22">
        <f t="shared" ref="C18:C24" si="0">SUM(D18:F18)</f>
        <v>96</v>
      </c>
      <c r="D18" s="23">
        <v>77</v>
      </c>
      <c r="E18" s="23">
        <v>16</v>
      </c>
      <c r="F18" s="23">
        <v>3</v>
      </c>
      <c r="G18" s="104"/>
      <c r="H18" s="94"/>
      <c r="I18" s="94"/>
      <c r="J18" s="94"/>
      <c r="K18" s="94"/>
      <c r="L18" s="94"/>
      <c r="M18" s="94"/>
      <c r="N18" s="66"/>
      <c r="Q18" s="66"/>
    </row>
    <row r="19" spans="2:19" ht="19.899999999999999" customHeight="1" x14ac:dyDescent="0.35">
      <c r="B19" s="21" t="s">
        <v>6</v>
      </c>
      <c r="C19" s="22">
        <f t="shared" si="0"/>
        <v>97</v>
      </c>
      <c r="D19" s="23">
        <v>89</v>
      </c>
      <c r="E19" s="23">
        <v>7</v>
      </c>
      <c r="F19" s="23">
        <v>1</v>
      </c>
      <c r="G19" s="104"/>
      <c r="H19" s="94"/>
      <c r="I19" s="94"/>
      <c r="J19" s="94"/>
      <c r="K19" s="94"/>
      <c r="L19" s="94"/>
      <c r="M19" s="94"/>
      <c r="N19" s="12"/>
      <c r="Q19" s="66"/>
    </row>
    <row r="20" spans="2:19" ht="19.899999999999999" customHeight="1" thickBot="1" x14ac:dyDescent="0.4">
      <c r="B20" s="21" t="s">
        <v>7</v>
      </c>
      <c r="C20" s="22">
        <f t="shared" si="0"/>
        <v>142</v>
      </c>
      <c r="D20" s="23">
        <v>122</v>
      </c>
      <c r="E20" s="23">
        <v>20</v>
      </c>
      <c r="F20" s="23">
        <v>0</v>
      </c>
      <c r="G20" s="104"/>
      <c r="H20" s="94"/>
      <c r="I20" s="94"/>
      <c r="J20" s="94"/>
      <c r="K20" s="94"/>
      <c r="L20" s="94"/>
      <c r="M20" s="94"/>
      <c r="N20" s="1"/>
      <c r="Q20" s="66"/>
    </row>
    <row r="21" spans="2:19" ht="19.899999999999999" hidden="1" customHeight="1" x14ac:dyDescent="0.35">
      <c r="B21" s="21" t="s">
        <v>8</v>
      </c>
      <c r="C21" s="22">
        <f t="shared" si="0"/>
        <v>0</v>
      </c>
      <c r="D21" s="23"/>
      <c r="E21" s="23"/>
      <c r="F21" s="23"/>
      <c r="G21" s="105"/>
      <c r="H21" s="94"/>
      <c r="I21" s="94"/>
      <c r="J21" s="94"/>
      <c r="K21" s="94"/>
      <c r="L21" s="94"/>
      <c r="M21" s="94"/>
      <c r="N21" s="107"/>
      <c r="Q21" s="107"/>
    </row>
    <row r="22" spans="2:19" ht="19.899999999999999" hidden="1" customHeight="1" x14ac:dyDescent="0.35">
      <c r="B22" s="21" t="s">
        <v>9</v>
      </c>
      <c r="C22" s="22">
        <f t="shared" si="0"/>
        <v>0</v>
      </c>
      <c r="D22" s="23"/>
      <c r="E22" s="23"/>
      <c r="F22" s="23"/>
      <c r="G22" s="101"/>
      <c r="H22" s="94"/>
      <c r="I22" s="94"/>
      <c r="J22" s="94"/>
      <c r="K22" s="94"/>
      <c r="L22" s="94"/>
      <c r="M22" s="94"/>
      <c r="N22" s="107"/>
      <c r="O22" s="107"/>
      <c r="P22" s="107"/>
      <c r="Q22" s="107"/>
    </row>
    <row r="23" spans="2:19" ht="19.899999999999999" hidden="1" customHeight="1" x14ac:dyDescent="0.35">
      <c r="B23" s="21" t="s">
        <v>10</v>
      </c>
      <c r="C23" s="22">
        <f t="shared" si="0"/>
        <v>0</v>
      </c>
      <c r="D23" s="23"/>
      <c r="E23" s="23"/>
      <c r="F23" s="23"/>
      <c r="G23" s="101"/>
      <c r="H23" s="94"/>
      <c r="I23" s="94"/>
      <c r="J23" s="94"/>
      <c r="K23" s="94"/>
      <c r="L23" s="94"/>
      <c r="M23" s="94"/>
    </row>
    <row r="24" spans="2:19" ht="19.899999999999999" hidden="1" customHeight="1" x14ac:dyDescent="0.35">
      <c r="B24" s="21" t="s">
        <v>11</v>
      </c>
      <c r="C24" s="22">
        <f t="shared" si="0"/>
        <v>0</v>
      </c>
      <c r="D24" s="23"/>
      <c r="E24" s="23"/>
      <c r="F24" s="23"/>
      <c r="G24" s="101"/>
      <c r="H24" s="94"/>
      <c r="I24" s="94"/>
      <c r="J24" s="94"/>
      <c r="K24" s="94"/>
      <c r="L24" s="94"/>
      <c r="M24" s="94"/>
    </row>
    <row r="25" spans="2:19" ht="19.899999999999999" hidden="1" customHeight="1" x14ac:dyDescent="0.35">
      <c r="B25" s="21" t="s">
        <v>12</v>
      </c>
      <c r="C25" s="22">
        <f>SUM(D25:F25)</f>
        <v>0</v>
      </c>
      <c r="D25" s="23"/>
      <c r="E25" s="23"/>
      <c r="F25" s="23"/>
      <c r="G25" s="101"/>
      <c r="H25" s="94"/>
      <c r="I25" s="94"/>
      <c r="J25" s="94"/>
      <c r="K25" s="94"/>
      <c r="L25" s="94"/>
      <c r="M25" s="94"/>
    </row>
    <row r="26" spans="2:19" ht="19.899999999999999" hidden="1" customHeight="1" x14ac:dyDescent="0.35">
      <c r="B26" s="21" t="s">
        <v>13</v>
      </c>
      <c r="C26" s="22">
        <f>SUM(D26:F26)</f>
        <v>0</v>
      </c>
      <c r="D26" s="23"/>
      <c r="E26" s="23"/>
      <c r="F26" s="23"/>
      <c r="G26" s="101"/>
      <c r="H26" s="94"/>
      <c r="I26" s="94"/>
      <c r="J26" s="94"/>
      <c r="K26" s="94"/>
      <c r="L26" s="94"/>
      <c r="M26" s="94"/>
    </row>
    <row r="27" spans="2:19" ht="19.899999999999999" hidden="1" customHeight="1" x14ac:dyDescent="0.35">
      <c r="B27" s="21" t="s">
        <v>14</v>
      </c>
      <c r="C27" s="22">
        <f>SUM(D27:F27)</f>
        <v>0</v>
      </c>
      <c r="D27" s="23"/>
      <c r="E27" s="23"/>
      <c r="F27" s="23"/>
      <c r="G27" s="101"/>
      <c r="H27" s="94"/>
      <c r="I27" s="94"/>
      <c r="J27" s="94"/>
      <c r="K27" s="94"/>
      <c r="L27" s="94"/>
      <c r="M27" s="94"/>
    </row>
    <row r="28" spans="2:19" ht="15" hidden="1" thickBot="1" x14ac:dyDescent="0.4">
      <c r="B28" s="21" t="s">
        <v>15</v>
      </c>
      <c r="C28" s="22">
        <f>SUM(D28:F28)</f>
        <v>0</v>
      </c>
      <c r="D28" s="23"/>
      <c r="E28" s="23"/>
      <c r="F28"/>
      <c r="G28" s="101"/>
      <c r="H28" s="94"/>
      <c r="I28" s="94"/>
      <c r="J28" s="94"/>
      <c r="K28" s="94"/>
      <c r="L28" s="94"/>
      <c r="M28" s="94"/>
    </row>
    <row r="29" spans="2:19" ht="19.899999999999999" customHeight="1" x14ac:dyDescent="0.35">
      <c r="B29" s="30" t="s">
        <v>1</v>
      </c>
      <c r="C29" s="31">
        <f>SUM(C17:C28)</f>
        <v>447</v>
      </c>
      <c r="D29" s="32">
        <f>SUM(D17:D28)</f>
        <v>389</v>
      </c>
      <c r="E29" s="32">
        <f>SUM(E17:E28)</f>
        <v>53</v>
      </c>
      <c r="F29" s="32">
        <f>SUM(F17:F28)</f>
        <v>5</v>
      </c>
      <c r="G29" s="92"/>
      <c r="H29" s="94"/>
      <c r="I29" s="94"/>
      <c r="J29" s="94"/>
      <c r="K29" s="94"/>
      <c r="L29" s="94"/>
      <c r="M29" s="66"/>
      <c r="N29" s="66"/>
      <c r="O29" s="66"/>
      <c r="P29" s="66"/>
      <c r="Q29" s="66"/>
      <c r="R29" s="66"/>
    </row>
    <row r="30" spans="2:19" ht="19.899999999999999" customHeight="1" thickBot="1" x14ac:dyDescent="0.4">
      <c r="B30" s="35" t="s">
        <v>16</v>
      </c>
      <c r="C30" s="36">
        <f>SUM(D30:F30)</f>
        <v>1</v>
      </c>
      <c r="D30" s="36">
        <f>D29/$C29</f>
        <v>0.87024608501118572</v>
      </c>
      <c r="E30" s="36">
        <f>E29/$C29</f>
        <v>0.11856823266219239</v>
      </c>
      <c r="F30" s="36">
        <f>F29/$C29</f>
        <v>1.1185682326621925E-2</v>
      </c>
      <c r="G30" s="94"/>
      <c r="H30" s="94"/>
      <c r="I30" s="94"/>
      <c r="J30" s="94"/>
      <c r="K30" s="94"/>
      <c r="L30" s="94"/>
      <c r="M30" s="66"/>
      <c r="N30" s="66"/>
      <c r="O30" s="66"/>
      <c r="P30" s="66"/>
      <c r="Q30" s="66"/>
      <c r="R30" s="66"/>
      <c r="S30" s="99"/>
    </row>
    <row r="31" spans="2:19" ht="11.5" customHeight="1" x14ac:dyDescent="0.35">
      <c r="B31"/>
      <c r="C31"/>
      <c r="D31"/>
      <c r="E31"/>
      <c r="F31"/>
      <c r="G31" s="94"/>
      <c r="H31" s="94"/>
      <c r="I31" s="94"/>
      <c r="J31" s="94"/>
      <c r="K31" s="94"/>
      <c r="L31" s="94"/>
      <c r="M31" s="66"/>
      <c r="R31" s="66"/>
      <c r="S31" s="99"/>
    </row>
    <row r="32" spans="2:19" ht="11.5" customHeight="1" x14ac:dyDescent="0.35">
      <c r="B32"/>
      <c r="C32"/>
      <c r="D32"/>
      <c r="E32"/>
      <c r="F32"/>
      <c r="G32" s="94"/>
      <c r="H32" s="94"/>
      <c r="I32" s="94"/>
      <c r="J32" s="94"/>
      <c r="K32" s="94"/>
      <c r="L32" s="94"/>
      <c r="M32" s="66"/>
      <c r="S32" s="99"/>
    </row>
    <row r="33" spans="2:19" ht="11.5" customHeight="1" x14ac:dyDescent="0.35">
      <c r="B33"/>
      <c r="C33"/>
      <c r="D33"/>
      <c r="E33"/>
      <c r="F33"/>
      <c r="G33" s="94"/>
      <c r="H33" s="94"/>
      <c r="I33" s="94"/>
      <c r="J33" s="94"/>
      <c r="K33" s="94"/>
      <c r="L33" s="94"/>
      <c r="M33" s="66"/>
      <c r="S33" s="99"/>
    </row>
    <row r="34" spans="2:19" x14ac:dyDescent="0.35">
      <c r="B34" s="78"/>
      <c r="C34" s="1"/>
      <c r="D34" s="1"/>
      <c r="E34" s="1"/>
      <c r="F34" s="1"/>
      <c r="H34" s="1"/>
      <c r="M34" s="66"/>
      <c r="S34" s="99"/>
    </row>
    <row r="35" spans="2:19" ht="15.5" x14ac:dyDescent="0.35">
      <c r="B35" s="38"/>
      <c r="C35" s="38"/>
      <c r="D35" s="38"/>
      <c r="E35" s="38"/>
      <c r="F35" s="38"/>
      <c r="H35" s="38"/>
      <c r="J35" s="38"/>
      <c r="L35" s="38"/>
      <c r="M35" s="12"/>
      <c r="S35" s="99"/>
    </row>
    <row r="36" spans="2:19" x14ac:dyDescent="0.35">
      <c r="B36" s="1"/>
      <c r="C36" s="1"/>
      <c r="D36" s="1"/>
      <c r="E36" s="1"/>
      <c r="F36" s="1"/>
      <c r="H36" s="1"/>
      <c r="J36" s="1"/>
      <c r="L36" s="96"/>
      <c r="M36" s="1"/>
      <c r="Q36" s="113" t="s">
        <v>53</v>
      </c>
      <c r="R36" s="114">
        <f>+SUM(D51:F51)</f>
        <v>102</v>
      </c>
      <c r="S36" s="100"/>
    </row>
    <row r="37" spans="2:19" ht="14.5" customHeight="1" x14ac:dyDescent="0.35">
      <c r="B37" s="125" t="s">
        <v>18</v>
      </c>
      <c r="C37" s="133" t="s">
        <v>59</v>
      </c>
      <c r="D37" s="139" t="s">
        <v>50</v>
      </c>
      <c r="E37" s="132"/>
      <c r="F37" s="138"/>
      <c r="G37" s="135" t="s">
        <v>51</v>
      </c>
      <c r="H37" s="132"/>
      <c r="I37" s="132"/>
      <c r="J37" s="135" t="s">
        <v>19</v>
      </c>
      <c r="K37" s="132"/>
      <c r="L37" s="138"/>
      <c r="M37" s="135" t="s">
        <v>52</v>
      </c>
      <c r="N37" s="132"/>
      <c r="O37" s="132"/>
      <c r="Q37" s="113" t="s">
        <v>17</v>
      </c>
      <c r="R37" s="114">
        <f>+SUM(G51:I51)</f>
        <v>268</v>
      </c>
      <c r="S37"/>
    </row>
    <row r="38" spans="2:19" ht="30.65" customHeight="1" x14ac:dyDescent="0.35">
      <c r="B38" s="132"/>
      <c r="C38" s="134"/>
      <c r="D38" s="72" t="s">
        <v>2</v>
      </c>
      <c r="E38" s="82" t="s">
        <v>3</v>
      </c>
      <c r="F38" s="106" t="s">
        <v>66</v>
      </c>
      <c r="G38" s="72" t="s">
        <v>2</v>
      </c>
      <c r="H38" s="82" t="s">
        <v>3</v>
      </c>
      <c r="I38" s="106" t="s">
        <v>66</v>
      </c>
      <c r="J38" s="72" t="s">
        <v>2</v>
      </c>
      <c r="K38" s="82" t="s">
        <v>3</v>
      </c>
      <c r="L38" s="106" t="s">
        <v>66</v>
      </c>
      <c r="M38" s="72" t="s">
        <v>2</v>
      </c>
      <c r="N38" s="82" t="s">
        <v>3</v>
      </c>
      <c r="O38" s="106" t="s">
        <v>66</v>
      </c>
      <c r="Q38" s="113" t="s">
        <v>20</v>
      </c>
      <c r="R38" s="114">
        <f>+SUM(J51:L51)</f>
        <v>1</v>
      </c>
      <c r="S38"/>
    </row>
    <row r="39" spans="2:19" ht="19.899999999999999" customHeight="1" x14ac:dyDescent="0.35">
      <c r="B39" s="25" t="s">
        <v>4</v>
      </c>
      <c r="C39" s="22">
        <f>SUM(D39:O39)</f>
        <v>112</v>
      </c>
      <c r="D39" s="23">
        <v>22</v>
      </c>
      <c r="E39" s="23">
        <v>2</v>
      </c>
      <c r="F39" s="23">
        <v>0</v>
      </c>
      <c r="G39" s="23">
        <v>60</v>
      </c>
      <c r="H39" s="23">
        <v>6</v>
      </c>
      <c r="I39" s="23">
        <v>1</v>
      </c>
      <c r="J39" s="23">
        <v>0</v>
      </c>
      <c r="K39" s="23">
        <v>0</v>
      </c>
      <c r="L39" s="23">
        <v>0</v>
      </c>
      <c r="M39" s="23">
        <v>19</v>
      </c>
      <c r="N39" s="23">
        <v>2</v>
      </c>
      <c r="O39" s="23">
        <v>0</v>
      </c>
      <c r="Q39" s="113" t="s">
        <v>52</v>
      </c>
      <c r="R39" s="114">
        <f>+SUM(M51:O51)</f>
        <v>76</v>
      </c>
      <c r="S39"/>
    </row>
    <row r="40" spans="2:19" ht="19.899999999999999" customHeight="1" x14ac:dyDescent="0.35">
      <c r="B40" s="25" t="s">
        <v>5</v>
      </c>
      <c r="C40" s="22">
        <f>SUM(D40:O40)</f>
        <v>96</v>
      </c>
      <c r="D40" s="23">
        <v>17</v>
      </c>
      <c r="E40" s="23">
        <v>4</v>
      </c>
      <c r="F40" s="23">
        <v>0</v>
      </c>
      <c r="G40" s="23">
        <v>53</v>
      </c>
      <c r="H40" s="23">
        <v>10</v>
      </c>
      <c r="I40" s="23">
        <v>1</v>
      </c>
      <c r="J40" s="23">
        <v>0</v>
      </c>
      <c r="K40" s="23">
        <v>0</v>
      </c>
      <c r="L40" s="23">
        <v>0</v>
      </c>
      <c r="M40" s="23">
        <v>7</v>
      </c>
      <c r="N40" s="23">
        <v>2</v>
      </c>
      <c r="O40" s="23">
        <v>2</v>
      </c>
      <c r="P40" s="94"/>
      <c r="Q40" s="94"/>
      <c r="R40" s="94"/>
      <c r="S40"/>
    </row>
    <row r="41" spans="2:19" ht="19.899999999999999" customHeight="1" x14ac:dyDescent="0.35">
      <c r="B41" s="25" t="s">
        <v>6</v>
      </c>
      <c r="C41" s="22">
        <f>SUM(D41:O41)</f>
        <v>97</v>
      </c>
      <c r="D41" s="23">
        <v>21</v>
      </c>
      <c r="E41" s="23">
        <v>0</v>
      </c>
      <c r="F41" s="23">
        <v>1</v>
      </c>
      <c r="G41" s="23">
        <v>51</v>
      </c>
      <c r="H41" s="23">
        <v>6</v>
      </c>
      <c r="I41" s="23">
        <v>0</v>
      </c>
      <c r="J41" s="23">
        <v>0</v>
      </c>
      <c r="K41" s="23">
        <v>0</v>
      </c>
      <c r="L41" s="23">
        <v>0</v>
      </c>
      <c r="M41" s="23">
        <v>17</v>
      </c>
      <c r="N41" s="23">
        <v>1</v>
      </c>
      <c r="O41" s="23">
        <v>0</v>
      </c>
      <c r="P41" s="94"/>
      <c r="Q41" s="94"/>
      <c r="R41" s="94"/>
      <c r="S41"/>
    </row>
    <row r="42" spans="2:19" ht="19.899999999999999" customHeight="1" thickBot="1" x14ac:dyDescent="0.4">
      <c r="B42" s="25" t="s">
        <v>7</v>
      </c>
      <c r="C42" s="22">
        <f>SUM(D42:O42)</f>
        <v>142</v>
      </c>
      <c r="D42" s="23">
        <v>31</v>
      </c>
      <c r="E42" s="23">
        <v>4</v>
      </c>
      <c r="F42" s="23">
        <v>0</v>
      </c>
      <c r="G42" s="23">
        <v>69</v>
      </c>
      <c r="H42" s="23">
        <v>11</v>
      </c>
      <c r="I42" s="23">
        <v>0</v>
      </c>
      <c r="J42" s="23">
        <v>1</v>
      </c>
      <c r="K42" s="23">
        <v>0</v>
      </c>
      <c r="L42" s="23">
        <v>0</v>
      </c>
      <c r="M42" s="23">
        <v>21</v>
      </c>
      <c r="N42" s="23">
        <v>5</v>
      </c>
      <c r="O42" s="23">
        <v>0</v>
      </c>
      <c r="P42" s="94"/>
      <c r="Q42" s="94"/>
      <c r="R42" s="94"/>
      <c r="S42"/>
    </row>
    <row r="43" spans="2:19" ht="19.899999999999999" hidden="1" customHeight="1" x14ac:dyDescent="0.35">
      <c r="B43" s="25" t="s">
        <v>8</v>
      </c>
      <c r="C43" s="22">
        <f t="shared" ref="C43:C50" si="1">SUM(D43:O43)</f>
        <v>0</v>
      </c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94"/>
      <c r="Q43" s="94"/>
      <c r="R43" s="94"/>
      <c r="S43"/>
    </row>
    <row r="44" spans="2:19" ht="19.899999999999999" hidden="1" customHeight="1" x14ac:dyDescent="0.35">
      <c r="B44" s="25" t="s">
        <v>9</v>
      </c>
      <c r="C44" s="22">
        <f t="shared" si="1"/>
        <v>0</v>
      </c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94"/>
      <c r="Q44" s="94"/>
      <c r="R44" s="94"/>
      <c r="S44"/>
    </row>
    <row r="45" spans="2:19" ht="19.899999999999999" hidden="1" customHeight="1" x14ac:dyDescent="0.35">
      <c r="B45" s="28" t="s">
        <v>10</v>
      </c>
      <c r="C45" s="22">
        <f t="shared" si="1"/>
        <v>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94"/>
      <c r="Q45" s="94"/>
      <c r="R45" s="94"/>
      <c r="S45"/>
    </row>
    <row r="46" spans="2:19" ht="19.899999999999999" hidden="1" customHeight="1" x14ac:dyDescent="0.35">
      <c r="B46" s="25" t="s">
        <v>11</v>
      </c>
      <c r="C46" s="22">
        <f t="shared" si="1"/>
        <v>0</v>
      </c>
      <c r="D46" s="23"/>
      <c r="E46" s="23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94"/>
      <c r="Q46" s="94"/>
      <c r="R46" s="94"/>
      <c r="S46"/>
    </row>
    <row r="47" spans="2:19" ht="19.899999999999999" hidden="1" customHeight="1" x14ac:dyDescent="0.35">
      <c r="B47" s="25" t="s">
        <v>12</v>
      </c>
      <c r="C47" s="22">
        <f t="shared" si="1"/>
        <v>0</v>
      </c>
      <c r="D47" s="23"/>
      <c r="E47" s="23"/>
      <c r="F47" s="29"/>
      <c r="G47" s="23"/>
      <c r="H47" s="29"/>
      <c r="I47" s="29"/>
      <c r="J47" s="29"/>
      <c r="K47" s="29"/>
      <c r="L47" s="29"/>
      <c r="M47" s="29"/>
      <c r="N47" s="29"/>
      <c r="O47" s="29"/>
      <c r="P47" s="94"/>
      <c r="Q47" s="94"/>
      <c r="R47" s="94"/>
      <c r="S47"/>
    </row>
    <row r="48" spans="2:19" ht="19.899999999999999" hidden="1" customHeight="1" x14ac:dyDescent="0.35">
      <c r="B48" s="25" t="s">
        <v>13</v>
      </c>
      <c r="C48" s="22">
        <f t="shared" si="1"/>
        <v>0</v>
      </c>
      <c r="D48" s="23"/>
      <c r="E48" s="23"/>
      <c r="F48" s="29"/>
      <c r="G48" s="23"/>
      <c r="H48" s="23"/>
      <c r="I48" s="29"/>
      <c r="J48" s="23"/>
      <c r="K48" s="23"/>
      <c r="L48" s="23"/>
      <c r="M48" s="23"/>
      <c r="N48" s="23"/>
      <c r="O48" s="23"/>
      <c r="P48" s="94"/>
      <c r="Q48" s="94"/>
      <c r="R48" s="94"/>
      <c r="S48"/>
    </row>
    <row r="49" spans="2:19" ht="19.899999999999999" hidden="1" customHeight="1" x14ac:dyDescent="0.35">
      <c r="B49" s="25" t="s">
        <v>14</v>
      </c>
      <c r="C49" s="22">
        <f t="shared" si="1"/>
        <v>0</v>
      </c>
      <c r="D49" s="23"/>
      <c r="E49" s="23"/>
      <c r="F49" s="29"/>
      <c r="G49" s="23"/>
      <c r="H49" s="23"/>
      <c r="I49" s="29"/>
      <c r="J49" s="23"/>
      <c r="K49" s="23"/>
      <c r="L49" s="23"/>
      <c r="M49" s="23"/>
      <c r="N49" s="23"/>
      <c r="O49" s="23"/>
      <c r="P49" s="94"/>
      <c r="Q49" s="94"/>
      <c r="R49" s="94"/>
      <c r="S49"/>
    </row>
    <row r="50" spans="2:19" ht="15" hidden="1" thickBot="1" x14ac:dyDescent="0.4">
      <c r="B50" s="25" t="s">
        <v>15</v>
      </c>
      <c r="C50" s="22">
        <f t="shared" si="1"/>
        <v>0</v>
      </c>
      <c r="D50" s="23"/>
      <c r="E50" s="23"/>
      <c r="G50" s="23"/>
      <c r="H50" s="23"/>
      <c r="J50" s="23"/>
      <c r="K50" s="23"/>
      <c r="L50" s="23"/>
      <c r="M50" s="23"/>
      <c r="N50" s="23"/>
      <c r="O50" s="23"/>
      <c r="P50" s="94"/>
      <c r="Q50" s="94"/>
      <c r="R50" s="94"/>
      <c r="S50"/>
    </row>
    <row r="51" spans="2:19" ht="19.899999999999999" customHeight="1" x14ac:dyDescent="0.35">
      <c r="B51" s="34" t="s">
        <v>1</v>
      </c>
      <c r="C51" s="31">
        <f>SUM(C39:C50)</f>
        <v>447</v>
      </c>
      <c r="D51" s="73">
        <f t="shared" ref="D51:F51" si="2">SUM(D39:D50)</f>
        <v>91</v>
      </c>
      <c r="E51" s="31">
        <f t="shared" si="2"/>
        <v>10</v>
      </c>
      <c r="F51" s="31">
        <f t="shared" si="2"/>
        <v>1</v>
      </c>
      <c r="G51" s="31">
        <f t="shared" ref="G51:I51" si="3">SUM(G39:G50)</f>
        <v>233</v>
      </c>
      <c r="H51" s="31">
        <f t="shared" si="3"/>
        <v>33</v>
      </c>
      <c r="I51" s="31">
        <f t="shared" si="3"/>
        <v>2</v>
      </c>
      <c r="J51" s="31">
        <f t="shared" ref="J51:O51" si="4">SUM(J39:J50)</f>
        <v>1</v>
      </c>
      <c r="K51" s="31">
        <f t="shared" si="4"/>
        <v>0</v>
      </c>
      <c r="L51" s="31">
        <f t="shared" si="4"/>
        <v>0</v>
      </c>
      <c r="M51" s="31">
        <f t="shared" si="4"/>
        <v>64</v>
      </c>
      <c r="N51" s="31">
        <f t="shared" si="4"/>
        <v>10</v>
      </c>
      <c r="O51" s="31">
        <f t="shared" si="4"/>
        <v>2</v>
      </c>
      <c r="P51" s="94"/>
      <c r="Q51" s="94"/>
      <c r="R51" s="94"/>
      <c r="S51"/>
    </row>
    <row r="52" spans="2:19" ht="19.899999999999999" customHeight="1" thickBot="1" x14ac:dyDescent="0.4">
      <c r="B52" s="35" t="s">
        <v>16</v>
      </c>
      <c r="C52" s="37">
        <f>SUM(D52:O52)</f>
        <v>1</v>
      </c>
      <c r="D52" s="74">
        <f>D51/($C$51)</f>
        <v>0.20357941834451901</v>
      </c>
      <c r="E52" s="37">
        <f t="shared" ref="E52:K52" si="5">E51/($C$51)</f>
        <v>2.2371364653243849E-2</v>
      </c>
      <c r="F52" s="37">
        <f t="shared" si="5"/>
        <v>2.2371364653243847E-3</v>
      </c>
      <c r="G52" s="37">
        <f t="shared" si="5"/>
        <v>0.52125279642058164</v>
      </c>
      <c r="H52" s="37">
        <f t="shared" si="5"/>
        <v>7.3825503355704702E-2</v>
      </c>
      <c r="I52" s="37">
        <f t="shared" si="5"/>
        <v>4.4742729306487695E-3</v>
      </c>
      <c r="J52" s="37">
        <f t="shared" si="5"/>
        <v>2.2371364653243847E-3</v>
      </c>
      <c r="K52" s="37">
        <f t="shared" si="5"/>
        <v>0</v>
      </c>
      <c r="L52" s="37">
        <f t="shared" ref="L52" si="6">L51/($C$51)</f>
        <v>0</v>
      </c>
      <c r="M52" s="37">
        <f>M51/($C$51)</f>
        <v>0.14317673378076062</v>
      </c>
      <c r="N52" s="37">
        <f>N51/($C$51)</f>
        <v>2.2371364653243849E-2</v>
      </c>
      <c r="O52" s="37">
        <f>O51/($C$51)</f>
        <v>4.4742729306487695E-3</v>
      </c>
      <c r="P52" s="94"/>
      <c r="Q52" s="94"/>
      <c r="R52" s="94"/>
      <c r="S52"/>
    </row>
    <row r="53" spans="2:19" x14ac:dyDescent="0.35">
      <c r="B53" s="78"/>
      <c r="C53" s="40"/>
      <c r="D53" s="39"/>
      <c r="E53" s="39"/>
      <c r="F53" s="54"/>
      <c r="G53" s="24"/>
      <c r="H53" s="40"/>
      <c r="I53" s="40"/>
      <c r="J53" s="39"/>
      <c r="K53" s="39"/>
      <c r="L53" s="26"/>
      <c r="M53" s="27"/>
      <c r="N53" s="27"/>
      <c r="O53" s="66"/>
      <c r="P53" s="66"/>
      <c r="Q53" s="66"/>
      <c r="R53" s="66"/>
    </row>
    <row r="54" spans="2:19" x14ac:dyDescent="0.35">
      <c r="B54" s="53"/>
      <c r="C54" s="40"/>
      <c r="D54" s="39"/>
      <c r="E54" s="39"/>
      <c r="F54" s="54"/>
      <c r="G54" s="24"/>
      <c r="H54" s="40"/>
      <c r="I54" s="40"/>
      <c r="J54" s="39"/>
      <c r="K54" s="39"/>
      <c r="L54" s="26"/>
      <c r="M54" s="27"/>
      <c r="N54" s="101"/>
    </row>
    <row r="55" spans="2:19" x14ac:dyDescent="0.35">
      <c r="B55" s="1"/>
      <c r="C55" s="1"/>
      <c r="D55" s="1"/>
      <c r="E55" s="1"/>
      <c r="F55" s="1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</row>
    <row r="56" spans="2:19" x14ac:dyDescent="0.35">
      <c r="B56" s="53"/>
      <c r="C56" s="40"/>
      <c r="D56" s="39"/>
      <c r="E56" s="39"/>
      <c r="F56" s="54"/>
      <c r="G56" s="92"/>
      <c r="H56" s="93"/>
      <c r="I56" s="93"/>
      <c r="J56" s="93"/>
      <c r="K56" s="93"/>
      <c r="L56" s="94"/>
      <c r="M56" s="95"/>
      <c r="N56" s="95"/>
      <c r="O56" s="95"/>
      <c r="P56" s="95"/>
      <c r="Q56" s="95"/>
      <c r="R56" s="95"/>
      <c r="S56" s="94"/>
    </row>
    <row r="57" spans="2:19" x14ac:dyDescent="0.35">
      <c r="B57" s="1"/>
      <c r="C57" s="1"/>
      <c r="D57" s="1"/>
      <c r="E57" s="1"/>
      <c r="F57" s="1"/>
      <c r="G57" s="96"/>
      <c r="H57" s="96"/>
      <c r="I57" s="96"/>
      <c r="J57" s="96"/>
      <c r="K57" s="96"/>
      <c r="L57" s="94"/>
      <c r="M57" s="97"/>
      <c r="N57" s="96"/>
      <c r="O57" s="94"/>
      <c r="P57" s="94"/>
      <c r="Q57" s="94"/>
      <c r="R57" s="94"/>
      <c r="S57" s="94"/>
    </row>
    <row r="58" spans="2:19" x14ac:dyDescent="0.35">
      <c r="B58" s="126" t="s">
        <v>21</v>
      </c>
      <c r="C58" s="133" t="s">
        <v>59</v>
      </c>
      <c r="D58" s="141" t="s">
        <v>22</v>
      </c>
      <c r="E58" s="142"/>
      <c r="F58" s="142"/>
      <c r="G58" s="109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</row>
    <row r="59" spans="2:19" ht="28" x14ac:dyDescent="0.35">
      <c r="B59" s="140"/>
      <c r="C59" s="134"/>
      <c r="D59" s="56" t="s">
        <v>2</v>
      </c>
      <c r="E59" s="102" t="s">
        <v>3</v>
      </c>
      <c r="F59" s="102" t="s">
        <v>66</v>
      </c>
      <c r="G59" s="87"/>
      <c r="H59" s="87"/>
      <c r="I59" s="87"/>
      <c r="J59" s="87"/>
      <c r="K59" s="79"/>
      <c r="L59" s="87"/>
      <c r="M59" s="87"/>
      <c r="N59" s="87"/>
      <c r="O59" s="64" t="s">
        <v>21</v>
      </c>
      <c r="P59" s="64" t="s">
        <v>3</v>
      </c>
      <c r="Q59" s="117"/>
      <c r="R59" s="117" t="s">
        <v>47</v>
      </c>
      <c r="S59" s="98"/>
    </row>
    <row r="60" spans="2:19" x14ac:dyDescent="0.35">
      <c r="B60" s="25" t="s">
        <v>23</v>
      </c>
      <c r="C60" s="22">
        <f t="shared" ref="C60:C85" si="7">SUM(D60:F60)</f>
        <v>2</v>
      </c>
      <c r="D60" s="57">
        <v>2</v>
      </c>
      <c r="E60" s="57">
        <v>0</v>
      </c>
      <c r="F60" s="57">
        <v>0</v>
      </c>
      <c r="G60" s="64" t="s">
        <v>21</v>
      </c>
      <c r="H60" s="64" t="s">
        <v>63</v>
      </c>
      <c r="I60" s="117" t="s">
        <v>62</v>
      </c>
      <c r="J60" s="117" t="s">
        <v>64</v>
      </c>
      <c r="K60" s="87"/>
      <c r="L60" s="87"/>
      <c r="M60" s="87"/>
      <c r="N60" s="87"/>
      <c r="O60" s="64" t="str">
        <f>+B60</f>
        <v>Amazonas</v>
      </c>
      <c r="P60" s="64">
        <f>+E60</f>
        <v>0</v>
      </c>
      <c r="Q60" s="118" t="s">
        <v>27</v>
      </c>
      <c r="R60" s="121">
        <v>0</v>
      </c>
      <c r="S60" s="98"/>
    </row>
    <row r="61" spans="2:19" x14ac:dyDescent="0.35">
      <c r="B61" s="25" t="s">
        <v>24</v>
      </c>
      <c r="C61" s="22">
        <f t="shared" si="7"/>
        <v>2</v>
      </c>
      <c r="D61" s="23">
        <v>2</v>
      </c>
      <c r="E61" s="23">
        <v>0</v>
      </c>
      <c r="F61" s="23">
        <v>0</v>
      </c>
      <c r="G61" s="64" t="str">
        <f>+B60</f>
        <v>Amazonas</v>
      </c>
      <c r="H61" s="64">
        <f>+D60</f>
        <v>2</v>
      </c>
      <c r="I61" s="118" t="s">
        <v>31</v>
      </c>
      <c r="J61" s="117">
        <v>0</v>
      </c>
      <c r="K61" s="87"/>
      <c r="L61" s="87"/>
      <c r="M61" s="87"/>
      <c r="N61" s="87"/>
      <c r="O61" s="64" t="str">
        <f t="shared" ref="O61" si="8">+B61</f>
        <v>Ancash</v>
      </c>
      <c r="P61" s="64">
        <f t="shared" ref="P61" si="9">+E61</f>
        <v>0</v>
      </c>
      <c r="Q61" s="119" t="s">
        <v>24</v>
      </c>
      <c r="R61" s="122">
        <v>0</v>
      </c>
      <c r="S61" s="98"/>
    </row>
    <row r="62" spans="2:19" x14ac:dyDescent="0.35">
      <c r="B62" s="25" t="s">
        <v>25</v>
      </c>
      <c r="C62" s="22">
        <f t="shared" si="7"/>
        <v>3</v>
      </c>
      <c r="D62" s="23">
        <v>3</v>
      </c>
      <c r="E62" s="23">
        <v>0</v>
      </c>
      <c r="F62" s="23">
        <v>0</v>
      </c>
      <c r="G62" s="64" t="str">
        <f t="shared" ref="G62:G85" si="10">+B61</f>
        <v>Ancash</v>
      </c>
      <c r="H62" s="64">
        <f t="shared" ref="H62:H85" si="11">+D61</f>
        <v>2</v>
      </c>
      <c r="I62" s="119" t="s">
        <v>38</v>
      </c>
      <c r="J62" s="120">
        <v>0</v>
      </c>
      <c r="K62" s="87"/>
      <c r="L62" s="87"/>
      <c r="M62" s="87"/>
      <c r="N62" s="87"/>
      <c r="O62" s="64" t="str">
        <f t="shared" ref="O62:O75" si="12">+B63</f>
        <v>Arequipa</v>
      </c>
      <c r="P62" s="64">
        <f t="shared" ref="P62:P75" si="13">+E63</f>
        <v>3</v>
      </c>
      <c r="Q62" s="119" t="s">
        <v>39</v>
      </c>
      <c r="R62" s="122">
        <v>0</v>
      </c>
      <c r="S62" s="98"/>
    </row>
    <row r="63" spans="2:19" x14ac:dyDescent="0.35">
      <c r="B63" s="25" t="s">
        <v>26</v>
      </c>
      <c r="C63" s="22">
        <f t="shared" si="7"/>
        <v>27</v>
      </c>
      <c r="D63" s="23">
        <v>24</v>
      </c>
      <c r="E63" s="23">
        <v>3</v>
      </c>
      <c r="F63" s="23">
        <v>0</v>
      </c>
      <c r="G63" s="64" t="str">
        <f t="shared" si="10"/>
        <v>Apurimac</v>
      </c>
      <c r="H63" s="64">
        <f t="shared" si="11"/>
        <v>3</v>
      </c>
      <c r="I63" s="119" t="s">
        <v>42</v>
      </c>
      <c r="J63" s="120">
        <v>1</v>
      </c>
      <c r="K63" s="87"/>
      <c r="L63" s="87"/>
      <c r="M63" s="87"/>
      <c r="N63" s="87"/>
      <c r="O63" s="64" t="str">
        <f t="shared" si="12"/>
        <v>Ayacucho</v>
      </c>
      <c r="P63" s="64">
        <f t="shared" si="13"/>
        <v>0</v>
      </c>
      <c r="Q63" s="119" t="s">
        <v>33</v>
      </c>
      <c r="R63" s="122">
        <v>0</v>
      </c>
      <c r="S63" s="98"/>
    </row>
    <row r="64" spans="2:19" x14ac:dyDescent="0.35">
      <c r="B64" s="25" t="s">
        <v>27</v>
      </c>
      <c r="C64" s="22">
        <f t="shared" si="7"/>
        <v>2</v>
      </c>
      <c r="D64" s="23">
        <v>2</v>
      </c>
      <c r="E64" s="23">
        <v>0</v>
      </c>
      <c r="F64" s="23">
        <v>0</v>
      </c>
      <c r="G64" s="64" t="str">
        <f t="shared" si="10"/>
        <v>Arequipa</v>
      </c>
      <c r="H64" s="64">
        <f t="shared" si="11"/>
        <v>24</v>
      </c>
      <c r="I64" s="119" t="s">
        <v>55</v>
      </c>
      <c r="J64" s="120">
        <v>1</v>
      </c>
      <c r="K64" s="87"/>
      <c r="L64" s="87"/>
      <c r="M64" s="87"/>
      <c r="N64" s="87"/>
      <c r="O64" s="64" t="str">
        <f t="shared" si="12"/>
        <v>Cajamarca</v>
      </c>
      <c r="P64" s="64">
        <f t="shared" si="13"/>
        <v>1</v>
      </c>
      <c r="Q64" s="119" t="s">
        <v>31</v>
      </c>
      <c r="R64" s="122">
        <v>0</v>
      </c>
      <c r="S64" s="98"/>
    </row>
    <row r="65" spans="2:19" x14ac:dyDescent="0.35">
      <c r="B65" s="25" t="s">
        <v>28</v>
      </c>
      <c r="C65" s="22">
        <f t="shared" si="7"/>
        <v>7</v>
      </c>
      <c r="D65" s="23">
        <v>6</v>
      </c>
      <c r="E65" s="23">
        <v>1</v>
      </c>
      <c r="F65" s="23">
        <v>0</v>
      </c>
      <c r="G65" s="64" t="str">
        <f t="shared" si="10"/>
        <v>Ayacucho</v>
      </c>
      <c r="H65" s="64">
        <f t="shared" si="11"/>
        <v>2</v>
      </c>
      <c r="I65" s="119" t="s">
        <v>43</v>
      </c>
      <c r="J65" s="120">
        <v>2</v>
      </c>
      <c r="K65" s="87"/>
      <c r="L65" s="87"/>
      <c r="M65" s="87"/>
      <c r="N65" s="87"/>
      <c r="O65" s="64" t="str">
        <f t="shared" si="12"/>
        <v>Callao</v>
      </c>
      <c r="P65" s="64">
        <f t="shared" si="13"/>
        <v>4</v>
      </c>
      <c r="Q65" s="119" t="s">
        <v>46</v>
      </c>
      <c r="R65" s="122">
        <v>0</v>
      </c>
      <c r="S65" s="98"/>
    </row>
    <row r="66" spans="2:19" x14ac:dyDescent="0.35">
      <c r="B66" s="25" t="s">
        <v>29</v>
      </c>
      <c r="C66" s="22">
        <f t="shared" si="7"/>
        <v>20</v>
      </c>
      <c r="D66" s="23">
        <v>16</v>
      </c>
      <c r="E66" s="23">
        <v>4</v>
      </c>
      <c r="F66" s="23">
        <v>0</v>
      </c>
      <c r="G66" s="64" t="str">
        <f t="shared" si="10"/>
        <v>Cajamarca</v>
      </c>
      <c r="H66" s="64">
        <f t="shared" si="11"/>
        <v>6</v>
      </c>
      <c r="I66" s="119" t="s">
        <v>23</v>
      </c>
      <c r="J66" s="120">
        <v>2</v>
      </c>
      <c r="K66" s="87"/>
      <c r="L66" s="87"/>
      <c r="M66" s="87"/>
      <c r="N66" s="87"/>
      <c r="O66" s="64" t="str">
        <f t="shared" si="12"/>
        <v>Cusco</v>
      </c>
      <c r="P66" s="64">
        <f t="shared" si="13"/>
        <v>1</v>
      </c>
      <c r="Q66" s="119" t="s">
        <v>23</v>
      </c>
      <c r="R66" s="122">
        <v>0</v>
      </c>
      <c r="S66" s="98"/>
    </row>
    <row r="67" spans="2:19" x14ac:dyDescent="0.35">
      <c r="B67" s="25" t="s">
        <v>30</v>
      </c>
      <c r="C67" s="22">
        <f t="shared" si="7"/>
        <v>5</v>
      </c>
      <c r="D67" s="23">
        <v>4</v>
      </c>
      <c r="E67" s="23">
        <v>1</v>
      </c>
      <c r="F67" s="23">
        <v>0</v>
      </c>
      <c r="G67" s="64" t="str">
        <f t="shared" si="10"/>
        <v>Callao</v>
      </c>
      <c r="H67" s="64">
        <f t="shared" si="11"/>
        <v>16</v>
      </c>
      <c r="I67" s="119" t="s">
        <v>27</v>
      </c>
      <c r="J67" s="120">
        <v>2</v>
      </c>
      <c r="K67" s="87"/>
      <c r="L67" s="87"/>
      <c r="M67" s="87"/>
      <c r="N67" s="87"/>
      <c r="O67" s="64" t="str">
        <f t="shared" si="12"/>
        <v>Huancavelica</v>
      </c>
      <c r="P67" s="64">
        <f t="shared" si="13"/>
        <v>0</v>
      </c>
      <c r="Q67" s="119" t="s">
        <v>40</v>
      </c>
      <c r="R67" s="122">
        <v>0</v>
      </c>
      <c r="S67" s="98"/>
    </row>
    <row r="68" spans="2:19" x14ac:dyDescent="0.35">
      <c r="B68" s="25" t="s">
        <v>31</v>
      </c>
      <c r="C68" s="22">
        <f t="shared" si="7"/>
        <v>0</v>
      </c>
      <c r="D68" s="23">
        <v>0</v>
      </c>
      <c r="E68" s="23">
        <v>0</v>
      </c>
      <c r="F68" s="23">
        <v>0</v>
      </c>
      <c r="G68" s="64" t="str">
        <f t="shared" si="10"/>
        <v>Cusco</v>
      </c>
      <c r="H68" s="64">
        <f t="shared" si="11"/>
        <v>4</v>
      </c>
      <c r="I68" s="119" t="s">
        <v>24</v>
      </c>
      <c r="J68" s="120">
        <v>2</v>
      </c>
      <c r="K68" s="87"/>
      <c r="L68" s="87"/>
      <c r="M68" s="87"/>
      <c r="N68" s="87"/>
      <c r="O68" s="64" t="str">
        <f t="shared" si="12"/>
        <v>Huanuco</v>
      </c>
      <c r="P68" s="64">
        <f t="shared" si="13"/>
        <v>1</v>
      </c>
      <c r="Q68" s="119" t="s">
        <v>35</v>
      </c>
      <c r="R68" s="122">
        <v>1</v>
      </c>
      <c r="S68" s="98"/>
    </row>
    <row r="69" spans="2:19" x14ac:dyDescent="0.35">
      <c r="B69" s="25" t="s">
        <v>32</v>
      </c>
      <c r="C69" s="22">
        <f t="shared" si="7"/>
        <v>4</v>
      </c>
      <c r="D69" s="23">
        <v>3</v>
      </c>
      <c r="E69" s="23">
        <v>1</v>
      </c>
      <c r="F69" s="23">
        <v>0</v>
      </c>
      <c r="G69" s="64" t="str">
        <f t="shared" si="10"/>
        <v>Huancavelica</v>
      </c>
      <c r="H69" s="64">
        <f t="shared" si="11"/>
        <v>0</v>
      </c>
      <c r="I69" s="119" t="s">
        <v>37</v>
      </c>
      <c r="J69" s="120">
        <v>2</v>
      </c>
      <c r="K69" s="87"/>
      <c r="L69" s="87"/>
      <c r="M69" s="87"/>
      <c r="N69" s="87"/>
      <c r="O69" s="64" t="str">
        <f t="shared" si="12"/>
        <v>Ica</v>
      </c>
      <c r="P69" s="64">
        <f t="shared" si="13"/>
        <v>0</v>
      </c>
      <c r="Q69" s="119" t="s">
        <v>34</v>
      </c>
      <c r="R69" s="122">
        <v>1</v>
      </c>
      <c r="S69" s="98"/>
    </row>
    <row r="70" spans="2:19" x14ac:dyDescent="0.35">
      <c r="B70" s="25" t="s">
        <v>33</v>
      </c>
      <c r="C70" s="22">
        <f t="shared" si="7"/>
        <v>2</v>
      </c>
      <c r="D70" s="23">
        <v>2</v>
      </c>
      <c r="E70" s="23">
        <v>0</v>
      </c>
      <c r="F70" s="23">
        <v>0</v>
      </c>
      <c r="G70" s="64" t="str">
        <f t="shared" si="10"/>
        <v>Huanuco</v>
      </c>
      <c r="H70" s="64">
        <f t="shared" si="11"/>
        <v>3</v>
      </c>
      <c r="I70" s="119" t="s">
        <v>33</v>
      </c>
      <c r="J70" s="120">
        <v>2</v>
      </c>
      <c r="K70" s="87"/>
      <c r="L70" s="87"/>
      <c r="M70" s="87"/>
      <c r="N70" s="87"/>
      <c r="O70" s="64" t="str">
        <f t="shared" si="12"/>
        <v>Junin</v>
      </c>
      <c r="P70" s="64">
        <f t="shared" si="13"/>
        <v>1</v>
      </c>
      <c r="Q70" s="119" t="s">
        <v>30</v>
      </c>
      <c r="R70" s="122">
        <v>1</v>
      </c>
      <c r="S70" s="98"/>
    </row>
    <row r="71" spans="2:19" x14ac:dyDescent="0.35">
      <c r="B71" s="25" t="s">
        <v>34</v>
      </c>
      <c r="C71" s="22">
        <f t="shared" si="7"/>
        <v>8</v>
      </c>
      <c r="D71" s="23">
        <v>7</v>
      </c>
      <c r="E71" s="23">
        <v>1</v>
      </c>
      <c r="F71" s="23">
        <v>0</v>
      </c>
      <c r="G71" s="64" t="str">
        <f t="shared" si="10"/>
        <v>Ica</v>
      </c>
      <c r="H71" s="64">
        <f t="shared" si="11"/>
        <v>2</v>
      </c>
      <c r="I71" s="119" t="s">
        <v>46</v>
      </c>
      <c r="J71" s="120">
        <v>2</v>
      </c>
      <c r="K71" s="87"/>
      <c r="L71" s="87"/>
      <c r="M71" s="87"/>
      <c r="N71" s="87"/>
      <c r="O71" s="64" t="str">
        <f t="shared" si="12"/>
        <v>La Libertad</v>
      </c>
      <c r="P71" s="64">
        <f t="shared" si="13"/>
        <v>1</v>
      </c>
      <c r="Q71" s="119" t="s">
        <v>28</v>
      </c>
      <c r="R71" s="122">
        <v>1</v>
      </c>
      <c r="S71" s="98"/>
    </row>
    <row r="72" spans="2:19" x14ac:dyDescent="0.35">
      <c r="B72" s="25" t="s">
        <v>35</v>
      </c>
      <c r="C72" s="22">
        <f t="shared" si="7"/>
        <v>8</v>
      </c>
      <c r="D72" s="23">
        <v>7</v>
      </c>
      <c r="E72" s="23">
        <v>1</v>
      </c>
      <c r="F72" s="23">
        <v>0</v>
      </c>
      <c r="G72" s="64" t="str">
        <f t="shared" si="10"/>
        <v>Junin</v>
      </c>
      <c r="H72" s="64">
        <f t="shared" si="11"/>
        <v>7</v>
      </c>
      <c r="I72" s="119" t="s">
        <v>25</v>
      </c>
      <c r="J72" s="120">
        <v>3</v>
      </c>
      <c r="K72" s="87"/>
      <c r="L72" s="87"/>
      <c r="M72" s="87"/>
      <c r="N72" s="87"/>
      <c r="O72" s="64" t="str">
        <f t="shared" si="12"/>
        <v>Lambayeque</v>
      </c>
      <c r="P72" s="64">
        <f t="shared" si="13"/>
        <v>1</v>
      </c>
      <c r="Q72" s="119" t="s">
        <v>44</v>
      </c>
      <c r="R72" s="122">
        <v>1</v>
      </c>
      <c r="S72" s="98"/>
    </row>
    <row r="73" spans="2:19" x14ac:dyDescent="0.35">
      <c r="B73" s="25" t="s">
        <v>36</v>
      </c>
      <c r="C73" s="22">
        <f t="shared" si="7"/>
        <v>6</v>
      </c>
      <c r="D73" s="23">
        <v>5</v>
      </c>
      <c r="E73" s="23">
        <v>1</v>
      </c>
      <c r="F73" s="23">
        <v>0</v>
      </c>
      <c r="G73" s="64" t="str">
        <f t="shared" si="10"/>
        <v>La Libertad</v>
      </c>
      <c r="H73" s="64">
        <f t="shared" si="11"/>
        <v>7</v>
      </c>
      <c r="I73" s="119" t="s">
        <v>32</v>
      </c>
      <c r="J73" s="120">
        <v>3</v>
      </c>
      <c r="K73" s="87"/>
      <c r="L73" s="87"/>
      <c r="M73" s="87"/>
      <c r="N73" s="87"/>
      <c r="O73" s="64" t="str">
        <f t="shared" si="12"/>
        <v>Lima</v>
      </c>
      <c r="P73" s="64">
        <f t="shared" si="13"/>
        <v>10</v>
      </c>
      <c r="Q73" s="119" t="s">
        <v>36</v>
      </c>
      <c r="R73" s="122">
        <v>1</v>
      </c>
      <c r="S73" s="98"/>
    </row>
    <row r="74" spans="2:19" x14ac:dyDescent="0.35">
      <c r="B74" s="25" t="s">
        <v>54</v>
      </c>
      <c r="C74" s="22">
        <f t="shared" si="7"/>
        <v>134</v>
      </c>
      <c r="D74" s="23">
        <v>122</v>
      </c>
      <c r="E74" s="23">
        <v>10</v>
      </c>
      <c r="F74" s="23">
        <v>2</v>
      </c>
      <c r="G74" s="64" t="str">
        <f t="shared" si="10"/>
        <v>Lambayeque</v>
      </c>
      <c r="H74" s="64">
        <f t="shared" si="11"/>
        <v>5</v>
      </c>
      <c r="I74" s="119" t="s">
        <v>40</v>
      </c>
      <c r="J74" s="120">
        <v>4</v>
      </c>
      <c r="K74" s="87"/>
      <c r="L74" s="87"/>
      <c r="M74" s="87"/>
      <c r="N74" s="87"/>
      <c r="O74" s="64" t="str">
        <f t="shared" si="12"/>
        <v>Loreto</v>
      </c>
      <c r="P74" s="64">
        <f t="shared" si="13"/>
        <v>2</v>
      </c>
      <c r="Q74" s="119" t="s">
        <v>32</v>
      </c>
      <c r="R74" s="122">
        <v>1</v>
      </c>
      <c r="S74" s="98"/>
    </row>
    <row r="75" spans="2:19" x14ac:dyDescent="0.35">
      <c r="B75" s="25" t="s">
        <v>37</v>
      </c>
      <c r="C75" s="22">
        <f t="shared" si="7"/>
        <v>4</v>
      </c>
      <c r="D75" s="23">
        <v>2</v>
      </c>
      <c r="E75" s="23">
        <v>2</v>
      </c>
      <c r="F75" s="23">
        <v>0</v>
      </c>
      <c r="G75" s="64" t="str">
        <f t="shared" si="10"/>
        <v>Lima</v>
      </c>
      <c r="H75" s="64">
        <f t="shared" si="11"/>
        <v>122</v>
      </c>
      <c r="I75" s="119" t="s">
        <v>30</v>
      </c>
      <c r="J75" s="120">
        <v>4</v>
      </c>
      <c r="K75" s="87"/>
      <c r="L75" s="87"/>
      <c r="M75" s="87"/>
      <c r="N75" s="87"/>
      <c r="O75" s="64" t="str">
        <f t="shared" si="12"/>
        <v>Madre de Dios</v>
      </c>
      <c r="P75" s="64">
        <f t="shared" si="13"/>
        <v>0</v>
      </c>
      <c r="Q75" s="119" t="s">
        <v>41</v>
      </c>
      <c r="R75" s="122">
        <v>1</v>
      </c>
      <c r="S75" s="98"/>
    </row>
    <row r="76" spans="2:19" x14ac:dyDescent="0.35">
      <c r="B76" s="25" t="s">
        <v>46</v>
      </c>
      <c r="C76" s="22">
        <f t="shared" si="7"/>
        <v>2</v>
      </c>
      <c r="D76" s="23">
        <v>2</v>
      </c>
      <c r="E76" s="23">
        <v>0</v>
      </c>
      <c r="F76" s="23">
        <v>0</v>
      </c>
      <c r="G76" s="64" t="str">
        <f t="shared" si="10"/>
        <v>Loreto</v>
      </c>
      <c r="H76" s="64">
        <f t="shared" si="11"/>
        <v>2</v>
      </c>
      <c r="I76" s="119" t="s">
        <v>36</v>
      </c>
      <c r="J76" s="120">
        <v>5</v>
      </c>
      <c r="K76" s="87"/>
      <c r="L76" s="87"/>
      <c r="M76" s="87"/>
      <c r="N76" s="87"/>
      <c r="O76" s="64" t="str">
        <f>+B79</f>
        <v>Piura</v>
      </c>
      <c r="P76" s="64">
        <f>+E79</f>
        <v>0</v>
      </c>
      <c r="Q76" s="119" t="s">
        <v>37</v>
      </c>
      <c r="R76" s="122">
        <v>2</v>
      </c>
      <c r="S76" s="98"/>
    </row>
    <row r="77" spans="2:19" x14ac:dyDescent="0.35">
      <c r="B77" s="25" t="s">
        <v>55</v>
      </c>
      <c r="C77" s="22">
        <f t="shared" si="7"/>
        <v>2</v>
      </c>
      <c r="D77" s="23">
        <v>1</v>
      </c>
      <c r="E77" s="23">
        <v>1</v>
      </c>
      <c r="F77" s="23">
        <v>0</v>
      </c>
      <c r="G77" s="64" t="str">
        <f t="shared" si="10"/>
        <v>Madre de Dios</v>
      </c>
      <c r="H77" s="64">
        <f t="shared" si="11"/>
        <v>2</v>
      </c>
      <c r="I77" s="119" t="s">
        <v>44</v>
      </c>
      <c r="J77" s="120">
        <v>5</v>
      </c>
      <c r="K77" s="87"/>
      <c r="L77" s="87"/>
      <c r="M77" s="87"/>
      <c r="N77" s="87"/>
      <c r="O77" s="64" t="str">
        <f>+B80</f>
        <v>Puno</v>
      </c>
      <c r="P77" s="64">
        <f>+E80</f>
        <v>0</v>
      </c>
      <c r="Q77" s="119" t="s">
        <v>26</v>
      </c>
      <c r="R77" s="122">
        <v>3</v>
      </c>
      <c r="S77" s="94"/>
    </row>
    <row r="78" spans="2:19" x14ac:dyDescent="0.35">
      <c r="B78" s="25" t="s">
        <v>38</v>
      </c>
      <c r="C78" s="22">
        <f t="shared" si="7"/>
        <v>1</v>
      </c>
      <c r="D78" s="23">
        <v>0</v>
      </c>
      <c r="E78" s="23">
        <v>1</v>
      </c>
      <c r="F78" s="23">
        <v>0</v>
      </c>
      <c r="G78" s="64" t="str">
        <f t="shared" si="10"/>
        <v xml:space="preserve">Moquegua </v>
      </c>
      <c r="H78" s="64">
        <f t="shared" si="11"/>
        <v>1</v>
      </c>
      <c r="I78" s="119" t="s">
        <v>41</v>
      </c>
      <c r="J78" s="120">
        <v>6</v>
      </c>
      <c r="K78" s="87"/>
      <c r="L78" s="87"/>
      <c r="M78" s="87"/>
      <c r="N78" s="87"/>
      <c r="O78" s="64" t="str">
        <f>+B81</f>
        <v>San Martin</v>
      </c>
      <c r="P78" s="64">
        <f>+E81</f>
        <v>1</v>
      </c>
      <c r="Q78" s="119" t="s">
        <v>29</v>
      </c>
      <c r="R78" s="122">
        <v>4</v>
      </c>
      <c r="S78" s="94"/>
    </row>
    <row r="79" spans="2:19" x14ac:dyDescent="0.35">
      <c r="B79" s="25" t="s">
        <v>39</v>
      </c>
      <c r="C79" s="22">
        <f t="shared" si="7"/>
        <v>9</v>
      </c>
      <c r="D79" s="23">
        <v>9</v>
      </c>
      <c r="E79" s="23">
        <v>0</v>
      </c>
      <c r="F79" s="23">
        <v>0</v>
      </c>
      <c r="G79" s="64" t="str">
        <f t="shared" si="10"/>
        <v>Pasco</v>
      </c>
      <c r="H79" s="64">
        <f t="shared" si="11"/>
        <v>0</v>
      </c>
      <c r="I79" s="119" t="s">
        <v>28</v>
      </c>
      <c r="J79" s="120">
        <v>6</v>
      </c>
      <c r="K79" s="87"/>
      <c r="L79" s="87"/>
      <c r="M79" s="87"/>
      <c r="N79" s="87"/>
      <c r="O79" s="64" t="str">
        <f>+B84</f>
        <v>Ucayali</v>
      </c>
      <c r="P79" s="64">
        <f>+E84</f>
        <v>1</v>
      </c>
      <c r="Q79" s="119" t="s">
        <v>54</v>
      </c>
      <c r="R79" s="122">
        <v>10</v>
      </c>
      <c r="S79" s="94"/>
    </row>
    <row r="80" spans="2:19" x14ac:dyDescent="0.35">
      <c r="B80" s="25" t="s">
        <v>40</v>
      </c>
      <c r="C80" s="22">
        <f t="shared" si="7"/>
        <v>4</v>
      </c>
      <c r="D80" s="23">
        <v>4</v>
      </c>
      <c r="E80" s="23">
        <v>0</v>
      </c>
      <c r="F80" s="23">
        <v>0</v>
      </c>
      <c r="G80" s="64" t="str">
        <f t="shared" si="10"/>
        <v>Piura</v>
      </c>
      <c r="H80" s="64">
        <f t="shared" si="11"/>
        <v>9</v>
      </c>
      <c r="I80" s="119" t="s">
        <v>35</v>
      </c>
      <c r="J80" s="120">
        <v>7</v>
      </c>
      <c r="K80" s="87"/>
      <c r="L80" s="87"/>
      <c r="M80" s="87"/>
      <c r="N80" s="87"/>
      <c r="O80" s="87"/>
      <c r="P80" s="87"/>
      <c r="Q80" s="87"/>
      <c r="R80" s="79"/>
      <c r="S80" s="94"/>
    </row>
    <row r="81" spans="2:19" x14ac:dyDescent="0.35">
      <c r="B81" s="25" t="s">
        <v>41</v>
      </c>
      <c r="C81" s="22">
        <f t="shared" si="7"/>
        <v>7</v>
      </c>
      <c r="D81" s="23">
        <v>6</v>
      </c>
      <c r="E81" s="23">
        <v>1</v>
      </c>
      <c r="F81" s="23">
        <v>0</v>
      </c>
      <c r="G81" s="64" t="str">
        <f t="shared" si="10"/>
        <v>Puno</v>
      </c>
      <c r="H81" s="64">
        <f t="shared" si="11"/>
        <v>4</v>
      </c>
      <c r="I81" s="119" t="s">
        <v>34</v>
      </c>
      <c r="J81" s="120">
        <v>7</v>
      </c>
      <c r="K81" s="87"/>
      <c r="L81" s="87"/>
      <c r="M81" s="87"/>
      <c r="N81" s="87"/>
      <c r="O81" s="87"/>
      <c r="P81" s="87"/>
      <c r="Q81" s="87"/>
      <c r="R81" s="79"/>
      <c r="S81" s="94"/>
    </row>
    <row r="82" spans="2:19" x14ac:dyDescent="0.35">
      <c r="B82" s="25" t="s">
        <v>42</v>
      </c>
      <c r="C82" s="22">
        <f t="shared" si="7"/>
        <v>2</v>
      </c>
      <c r="D82" s="23">
        <v>1</v>
      </c>
      <c r="E82" s="23">
        <v>1</v>
      </c>
      <c r="F82" s="23">
        <v>0</v>
      </c>
      <c r="G82" s="64" t="str">
        <f t="shared" si="10"/>
        <v>San Martin</v>
      </c>
      <c r="H82" s="64">
        <f t="shared" si="11"/>
        <v>6</v>
      </c>
      <c r="I82" s="119" t="s">
        <v>39</v>
      </c>
      <c r="J82" s="120">
        <v>9</v>
      </c>
      <c r="K82" s="87"/>
      <c r="L82" s="87"/>
      <c r="M82" s="87"/>
      <c r="N82" s="87"/>
      <c r="O82" s="87"/>
      <c r="P82" s="87"/>
      <c r="Q82" s="87"/>
      <c r="R82" s="79"/>
      <c r="S82" s="94"/>
    </row>
    <row r="83" spans="2:19" x14ac:dyDescent="0.35">
      <c r="B83" s="25" t="s">
        <v>43</v>
      </c>
      <c r="C83" s="22">
        <f t="shared" si="7"/>
        <v>2</v>
      </c>
      <c r="D83" s="23">
        <v>2</v>
      </c>
      <c r="E83" s="23">
        <v>0</v>
      </c>
      <c r="F83" s="23">
        <v>0</v>
      </c>
      <c r="G83" s="64" t="str">
        <f t="shared" si="10"/>
        <v>Tacna</v>
      </c>
      <c r="H83" s="64">
        <f t="shared" si="11"/>
        <v>1</v>
      </c>
      <c r="I83" s="119" t="s">
        <v>29</v>
      </c>
      <c r="J83" s="120">
        <v>16</v>
      </c>
      <c r="K83" s="87"/>
      <c r="L83" s="87"/>
      <c r="M83" s="87"/>
      <c r="N83" s="87"/>
      <c r="O83" s="64"/>
      <c r="P83" s="64"/>
      <c r="Q83" s="87"/>
      <c r="R83" s="79"/>
      <c r="S83" s="94"/>
    </row>
    <row r="84" spans="2:19" x14ac:dyDescent="0.35">
      <c r="B84" s="25" t="s">
        <v>44</v>
      </c>
      <c r="C84" s="22">
        <f t="shared" si="7"/>
        <v>6</v>
      </c>
      <c r="D84" s="23">
        <v>5</v>
      </c>
      <c r="E84" s="23">
        <v>1</v>
      </c>
      <c r="F84" s="23">
        <v>0</v>
      </c>
      <c r="G84" s="64" t="str">
        <f t="shared" si="10"/>
        <v>Tumbes</v>
      </c>
      <c r="H84" s="64">
        <f t="shared" si="11"/>
        <v>2</v>
      </c>
      <c r="I84" s="119" t="s">
        <v>26</v>
      </c>
      <c r="J84" s="120">
        <v>24</v>
      </c>
      <c r="K84" s="87"/>
      <c r="L84" s="87"/>
      <c r="M84" s="87"/>
      <c r="N84" s="87"/>
      <c r="O84" s="87"/>
      <c r="P84" s="87"/>
      <c r="Q84" s="87"/>
      <c r="R84" s="79"/>
      <c r="S84" s="94"/>
    </row>
    <row r="85" spans="2:19" x14ac:dyDescent="0.35">
      <c r="B85" s="25" t="s">
        <v>56</v>
      </c>
      <c r="C85" s="22">
        <f t="shared" si="7"/>
        <v>12</v>
      </c>
      <c r="D85" s="23">
        <v>10</v>
      </c>
      <c r="E85" s="23">
        <v>2</v>
      </c>
      <c r="F85" s="23">
        <v>0</v>
      </c>
      <c r="G85" s="64" t="str">
        <f t="shared" si="10"/>
        <v>Ucayali</v>
      </c>
      <c r="H85" s="64">
        <f t="shared" si="11"/>
        <v>5</v>
      </c>
      <c r="I85" s="119" t="s">
        <v>54</v>
      </c>
      <c r="J85" s="120">
        <v>122</v>
      </c>
      <c r="K85" s="87"/>
      <c r="L85" s="87"/>
      <c r="M85" s="87"/>
      <c r="N85" s="87"/>
      <c r="O85" s="64"/>
      <c r="P85" s="64"/>
      <c r="Q85" s="87"/>
      <c r="R85" s="79"/>
      <c r="S85" s="94"/>
    </row>
    <row r="86" spans="2:19" ht="15" thickBot="1" x14ac:dyDescent="0.4">
      <c r="B86" s="25" t="s">
        <v>52</v>
      </c>
      <c r="C86" s="22">
        <f>SUM(D86:F86)</f>
        <v>166</v>
      </c>
      <c r="D86" s="23">
        <v>142</v>
      </c>
      <c r="E86" s="23">
        <v>21</v>
      </c>
      <c r="F86" s="23">
        <v>3</v>
      </c>
      <c r="G86" s="64"/>
      <c r="H86" s="64"/>
      <c r="I86" s="79"/>
      <c r="J86" s="79"/>
      <c r="K86" s="87"/>
      <c r="L86" s="87"/>
      <c r="M86" s="87"/>
      <c r="N86" s="87"/>
      <c r="O86" s="64"/>
      <c r="P86" s="64"/>
      <c r="Q86" s="87"/>
      <c r="R86" s="79"/>
      <c r="S86" s="94"/>
    </row>
    <row r="87" spans="2:19" x14ac:dyDescent="0.35">
      <c r="B87" s="75" t="s">
        <v>1</v>
      </c>
      <c r="C87" s="76">
        <f>SUM(C60:C86)</f>
        <v>447</v>
      </c>
      <c r="D87" s="77">
        <f>SUM(D60:D86)</f>
        <v>389</v>
      </c>
      <c r="E87" s="77">
        <f>SUM(E60:E86)</f>
        <v>53</v>
      </c>
      <c r="F87" s="77">
        <f>SUM(F60:F86)</f>
        <v>5</v>
      </c>
      <c r="G87" s="64"/>
      <c r="H87" s="64"/>
      <c r="I87" s="79"/>
      <c r="J87" s="79"/>
      <c r="K87" s="87"/>
      <c r="L87" s="87"/>
      <c r="M87" s="87"/>
      <c r="N87" s="87"/>
      <c r="O87" s="87"/>
      <c r="P87" s="87"/>
      <c r="Q87" s="87"/>
      <c r="R87" s="79"/>
      <c r="S87" s="94"/>
    </row>
    <row r="88" spans="2:19" ht="15" thickBot="1" x14ac:dyDescent="0.4">
      <c r="B88" s="58" t="s">
        <v>16</v>
      </c>
      <c r="C88" s="59">
        <f>SUM(D88:F88)</f>
        <v>1</v>
      </c>
      <c r="D88" s="59">
        <f>D87/$C$87</f>
        <v>0.87024608501118572</v>
      </c>
      <c r="E88" s="59">
        <f>E87/$C$87</f>
        <v>0.11856823266219239</v>
      </c>
      <c r="F88" s="59">
        <f>F87/$C$87</f>
        <v>1.1185682326621925E-2</v>
      </c>
      <c r="G88" s="98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</row>
    <row r="89" spans="2:19" x14ac:dyDescent="0.35">
      <c r="B89" s="78"/>
      <c r="C89" s="40"/>
      <c r="D89" s="39"/>
      <c r="E89" s="39"/>
      <c r="F89" s="54"/>
      <c r="G89" s="92"/>
      <c r="H89" s="93"/>
      <c r="I89" s="93"/>
      <c r="J89" s="93"/>
      <c r="K89" s="93"/>
      <c r="L89" s="94"/>
      <c r="M89" s="95"/>
      <c r="N89" s="94"/>
      <c r="Q89" s="94"/>
      <c r="R89" s="95"/>
      <c r="S89" s="94"/>
    </row>
    <row r="90" spans="2:19" x14ac:dyDescent="0.35">
      <c r="B90" s="53"/>
      <c r="C90" s="40"/>
      <c r="D90" s="39"/>
      <c r="E90" s="39"/>
      <c r="F90" s="54"/>
      <c r="G90" s="92"/>
      <c r="H90" s="93"/>
      <c r="I90" s="93"/>
      <c r="J90" s="93"/>
      <c r="K90" s="93"/>
      <c r="L90" s="94"/>
      <c r="M90" s="95"/>
      <c r="N90" s="94"/>
      <c r="Q90" s="95"/>
      <c r="R90" s="95"/>
      <c r="S90" s="94"/>
    </row>
    <row r="91" spans="2:19" x14ac:dyDescent="0.35">
      <c r="B91" s="1"/>
      <c r="C91" s="1"/>
      <c r="D91" s="1"/>
      <c r="E91" s="1"/>
      <c r="F91" s="1"/>
      <c r="G91" s="96"/>
      <c r="H91" s="96"/>
      <c r="I91" s="96"/>
      <c r="J91" s="96"/>
      <c r="K91" s="96"/>
      <c r="L91" s="94"/>
      <c r="M91" s="97"/>
      <c r="N91" s="96"/>
      <c r="Q91" s="94"/>
      <c r="R91" s="94"/>
      <c r="S91" s="66"/>
    </row>
    <row r="92" spans="2:19" ht="14.5" customHeight="1" x14ac:dyDescent="0.35">
      <c r="B92" s="126" t="s">
        <v>21</v>
      </c>
      <c r="C92" s="133" t="s">
        <v>60</v>
      </c>
      <c r="D92" s="143" t="s">
        <v>50</v>
      </c>
      <c r="E92" s="125"/>
      <c r="F92" s="137"/>
      <c r="G92" s="136" t="s">
        <v>51</v>
      </c>
      <c r="H92" s="125"/>
      <c r="I92" s="125"/>
      <c r="J92" s="136" t="s">
        <v>19</v>
      </c>
      <c r="K92" s="125"/>
      <c r="L92" s="137"/>
      <c r="M92" s="136" t="s">
        <v>52</v>
      </c>
      <c r="N92" s="125"/>
      <c r="O92" s="125"/>
      <c r="S92" s="79"/>
    </row>
    <row r="93" spans="2:19" ht="29.5" customHeight="1" x14ac:dyDescent="0.35">
      <c r="B93" s="140"/>
      <c r="C93" s="134"/>
      <c r="D93" s="72" t="s">
        <v>2</v>
      </c>
      <c r="E93" s="82" t="s">
        <v>3</v>
      </c>
      <c r="F93" s="102" t="s">
        <v>66</v>
      </c>
      <c r="G93" s="72" t="s">
        <v>2</v>
      </c>
      <c r="H93" s="82" t="s">
        <v>3</v>
      </c>
      <c r="I93" s="102" t="s">
        <v>66</v>
      </c>
      <c r="J93" s="72" t="s">
        <v>2</v>
      </c>
      <c r="K93" s="82" t="s">
        <v>3</v>
      </c>
      <c r="L93" s="102" t="s">
        <v>66</v>
      </c>
      <c r="M93" s="72" t="s">
        <v>2</v>
      </c>
      <c r="N93" s="82" t="s">
        <v>3</v>
      </c>
      <c r="O93" s="102" t="s">
        <v>66</v>
      </c>
      <c r="S93" s="79"/>
    </row>
    <row r="94" spans="2:19" x14ac:dyDescent="0.35">
      <c r="B94" s="25" t="s">
        <v>23</v>
      </c>
      <c r="C94" s="22">
        <f>SUM(D94:O94)</f>
        <v>2</v>
      </c>
      <c r="D94" s="57">
        <v>0</v>
      </c>
      <c r="E94" s="57">
        <v>0</v>
      </c>
      <c r="F94" s="57">
        <v>0</v>
      </c>
      <c r="G94" s="57">
        <v>1</v>
      </c>
      <c r="H94" s="57">
        <v>0</v>
      </c>
      <c r="I94" s="57">
        <v>0</v>
      </c>
      <c r="J94" s="57">
        <v>0</v>
      </c>
      <c r="K94" s="57">
        <v>0</v>
      </c>
      <c r="L94" s="57">
        <v>0</v>
      </c>
      <c r="M94" s="57">
        <v>1</v>
      </c>
      <c r="N94" s="57">
        <v>0</v>
      </c>
      <c r="O94" s="57">
        <v>0</v>
      </c>
      <c r="S94" s="79"/>
    </row>
    <row r="95" spans="2:19" x14ac:dyDescent="0.35">
      <c r="B95" s="25" t="s">
        <v>24</v>
      </c>
      <c r="C95" s="22">
        <f t="shared" ref="C95:C120" si="14">SUM(D95:O95)</f>
        <v>2</v>
      </c>
      <c r="D95" s="23">
        <v>1</v>
      </c>
      <c r="E95" s="23">
        <v>0</v>
      </c>
      <c r="F95" s="23">
        <v>0</v>
      </c>
      <c r="G95" s="23">
        <v>1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S95" s="79"/>
    </row>
    <row r="96" spans="2:19" x14ac:dyDescent="0.35">
      <c r="B96" s="25" t="s">
        <v>25</v>
      </c>
      <c r="C96" s="22">
        <f t="shared" si="14"/>
        <v>3</v>
      </c>
      <c r="D96" s="23">
        <v>0</v>
      </c>
      <c r="E96" s="23">
        <v>0</v>
      </c>
      <c r="F96" s="23">
        <v>0</v>
      </c>
      <c r="G96" s="23">
        <v>2</v>
      </c>
      <c r="H96" s="23">
        <v>0</v>
      </c>
      <c r="I96" s="23">
        <v>0</v>
      </c>
      <c r="J96" s="23">
        <v>0</v>
      </c>
      <c r="K96" s="23">
        <v>0</v>
      </c>
      <c r="L96" s="23">
        <v>0</v>
      </c>
      <c r="M96" s="23">
        <v>1</v>
      </c>
      <c r="N96" s="23">
        <v>0</v>
      </c>
      <c r="O96" s="23">
        <v>0</v>
      </c>
      <c r="S96" s="79"/>
    </row>
    <row r="97" spans="2:19" x14ac:dyDescent="0.35">
      <c r="B97" s="25" t="s">
        <v>26</v>
      </c>
      <c r="C97" s="22">
        <f t="shared" si="14"/>
        <v>27</v>
      </c>
      <c r="D97" s="23">
        <v>9</v>
      </c>
      <c r="E97" s="23">
        <v>1</v>
      </c>
      <c r="F97" s="23">
        <v>0</v>
      </c>
      <c r="G97" s="23">
        <v>13</v>
      </c>
      <c r="H97" s="23">
        <v>2</v>
      </c>
      <c r="I97" s="23">
        <v>0</v>
      </c>
      <c r="J97" s="23">
        <v>0</v>
      </c>
      <c r="K97" s="23">
        <v>0</v>
      </c>
      <c r="L97" s="23">
        <v>0</v>
      </c>
      <c r="M97" s="23">
        <v>2</v>
      </c>
      <c r="N97" s="23">
        <v>0</v>
      </c>
      <c r="O97" s="23">
        <v>0</v>
      </c>
      <c r="S97" s="79"/>
    </row>
    <row r="98" spans="2:19" x14ac:dyDescent="0.35">
      <c r="B98" s="25" t="s">
        <v>27</v>
      </c>
      <c r="C98" s="22">
        <f t="shared" si="14"/>
        <v>2</v>
      </c>
      <c r="D98" s="23">
        <v>1</v>
      </c>
      <c r="E98" s="23">
        <v>0</v>
      </c>
      <c r="F98" s="23">
        <v>0</v>
      </c>
      <c r="G98" s="23">
        <v>1</v>
      </c>
      <c r="H98" s="23">
        <v>0</v>
      </c>
      <c r="I98" s="23">
        <v>0</v>
      </c>
      <c r="J98" s="23">
        <v>0</v>
      </c>
      <c r="K98" s="23">
        <v>0</v>
      </c>
      <c r="L98" s="23">
        <v>0</v>
      </c>
      <c r="M98" s="23">
        <v>0</v>
      </c>
      <c r="N98" s="23">
        <v>0</v>
      </c>
      <c r="O98" s="23">
        <v>0</v>
      </c>
      <c r="S98" s="79"/>
    </row>
    <row r="99" spans="2:19" x14ac:dyDescent="0.35">
      <c r="B99" s="25" t="s">
        <v>28</v>
      </c>
      <c r="C99" s="22">
        <f t="shared" si="14"/>
        <v>7</v>
      </c>
      <c r="D99" s="23">
        <v>2</v>
      </c>
      <c r="E99" s="23">
        <v>0</v>
      </c>
      <c r="F99" s="23">
        <v>0</v>
      </c>
      <c r="G99" s="23">
        <v>3</v>
      </c>
      <c r="H99" s="23">
        <v>1</v>
      </c>
      <c r="I99" s="23">
        <v>0</v>
      </c>
      <c r="J99" s="23">
        <v>0</v>
      </c>
      <c r="K99" s="23">
        <v>0</v>
      </c>
      <c r="L99" s="23">
        <v>0</v>
      </c>
      <c r="M99" s="23">
        <v>1</v>
      </c>
      <c r="N99" s="23">
        <v>0</v>
      </c>
      <c r="O99" s="23">
        <v>0</v>
      </c>
      <c r="S99" s="79"/>
    </row>
    <row r="100" spans="2:19" x14ac:dyDescent="0.35">
      <c r="B100" s="25" t="s">
        <v>29</v>
      </c>
      <c r="C100" s="22">
        <f t="shared" si="14"/>
        <v>20</v>
      </c>
      <c r="D100" s="23">
        <v>4</v>
      </c>
      <c r="E100" s="23">
        <v>0</v>
      </c>
      <c r="F100" s="23">
        <v>0</v>
      </c>
      <c r="G100" s="23">
        <v>9</v>
      </c>
      <c r="H100" s="23">
        <v>4</v>
      </c>
      <c r="I100" s="23">
        <v>0</v>
      </c>
      <c r="J100" s="23">
        <v>0</v>
      </c>
      <c r="K100" s="23">
        <v>0</v>
      </c>
      <c r="L100" s="23">
        <v>0</v>
      </c>
      <c r="M100" s="23">
        <v>3</v>
      </c>
      <c r="N100" s="23">
        <v>0</v>
      </c>
      <c r="O100" s="23">
        <v>0</v>
      </c>
      <c r="S100" s="79"/>
    </row>
    <row r="101" spans="2:19" x14ac:dyDescent="0.35">
      <c r="B101" s="25" t="s">
        <v>30</v>
      </c>
      <c r="C101" s="22">
        <f t="shared" si="14"/>
        <v>5</v>
      </c>
      <c r="D101" s="23">
        <v>0</v>
      </c>
      <c r="E101" s="23">
        <v>0</v>
      </c>
      <c r="F101" s="23">
        <v>0</v>
      </c>
      <c r="G101" s="23">
        <v>3</v>
      </c>
      <c r="H101" s="23">
        <v>0</v>
      </c>
      <c r="I101" s="23">
        <v>0</v>
      </c>
      <c r="J101" s="23">
        <v>0</v>
      </c>
      <c r="K101" s="23">
        <v>0</v>
      </c>
      <c r="L101" s="23">
        <v>0</v>
      </c>
      <c r="M101" s="23">
        <v>1</v>
      </c>
      <c r="N101" s="23">
        <v>1</v>
      </c>
      <c r="O101" s="23">
        <v>0</v>
      </c>
      <c r="S101" s="79"/>
    </row>
    <row r="102" spans="2:19" x14ac:dyDescent="0.35">
      <c r="B102" s="25" t="s">
        <v>31</v>
      </c>
      <c r="C102" s="22">
        <f t="shared" si="14"/>
        <v>0</v>
      </c>
      <c r="D102" s="23">
        <v>0</v>
      </c>
      <c r="E102" s="23">
        <v>0</v>
      </c>
      <c r="F102" s="23">
        <v>0</v>
      </c>
      <c r="G102" s="23">
        <v>0</v>
      </c>
      <c r="H102" s="23">
        <v>0</v>
      </c>
      <c r="I102" s="23">
        <v>0</v>
      </c>
      <c r="J102" s="23">
        <v>0</v>
      </c>
      <c r="K102" s="23">
        <v>0</v>
      </c>
      <c r="L102" s="23">
        <v>0</v>
      </c>
      <c r="M102" s="23">
        <v>0</v>
      </c>
      <c r="N102" s="23">
        <v>0</v>
      </c>
      <c r="O102" s="23">
        <v>0</v>
      </c>
      <c r="S102" s="79"/>
    </row>
    <row r="103" spans="2:19" x14ac:dyDescent="0.35">
      <c r="B103" s="25" t="s">
        <v>32</v>
      </c>
      <c r="C103" s="22">
        <f t="shared" si="14"/>
        <v>4</v>
      </c>
      <c r="D103" s="23">
        <v>1</v>
      </c>
      <c r="E103" s="23">
        <v>1</v>
      </c>
      <c r="F103" s="23">
        <v>0</v>
      </c>
      <c r="G103" s="23">
        <v>1</v>
      </c>
      <c r="H103" s="23">
        <v>0</v>
      </c>
      <c r="I103" s="23">
        <v>0</v>
      </c>
      <c r="J103" s="23">
        <v>0</v>
      </c>
      <c r="K103" s="23">
        <v>0</v>
      </c>
      <c r="L103" s="23">
        <v>0</v>
      </c>
      <c r="M103" s="23">
        <v>1</v>
      </c>
      <c r="N103" s="23">
        <v>0</v>
      </c>
      <c r="O103" s="23">
        <v>0</v>
      </c>
      <c r="S103" s="79"/>
    </row>
    <row r="104" spans="2:19" x14ac:dyDescent="0.35">
      <c r="B104" s="25" t="s">
        <v>33</v>
      </c>
      <c r="C104" s="22">
        <f t="shared" si="14"/>
        <v>2</v>
      </c>
      <c r="D104" s="23">
        <v>0</v>
      </c>
      <c r="E104" s="23">
        <v>0</v>
      </c>
      <c r="F104" s="23">
        <v>0</v>
      </c>
      <c r="G104" s="23">
        <v>2</v>
      </c>
      <c r="H104" s="23">
        <v>0</v>
      </c>
      <c r="I104" s="23">
        <v>0</v>
      </c>
      <c r="J104" s="23">
        <v>0</v>
      </c>
      <c r="K104" s="23">
        <v>0</v>
      </c>
      <c r="L104" s="23">
        <v>0</v>
      </c>
      <c r="M104" s="23">
        <v>0</v>
      </c>
      <c r="N104" s="23">
        <v>0</v>
      </c>
      <c r="O104" s="23">
        <v>0</v>
      </c>
      <c r="S104" s="79"/>
    </row>
    <row r="105" spans="2:19" x14ac:dyDescent="0.35">
      <c r="B105" s="25" t="s">
        <v>34</v>
      </c>
      <c r="C105" s="22">
        <f t="shared" si="14"/>
        <v>8</v>
      </c>
      <c r="D105" s="23">
        <v>3</v>
      </c>
      <c r="E105" s="23">
        <v>0</v>
      </c>
      <c r="F105" s="23">
        <v>0</v>
      </c>
      <c r="G105" s="23">
        <v>4</v>
      </c>
      <c r="H105" s="23">
        <v>1</v>
      </c>
      <c r="I105" s="23">
        <v>0</v>
      </c>
      <c r="J105" s="23">
        <v>0</v>
      </c>
      <c r="K105" s="23">
        <v>0</v>
      </c>
      <c r="L105" s="23">
        <v>0</v>
      </c>
      <c r="M105" s="23">
        <v>0</v>
      </c>
      <c r="N105" s="23">
        <v>0</v>
      </c>
      <c r="O105" s="23">
        <v>0</v>
      </c>
      <c r="S105" s="79"/>
    </row>
    <row r="106" spans="2:19" x14ac:dyDescent="0.35">
      <c r="B106" s="25" t="s">
        <v>35</v>
      </c>
      <c r="C106" s="22">
        <f t="shared" si="14"/>
        <v>8</v>
      </c>
      <c r="D106" s="23">
        <v>3</v>
      </c>
      <c r="E106" s="23">
        <v>0</v>
      </c>
      <c r="F106" s="23">
        <v>0</v>
      </c>
      <c r="G106" s="23">
        <v>3</v>
      </c>
      <c r="H106" s="23">
        <v>1</v>
      </c>
      <c r="I106" s="23">
        <v>0</v>
      </c>
      <c r="J106" s="23">
        <v>0</v>
      </c>
      <c r="K106" s="23">
        <v>0</v>
      </c>
      <c r="L106" s="23">
        <v>0</v>
      </c>
      <c r="M106" s="23">
        <v>1</v>
      </c>
      <c r="N106" s="23">
        <v>0</v>
      </c>
      <c r="O106" s="23">
        <v>0</v>
      </c>
      <c r="S106" s="79"/>
    </row>
    <row r="107" spans="2:19" x14ac:dyDescent="0.35">
      <c r="B107" s="25" t="s">
        <v>36</v>
      </c>
      <c r="C107" s="22">
        <f t="shared" si="14"/>
        <v>6</v>
      </c>
      <c r="D107" s="23">
        <v>0</v>
      </c>
      <c r="E107" s="23">
        <v>1</v>
      </c>
      <c r="F107" s="23">
        <v>0</v>
      </c>
      <c r="G107" s="23">
        <v>3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  <c r="M107" s="23">
        <v>2</v>
      </c>
      <c r="N107" s="23">
        <v>0</v>
      </c>
      <c r="O107" s="23">
        <v>0</v>
      </c>
      <c r="S107" s="79"/>
    </row>
    <row r="108" spans="2:19" x14ac:dyDescent="0.35">
      <c r="B108" s="25" t="s">
        <v>54</v>
      </c>
      <c r="C108" s="22">
        <f t="shared" si="14"/>
        <v>134</v>
      </c>
      <c r="D108" s="23">
        <v>27</v>
      </c>
      <c r="E108" s="23">
        <v>2</v>
      </c>
      <c r="F108" s="23">
        <v>1</v>
      </c>
      <c r="G108" s="23">
        <v>77</v>
      </c>
      <c r="H108" s="23">
        <v>5</v>
      </c>
      <c r="I108" s="23">
        <v>1</v>
      </c>
      <c r="J108" s="23">
        <v>0</v>
      </c>
      <c r="K108" s="23">
        <v>0</v>
      </c>
      <c r="L108" s="23">
        <v>0</v>
      </c>
      <c r="M108" s="23">
        <v>18</v>
      </c>
      <c r="N108" s="23">
        <v>3</v>
      </c>
      <c r="O108" s="23">
        <v>0</v>
      </c>
      <c r="S108" s="79"/>
    </row>
    <row r="109" spans="2:19" x14ac:dyDescent="0.35">
      <c r="B109" s="25" t="s">
        <v>37</v>
      </c>
      <c r="C109" s="22">
        <f t="shared" si="14"/>
        <v>4</v>
      </c>
      <c r="D109" s="23">
        <v>1</v>
      </c>
      <c r="E109" s="23">
        <v>1</v>
      </c>
      <c r="F109" s="23">
        <v>0</v>
      </c>
      <c r="G109" s="23">
        <v>1</v>
      </c>
      <c r="H109" s="23">
        <v>1</v>
      </c>
      <c r="I109" s="23">
        <v>0</v>
      </c>
      <c r="J109" s="23">
        <v>0</v>
      </c>
      <c r="K109" s="23">
        <v>0</v>
      </c>
      <c r="L109" s="23">
        <v>0</v>
      </c>
      <c r="M109" s="23">
        <v>0</v>
      </c>
      <c r="N109" s="23">
        <v>0</v>
      </c>
      <c r="O109" s="23">
        <v>0</v>
      </c>
      <c r="S109" s="79"/>
    </row>
    <row r="110" spans="2:19" x14ac:dyDescent="0.35">
      <c r="B110" s="25" t="s">
        <v>46</v>
      </c>
      <c r="C110" s="22">
        <f t="shared" si="14"/>
        <v>2</v>
      </c>
      <c r="D110" s="23">
        <v>2</v>
      </c>
      <c r="E110" s="23">
        <v>0</v>
      </c>
      <c r="F110" s="23">
        <v>0</v>
      </c>
      <c r="G110" s="23">
        <v>0</v>
      </c>
      <c r="H110" s="23">
        <v>0</v>
      </c>
      <c r="I110" s="23">
        <v>0</v>
      </c>
      <c r="J110" s="23">
        <v>0</v>
      </c>
      <c r="K110" s="23">
        <v>0</v>
      </c>
      <c r="L110" s="23">
        <v>0</v>
      </c>
      <c r="M110" s="23">
        <v>0</v>
      </c>
      <c r="N110" s="23">
        <v>0</v>
      </c>
      <c r="O110" s="23">
        <v>0</v>
      </c>
      <c r="S110" s="79"/>
    </row>
    <row r="111" spans="2:19" x14ac:dyDescent="0.35">
      <c r="B111" s="25" t="s">
        <v>55</v>
      </c>
      <c r="C111" s="22">
        <f t="shared" si="14"/>
        <v>2</v>
      </c>
      <c r="D111" s="23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  <c r="L111" s="23">
        <v>0</v>
      </c>
      <c r="M111" s="23">
        <v>1</v>
      </c>
      <c r="N111" s="23">
        <v>1</v>
      </c>
      <c r="O111" s="23">
        <v>0</v>
      </c>
      <c r="S111" s="79"/>
    </row>
    <row r="112" spans="2:19" x14ac:dyDescent="0.35">
      <c r="B112" s="25" t="s">
        <v>38</v>
      </c>
      <c r="C112" s="22">
        <f t="shared" si="14"/>
        <v>1</v>
      </c>
      <c r="D112" s="23">
        <v>0</v>
      </c>
      <c r="E112" s="23">
        <v>1</v>
      </c>
      <c r="F112" s="23">
        <v>0</v>
      </c>
      <c r="G112" s="23">
        <v>0</v>
      </c>
      <c r="H112" s="23">
        <v>0</v>
      </c>
      <c r="I112" s="23">
        <v>0</v>
      </c>
      <c r="J112" s="23">
        <v>0</v>
      </c>
      <c r="K112" s="23">
        <v>0</v>
      </c>
      <c r="L112" s="23">
        <v>0</v>
      </c>
      <c r="M112" s="23">
        <v>0</v>
      </c>
      <c r="N112" s="23">
        <v>0</v>
      </c>
      <c r="O112" s="23">
        <v>0</v>
      </c>
      <c r="S112" s="79"/>
    </row>
    <row r="113" spans="2:38" x14ac:dyDescent="0.35">
      <c r="B113" s="25" t="s">
        <v>39</v>
      </c>
      <c r="C113" s="22">
        <f t="shared" si="14"/>
        <v>9</v>
      </c>
      <c r="D113" s="23">
        <v>1</v>
      </c>
      <c r="E113" s="23">
        <v>0</v>
      </c>
      <c r="F113" s="23">
        <v>0</v>
      </c>
      <c r="G113" s="23">
        <v>7</v>
      </c>
      <c r="H113" s="23">
        <v>0</v>
      </c>
      <c r="I113" s="23">
        <v>0</v>
      </c>
      <c r="J113" s="23">
        <v>0</v>
      </c>
      <c r="K113" s="23">
        <v>0</v>
      </c>
      <c r="L113" s="23">
        <v>0</v>
      </c>
      <c r="M113" s="23">
        <v>1</v>
      </c>
      <c r="N113" s="23">
        <v>0</v>
      </c>
      <c r="O113" s="23">
        <v>0</v>
      </c>
      <c r="S113" s="79"/>
    </row>
    <row r="114" spans="2:38" x14ac:dyDescent="0.35">
      <c r="B114" s="25" t="s">
        <v>40</v>
      </c>
      <c r="C114" s="22">
        <f t="shared" si="14"/>
        <v>4</v>
      </c>
      <c r="D114" s="23">
        <v>0</v>
      </c>
      <c r="E114" s="23">
        <v>0</v>
      </c>
      <c r="F114" s="23">
        <v>0</v>
      </c>
      <c r="G114" s="23">
        <v>4</v>
      </c>
      <c r="H114" s="23">
        <v>0</v>
      </c>
      <c r="I114" s="23">
        <v>0</v>
      </c>
      <c r="J114" s="23">
        <v>0</v>
      </c>
      <c r="K114" s="23">
        <v>0</v>
      </c>
      <c r="L114" s="23">
        <v>0</v>
      </c>
      <c r="M114" s="23">
        <v>0</v>
      </c>
      <c r="N114" s="23">
        <v>0</v>
      </c>
      <c r="O114" s="23">
        <v>0</v>
      </c>
      <c r="S114" s="79"/>
    </row>
    <row r="115" spans="2:38" x14ac:dyDescent="0.35">
      <c r="B115" s="25" t="s">
        <v>41</v>
      </c>
      <c r="C115" s="22">
        <f t="shared" si="14"/>
        <v>7</v>
      </c>
      <c r="D115" s="23">
        <v>1</v>
      </c>
      <c r="E115" s="23">
        <v>0</v>
      </c>
      <c r="F115" s="23">
        <v>0</v>
      </c>
      <c r="G115" s="23">
        <v>3</v>
      </c>
      <c r="H115" s="23">
        <v>1</v>
      </c>
      <c r="I115" s="23">
        <v>0</v>
      </c>
      <c r="J115" s="23">
        <v>0</v>
      </c>
      <c r="K115" s="23">
        <v>0</v>
      </c>
      <c r="L115" s="23">
        <v>0</v>
      </c>
      <c r="M115" s="23">
        <v>2</v>
      </c>
      <c r="N115" s="23">
        <v>0</v>
      </c>
      <c r="O115" s="23">
        <v>0</v>
      </c>
      <c r="S115" s="79"/>
    </row>
    <row r="116" spans="2:38" x14ac:dyDescent="0.35">
      <c r="B116" s="25" t="s">
        <v>42</v>
      </c>
      <c r="C116" s="22">
        <f t="shared" si="14"/>
        <v>2</v>
      </c>
      <c r="D116" s="23">
        <v>0</v>
      </c>
      <c r="E116" s="23">
        <v>1</v>
      </c>
      <c r="F116" s="23">
        <v>0</v>
      </c>
      <c r="G116" s="23">
        <v>1</v>
      </c>
      <c r="H116" s="23">
        <v>0</v>
      </c>
      <c r="I116" s="23">
        <v>0</v>
      </c>
      <c r="J116" s="23">
        <v>0</v>
      </c>
      <c r="K116" s="23">
        <v>0</v>
      </c>
      <c r="L116" s="23">
        <v>0</v>
      </c>
      <c r="M116" s="23">
        <v>0</v>
      </c>
      <c r="N116" s="23">
        <v>0</v>
      </c>
      <c r="O116" s="23">
        <v>0</v>
      </c>
      <c r="S116" s="79"/>
    </row>
    <row r="117" spans="2:38" x14ac:dyDescent="0.35">
      <c r="B117" s="25" t="s">
        <v>43</v>
      </c>
      <c r="C117" s="22">
        <f t="shared" si="14"/>
        <v>2</v>
      </c>
      <c r="D117" s="23">
        <v>0</v>
      </c>
      <c r="E117" s="23">
        <v>0</v>
      </c>
      <c r="F117" s="23">
        <v>0</v>
      </c>
      <c r="G117" s="23">
        <v>2</v>
      </c>
      <c r="H117" s="23">
        <v>0</v>
      </c>
      <c r="I117" s="23">
        <v>0</v>
      </c>
      <c r="J117" s="23">
        <v>0</v>
      </c>
      <c r="K117" s="23">
        <v>0</v>
      </c>
      <c r="L117" s="23">
        <v>0</v>
      </c>
      <c r="M117" s="23">
        <v>0</v>
      </c>
      <c r="N117" s="23">
        <v>0</v>
      </c>
      <c r="O117" s="23">
        <v>0</v>
      </c>
      <c r="S117" s="79"/>
    </row>
    <row r="118" spans="2:38" x14ac:dyDescent="0.35">
      <c r="B118" s="25" t="s">
        <v>44</v>
      </c>
      <c r="C118" s="22">
        <f t="shared" si="14"/>
        <v>6</v>
      </c>
      <c r="D118" s="23">
        <v>2</v>
      </c>
      <c r="E118" s="23">
        <v>0</v>
      </c>
      <c r="F118" s="23">
        <v>0</v>
      </c>
      <c r="G118" s="23">
        <v>2</v>
      </c>
      <c r="H118" s="23">
        <v>1</v>
      </c>
      <c r="I118" s="23">
        <v>0</v>
      </c>
      <c r="J118" s="23">
        <v>0</v>
      </c>
      <c r="K118" s="23">
        <v>0</v>
      </c>
      <c r="L118" s="23">
        <v>0</v>
      </c>
      <c r="M118" s="23">
        <v>1</v>
      </c>
      <c r="N118" s="23">
        <v>0</v>
      </c>
      <c r="O118" s="23">
        <v>0</v>
      </c>
      <c r="S118" s="79"/>
    </row>
    <row r="119" spans="2:38" x14ac:dyDescent="0.35">
      <c r="B119" s="25" t="s">
        <v>56</v>
      </c>
      <c r="C119" s="22">
        <f t="shared" si="14"/>
        <v>12</v>
      </c>
      <c r="D119" s="23">
        <v>2</v>
      </c>
      <c r="E119" s="23">
        <v>0</v>
      </c>
      <c r="F119" s="23">
        <v>0</v>
      </c>
      <c r="G119" s="23">
        <v>6</v>
      </c>
      <c r="H119" s="23">
        <v>0</v>
      </c>
      <c r="I119" s="23">
        <v>0</v>
      </c>
      <c r="J119" s="23">
        <v>1</v>
      </c>
      <c r="K119" s="23">
        <v>0</v>
      </c>
      <c r="L119" s="23">
        <v>0</v>
      </c>
      <c r="M119" s="23">
        <v>1</v>
      </c>
      <c r="N119" s="23">
        <v>2</v>
      </c>
      <c r="O119" s="23">
        <v>0</v>
      </c>
      <c r="S119" s="79"/>
    </row>
    <row r="120" spans="2:38" ht="15" thickBot="1" x14ac:dyDescent="0.4">
      <c r="B120" s="45" t="s">
        <v>52</v>
      </c>
      <c r="C120" s="22">
        <f t="shared" si="14"/>
        <v>166</v>
      </c>
      <c r="D120" s="46">
        <v>31</v>
      </c>
      <c r="E120" s="46">
        <v>2</v>
      </c>
      <c r="F120" s="46">
        <v>0</v>
      </c>
      <c r="G120" s="46">
        <v>84</v>
      </c>
      <c r="H120" s="46">
        <v>16</v>
      </c>
      <c r="I120" s="46">
        <v>1</v>
      </c>
      <c r="J120" s="46">
        <v>0</v>
      </c>
      <c r="K120" s="46">
        <v>0</v>
      </c>
      <c r="L120" s="46">
        <v>0</v>
      </c>
      <c r="M120" s="46">
        <v>27</v>
      </c>
      <c r="N120" s="46">
        <v>3</v>
      </c>
      <c r="O120" s="46">
        <v>2</v>
      </c>
      <c r="S120" s="79"/>
    </row>
    <row r="121" spans="2:38" x14ac:dyDescent="0.35">
      <c r="B121" s="75" t="s">
        <v>1</v>
      </c>
      <c r="C121" s="73">
        <f>SUM(C94:C120)</f>
        <v>447</v>
      </c>
      <c r="D121" s="73">
        <f>SUM(D94:D120)</f>
        <v>91</v>
      </c>
      <c r="E121" s="73">
        <f t="shared" ref="E121:K121" si="15">SUM(E94:E120)</f>
        <v>10</v>
      </c>
      <c r="F121" s="73">
        <f t="shared" si="15"/>
        <v>1</v>
      </c>
      <c r="G121" s="73">
        <f t="shared" si="15"/>
        <v>233</v>
      </c>
      <c r="H121" s="73">
        <f t="shared" si="15"/>
        <v>33</v>
      </c>
      <c r="I121" s="73">
        <f t="shared" si="15"/>
        <v>2</v>
      </c>
      <c r="J121" s="73">
        <f t="shared" si="15"/>
        <v>1</v>
      </c>
      <c r="K121" s="73">
        <f t="shared" si="15"/>
        <v>0</v>
      </c>
      <c r="L121" s="73">
        <f t="shared" ref="L121" si="16">SUM(L94:L120)</f>
        <v>0</v>
      </c>
      <c r="M121" s="73">
        <f>SUM(M94:M120)</f>
        <v>64</v>
      </c>
      <c r="N121" s="73">
        <f>SUM(N94:N120)</f>
        <v>10</v>
      </c>
      <c r="O121" s="73">
        <f>SUM(O94:O120)</f>
        <v>2</v>
      </c>
      <c r="S121" s="79"/>
    </row>
    <row r="122" spans="2:38" ht="15" thickBot="1" x14ac:dyDescent="0.4">
      <c r="B122" s="58" t="s">
        <v>16</v>
      </c>
      <c r="C122" s="37">
        <f>SUM(D122:O122)</f>
        <v>1</v>
      </c>
      <c r="D122" s="74">
        <f t="shared" ref="D122:L122" si="17">D121/($C$121)</f>
        <v>0.20357941834451901</v>
      </c>
      <c r="E122" s="37">
        <f t="shared" si="17"/>
        <v>2.2371364653243849E-2</v>
      </c>
      <c r="F122" s="37">
        <f t="shared" si="17"/>
        <v>2.2371364653243847E-3</v>
      </c>
      <c r="G122" s="37">
        <f t="shared" si="17"/>
        <v>0.52125279642058164</v>
      </c>
      <c r="H122" s="37">
        <f t="shared" si="17"/>
        <v>7.3825503355704702E-2</v>
      </c>
      <c r="I122" s="37">
        <f t="shared" si="17"/>
        <v>4.4742729306487695E-3</v>
      </c>
      <c r="J122" s="37">
        <f t="shared" si="17"/>
        <v>2.2371364653243847E-3</v>
      </c>
      <c r="K122" s="37">
        <f t="shared" si="17"/>
        <v>0</v>
      </c>
      <c r="L122" s="37">
        <f t="shared" si="17"/>
        <v>0</v>
      </c>
      <c r="M122" s="37">
        <f>M121/($C$121)</f>
        <v>0.14317673378076062</v>
      </c>
      <c r="N122" s="37">
        <f>N121/($C$121)</f>
        <v>2.2371364653243849E-2</v>
      </c>
      <c r="O122" s="37">
        <f>O121/($C$121)</f>
        <v>4.4742729306487695E-3</v>
      </c>
      <c r="S122" s="79"/>
    </row>
    <row r="123" spans="2:38" x14ac:dyDescent="0.35">
      <c r="B123" s="78"/>
      <c r="C123" s="40"/>
      <c r="D123" s="39"/>
      <c r="E123" s="39"/>
      <c r="F123" s="54"/>
      <c r="G123" s="33"/>
      <c r="H123" s="40"/>
      <c r="I123" s="40"/>
      <c r="J123" s="40"/>
      <c r="K123" s="40"/>
      <c r="M123" s="41"/>
      <c r="N123" s="41"/>
      <c r="O123" s="41"/>
      <c r="P123" s="41"/>
      <c r="Q123" s="41"/>
      <c r="R123" s="41"/>
    </row>
    <row r="124" spans="2:38" x14ac:dyDescent="0.35"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S124" s="60"/>
    </row>
    <row r="125" spans="2:38" x14ac:dyDescent="0.35">
      <c r="B125" s="63"/>
      <c r="C125" s="63"/>
      <c r="D125" s="63"/>
      <c r="E125" s="63"/>
      <c r="F125" s="63"/>
      <c r="G125" s="63"/>
      <c r="H125" s="63"/>
      <c r="I125" s="108"/>
      <c r="J125" s="108"/>
      <c r="K125" s="108"/>
      <c r="L125" s="108"/>
      <c r="M125" s="108"/>
      <c r="N125" s="108"/>
      <c r="O125" s="108"/>
      <c r="P125" s="94"/>
      <c r="Q125" s="94"/>
      <c r="R125" s="66"/>
      <c r="S125" s="60"/>
    </row>
    <row r="126" spans="2:38" ht="21" customHeight="1" x14ac:dyDescent="0.35">
      <c r="B126" s="1"/>
      <c r="C126" s="1"/>
      <c r="D126" s="1"/>
      <c r="E126" s="1"/>
      <c r="F126" s="1"/>
      <c r="G126" s="1"/>
      <c r="H126" s="1"/>
      <c r="I126" s="110"/>
      <c r="J126" s="1"/>
      <c r="K126" s="1"/>
      <c r="L126" s="111"/>
      <c r="M126" s="66"/>
      <c r="N126" s="11"/>
      <c r="O126" s="11"/>
      <c r="P126" s="11"/>
      <c r="Q126" s="11"/>
      <c r="R126" s="110"/>
      <c r="S126" s="94"/>
    </row>
    <row r="127" spans="2:38" ht="28" x14ac:dyDescent="0.35">
      <c r="B127" s="65" t="s">
        <v>21</v>
      </c>
      <c r="C127" s="55" t="s">
        <v>60</v>
      </c>
      <c r="D127" s="56">
        <v>2022</v>
      </c>
      <c r="E127" s="44">
        <v>2023</v>
      </c>
      <c r="F127" s="56">
        <v>2024</v>
      </c>
      <c r="G127" s="44">
        <v>2025</v>
      </c>
      <c r="H127" s="44" t="s">
        <v>67</v>
      </c>
      <c r="J127" s="66"/>
      <c r="K127" s="112" t="s">
        <v>21</v>
      </c>
      <c r="L127" s="112" t="s">
        <v>48</v>
      </c>
      <c r="M127" s="115"/>
      <c r="N127" s="115" t="s">
        <v>61</v>
      </c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</row>
    <row r="128" spans="2:38" x14ac:dyDescent="0.35">
      <c r="B128" s="25" t="s">
        <v>23</v>
      </c>
      <c r="C128" s="22">
        <f t="shared" ref="C128:C154" si="18">SUM(D128:H128)</f>
        <v>17</v>
      </c>
      <c r="D128" s="23">
        <v>2</v>
      </c>
      <c r="E128" s="57">
        <v>2</v>
      </c>
      <c r="F128" s="57">
        <v>3</v>
      </c>
      <c r="G128" s="57">
        <v>8</v>
      </c>
      <c r="H128" s="22">
        <v>2</v>
      </c>
      <c r="J128" s="112"/>
      <c r="K128" s="112" t="str">
        <f>+B128</f>
        <v>Amazonas</v>
      </c>
      <c r="L128" s="112">
        <v>2</v>
      </c>
      <c r="M128" s="116" t="s">
        <v>31</v>
      </c>
      <c r="N128" s="115">
        <v>0</v>
      </c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</row>
    <row r="129" spans="2:19" x14ac:dyDescent="0.35">
      <c r="B129" s="25" t="s">
        <v>24</v>
      </c>
      <c r="C129" s="22">
        <f t="shared" si="18"/>
        <v>38</v>
      </c>
      <c r="D129" s="23">
        <v>10</v>
      </c>
      <c r="E129" s="23">
        <v>7</v>
      </c>
      <c r="F129" s="23">
        <v>5</v>
      </c>
      <c r="G129" s="23">
        <v>14</v>
      </c>
      <c r="H129" s="22">
        <v>2</v>
      </c>
      <c r="J129" s="66"/>
      <c r="K129" s="112" t="str">
        <f t="shared" ref="K129:K152" si="19">+B129</f>
        <v>Ancash</v>
      </c>
      <c r="L129" s="112">
        <v>2</v>
      </c>
      <c r="M129" s="116" t="s">
        <v>38</v>
      </c>
      <c r="N129" s="115">
        <v>1</v>
      </c>
      <c r="O129" s="107"/>
      <c r="P129" s="66"/>
      <c r="Q129" s="66"/>
      <c r="R129" s="64"/>
      <c r="S129" s="94"/>
    </row>
    <row r="130" spans="2:19" x14ac:dyDescent="0.35">
      <c r="B130" s="25" t="s">
        <v>25</v>
      </c>
      <c r="C130" s="22">
        <f t="shared" si="18"/>
        <v>13</v>
      </c>
      <c r="D130" s="23">
        <v>6</v>
      </c>
      <c r="E130" s="23">
        <v>2</v>
      </c>
      <c r="F130" s="23">
        <v>0</v>
      </c>
      <c r="G130" s="23">
        <v>2</v>
      </c>
      <c r="H130" s="22">
        <v>3</v>
      </c>
      <c r="J130" s="66"/>
      <c r="K130" s="112" t="str">
        <f t="shared" si="19"/>
        <v>Apurimac</v>
      </c>
      <c r="L130" s="112">
        <v>3</v>
      </c>
      <c r="M130" s="116" t="s">
        <v>33</v>
      </c>
      <c r="N130" s="115">
        <v>2</v>
      </c>
      <c r="O130" s="107"/>
      <c r="P130" s="66"/>
      <c r="Q130" s="66"/>
      <c r="R130" s="64"/>
      <c r="S130" s="94"/>
    </row>
    <row r="131" spans="2:19" x14ac:dyDescent="0.35">
      <c r="B131" s="25" t="s">
        <v>26</v>
      </c>
      <c r="C131" s="22">
        <f t="shared" si="18"/>
        <v>248</v>
      </c>
      <c r="D131" s="23">
        <v>26</v>
      </c>
      <c r="E131" s="23">
        <v>62</v>
      </c>
      <c r="F131" s="23">
        <v>46</v>
      </c>
      <c r="G131" s="23">
        <v>87</v>
      </c>
      <c r="H131" s="22">
        <v>27</v>
      </c>
      <c r="J131" s="66"/>
      <c r="K131" s="112" t="str">
        <f t="shared" si="19"/>
        <v>Arequipa</v>
      </c>
      <c r="L131" s="112">
        <v>27</v>
      </c>
      <c r="M131" s="116" t="s">
        <v>23</v>
      </c>
      <c r="N131" s="115">
        <v>2</v>
      </c>
      <c r="O131" s="107"/>
      <c r="P131" s="66"/>
      <c r="Q131" s="66"/>
      <c r="R131" s="64"/>
      <c r="S131" s="94"/>
    </row>
    <row r="132" spans="2:19" x14ac:dyDescent="0.35">
      <c r="B132" s="25" t="s">
        <v>27</v>
      </c>
      <c r="C132" s="22">
        <f t="shared" si="18"/>
        <v>32</v>
      </c>
      <c r="D132" s="23">
        <v>11</v>
      </c>
      <c r="E132" s="23">
        <v>2</v>
      </c>
      <c r="F132" s="23">
        <v>7</v>
      </c>
      <c r="G132" s="23">
        <v>10</v>
      </c>
      <c r="H132" s="22">
        <v>2</v>
      </c>
      <c r="J132" s="66"/>
      <c r="K132" s="112" t="str">
        <f t="shared" si="19"/>
        <v>Ayacucho</v>
      </c>
      <c r="L132" s="112">
        <v>2</v>
      </c>
      <c r="M132" s="116" t="s">
        <v>27</v>
      </c>
      <c r="N132" s="115">
        <v>2</v>
      </c>
      <c r="O132" s="107"/>
      <c r="P132" s="66"/>
      <c r="Q132" s="66"/>
      <c r="R132" s="64"/>
      <c r="S132" s="94"/>
    </row>
    <row r="133" spans="2:19" x14ac:dyDescent="0.35">
      <c r="B133" s="25" t="s">
        <v>28</v>
      </c>
      <c r="C133" s="22">
        <f t="shared" si="18"/>
        <v>42</v>
      </c>
      <c r="D133" s="23">
        <v>12</v>
      </c>
      <c r="E133" s="23">
        <v>2</v>
      </c>
      <c r="F133" s="23">
        <v>3</v>
      </c>
      <c r="G133" s="23">
        <v>18</v>
      </c>
      <c r="H133" s="22">
        <v>7</v>
      </c>
      <c r="J133" s="66"/>
      <c r="K133" s="112" t="str">
        <f t="shared" si="19"/>
        <v>Cajamarca</v>
      </c>
      <c r="L133" s="112">
        <v>7</v>
      </c>
      <c r="M133" s="116" t="s">
        <v>43</v>
      </c>
      <c r="N133" s="115">
        <v>2</v>
      </c>
      <c r="O133" s="107"/>
      <c r="P133" s="66"/>
      <c r="Q133" s="66"/>
      <c r="R133" s="64"/>
      <c r="S133" s="94"/>
    </row>
    <row r="134" spans="2:19" x14ac:dyDescent="0.35">
      <c r="B134" s="25" t="s">
        <v>29</v>
      </c>
      <c r="C134" s="22">
        <f t="shared" si="18"/>
        <v>139</v>
      </c>
      <c r="D134" s="23">
        <v>30</v>
      </c>
      <c r="E134" s="23">
        <v>25</v>
      </c>
      <c r="F134" s="23">
        <v>22</v>
      </c>
      <c r="G134" s="23">
        <v>42</v>
      </c>
      <c r="H134" s="22">
        <v>20</v>
      </c>
      <c r="J134" s="66"/>
      <c r="K134" s="112" t="str">
        <f t="shared" si="19"/>
        <v>Callao</v>
      </c>
      <c r="L134" s="112">
        <v>20</v>
      </c>
      <c r="M134" s="116" t="s">
        <v>46</v>
      </c>
      <c r="N134" s="115">
        <v>2</v>
      </c>
      <c r="O134" s="107"/>
      <c r="P134" s="66"/>
      <c r="Q134" s="66"/>
      <c r="R134" s="64"/>
      <c r="S134" s="94"/>
    </row>
    <row r="135" spans="2:19" x14ac:dyDescent="0.35">
      <c r="B135" s="25" t="s">
        <v>30</v>
      </c>
      <c r="C135" s="22">
        <f t="shared" si="18"/>
        <v>79</v>
      </c>
      <c r="D135" s="23">
        <v>20</v>
      </c>
      <c r="E135" s="23">
        <v>10</v>
      </c>
      <c r="F135" s="23">
        <v>22</v>
      </c>
      <c r="G135" s="23">
        <v>22</v>
      </c>
      <c r="H135" s="22">
        <v>5</v>
      </c>
      <c r="J135" s="66"/>
      <c r="K135" s="112" t="str">
        <f t="shared" si="19"/>
        <v>Cusco</v>
      </c>
      <c r="L135" s="112">
        <v>5</v>
      </c>
      <c r="M135" s="116" t="s">
        <v>58</v>
      </c>
      <c r="N135" s="115">
        <v>2</v>
      </c>
      <c r="O135" s="107"/>
      <c r="P135" s="66"/>
      <c r="Q135" s="66"/>
      <c r="R135" s="64"/>
      <c r="S135" s="94"/>
    </row>
    <row r="136" spans="2:19" x14ac:dyDescent="0.35">
      <c r="B136" s="25" t="s">
        <v>31</v>
      </c>
      <c r="C136" s="22">
        <f t="shared" si="18"/>
        <v>5</v>
      </c>
      <c r="D136" s="23">
        <v>1</v>
      </c>
      <c r="E136" s="23">
        <v>0</v>
      </c>
      <c r="F136" s="23">
        <v>2</v>
      </c>
      <c r="G136" s="23">
        <v>2</v>
      </c>
      <c r="H136" s="22">
        <v>0</v>
      </c>
      <c r="J136" s="66"/>
      <c r="K136" s="112" t="str">
        <f t="shared" si="19"/>
        <v>Huancavelica</v>
      </c>
      <c r="L136" s="112">
        <v>0</v>
      </c>
      <c r="M136" s="116" t="s">
        <v>42</v>
      </c>
      <c r="N136" s="115">
        <v>2</v>
      </c>
      <c r="O136" s="107"/>
      <c r="P136" s="66"/>
      <c r="Q136" s="66"/>
      <c r="R136" s="64"/>
      <c r="S136" s="94"/>
    </row>
    <row r="137" spans="2:19" x14ac:dyDescent="0.35">
      <c r="B137" s="25" t="s">
        <v>32</v>
      </c>
      <c r="C137" s="22">
        <f t="shared" si="18"/>
        <v>33</v>
      </c>
      <c r="D137" s="23">
        <v>3</v>
      </c>
      <c r="E137" s="23">
        <v>1</v>
      </c>
      <c r="F137" s="23">
        <v>13</v>
      </c>
      <c r="G137" s="23">
        <v>12</v>
      </c>
      <c r="H137" s="22">
        <v>4</v>
      </c>
      <c r="J137" s="66"/>
      <c r="K137" s="112" t="str">
        <f t="shared" si="19"/>
        <v>Huanuco</v>
      </c>
      <c r="L137" s="112">
        <v>4</v>
      </c>
      <c r="M137" s="116" t="s">
        <v>24</v>
      </c>
      <c r="N137" s="115">
        <v>2</v>
      </c>
      <c r="O137" s="107"/>
      <c r="P137" s="66"/>
      <c r="Q137" s="66"/>
      <c r="R137" s="64"/>
      <c r="S137" s="94"/>
    </row>
    <row r="138" spans="2:19" x14ac:dyDescent="0.35">
      <c r="B138" s="25" t="s">
        <v>33</v>
      </c>
      <c r="C138" s="22">
        <f t="shared" si="18"/>
        <v>55</v>
      </c>
      <c r="D138" s="23">
        <v>18</v>
      </c>
      <c r="E138" s="23">
        <v>11</v>
      </c>
      <c r="F138" s="23">
        <v>7</v>
      </c>
      <c r="G138" s="23">
        <v>17</v>
      </c>
      <c r="H138" s="22">
        <v>2</v>
      </c>
      <c r="J138" s="66"/>
      <c r="K138" s="112" t="str">
        <f t="shared" si="19"/>
        <v>Ica</v>
      </c>
      <c r="L138" s="112">
        <v>2</v>
      </c>
      <c r="M138" s="116" t="s">
        <v>25</v>
      </c>
      <c r="N138" s="115">
        <v>3</v>
      </c>
      <c r="O138" s="107"/>
      <c r="P138" s="66"/>
      <c r="Q138" s="66"/>
      <c r="R138" s="64"/>
      <c r="S138" s="94"/>
    </row>
    <row r="139" spans="2:19" x14ac:dyDescent="0.35">
      <c r="B139" s="25" t="s">
        <v>34</v>
      </c>
      <c r="C139" s="22">
        <f t="shared" si="18"/>
        <v>79</v>
      </c>
      <c r="D139" s="23">
        <v>17</v>
      </c>
      <c r="E139" s="23">
        <v>9</v>
      </c>
      <c r="F139" s="23">
        <v>19</v>
      </c>
      <c r="G139" s="23">
        <v>26</v>
      </c>
      <c r="H139" s="22">
        <v>8</v>
      </c>
      <c r="J139" s="66"/>
      <c r="K139" s="112" t="str">
        <f t="shared" si="19"/>
        <v>Junin</v>
      </c>
      <c r="L139" s="112">
        <v>8</v>
      </c>
      <c r="M139" s="116" t="s">
        <v>37</v>
      </c>
      <c r="N139" s="115">
        <v>4</v>
      </c>
      <c r="O139" s="107"/>
      <c r="P139" s="66"/>
      <c r="Q139" s="66"/>
      <c r="R139" s="64"/>
      <c r="S139" s="94"/>
    </row>
    <row r="140" spans="2:19" x14ac:dyDescent="0.35">
      <c r="B140" s="25" t="s">
        <v>35</v>
      </c>
      <c r="C140" s="22">
        <f t="shared" si="18"/>
        <v>103</v>
      </c>
      <c r="D140" s="23">
        <v>22</v>
      </c>
      <c r="E140" s="23">
        <v>16</v>
      </c>
      <c r="F140" s="23">
        <v>15</v>
      </c>
      <c r="G140" s="23">
        <v>42</v>
      </c>
      <c r="H140" s="22">
        <v>8</v>
      </c>
      <c r="J140" s="66"/>
      <c r="K140" s="112" t="str">
        <f t="shared" si="19"/>
        <v>La Libertad</v>
      </c>
      <c r="L140" s="112">
        <v>8</v>
      </c>
      <c r="M140" s="116" t="s">
        <v>32</v>
      </c>
      <c r="N140" s="115">
        <v>4</v>
      </c>
      <c r="O140" s="107"/>
      <c r="P140" s="66"/>
      <c r="Q140" s="66"/>
      <c r="R140" s="64"/>
      <c r="S140" s="94"/>
    </row>
    <row r="141" spans="2:19" x14ac:dyDescent="0.35">
      <c r="B141" s="25" t="s">
        <v>36</v>
      </c>
      <c r="C141" s="22">
        <f t="shared" si="18"/>
        <v>74</v>
      </c>
      <c r="D141" s="23">
        <v>13</v>
      </c>
      <c r="E141" s="23">
        <v>5</v>
      </c>
      <c r="F141" s="23">
        <v>9</v>
      </c>
      <c r="G141" s="23">
        <v>41</v>
      </c>
      <c r="H141" s="22">
        <v>6</v>
      </c>
      <c r="J141" s="66"/>
      <c r="K141" s="112" t="str">
        <f t="shared" si="19"/>
        <v>Lambayeque</v>
      </c>
      <c r="L141" s="112">
        <v>6</v>
      </c>
      <c r="M141" s="116" t="s">
        <v>40</v>
      </c>
      <c r="N141" s="115">
        <v>4</v>
      </c>
      <c r="O141" s="107"/>
      <c r="P141" s="66"/>
      <c r="Q141" s="66"/>
      <c r="R141" s="64"/>
      <c r="S141" s="94"/>
    </row>
    <row r="142" spans="2:19" x14ac:dyDescent="0.35">
      <c r="B142" s="25" t="s">
        <v>54</v>
      </c>
      <c r="C142" s="22">
        <f t="shared" si="18"/>
        <v>1605</v>
      </c>
      <c r="D142" s="23">
        <v>438</v>
      </c>
      <c r="E142" s="23">
        <v>236</v>
      </c>
      <c r="F142" s="23">
        <v>308</v>
      </c>
      <c r="G142" s="23">
        <v>489</v>
      </c>
      <c r="H142" s="22">
        <v>134</v>
      </c>
      <c r="J142" s="66"/>
      <c r="K142" s="112" t="str">
        <f t="shared" si="19"/>
        <v>Lima</v>
      </c>
      <c r="L142" s="112">
        <v>134</v>
      </c>
      <c r="M142" s="116" t="s">
        <v>30</v>
      </c>
      <c r="N142" s="115">
        <v>5</v>
      </c>
      <c r="O142" s="107"/>
      <c r="P142" s="66"/>
      <c r="Q142" s="66"/>
      <c r="R142" s="64"/>
      <c r="S142" s="94"/>
    </row>
    <row r="143" spans="2:19" x14ac:dyDescent="0.35">
      <c r="B143" s="25" t="s">
        <v>37</v>
      </c>
      <c r="C143" s="22">
        <f t="shared" si="18"/>
        <v>30</v>
      </c>
      <c r="D143" s="23">
        <v>7</v>
      </c>
      <c r="E143" s="23">
        <v>4</v>
      </c>
      <c r="F143" s="23">
        <v>8</v>
      </c>
      <c r="G143" s="23">
        <v>7</v>
      </c>
      <c r="H143" s="22">
        <v>4</v>
      </c>
      <c r="J143" s="66"/>
      <c r="K143" s="112" t="str">
        <f t="shared" si="19"/>
        <v>Loreto</v>
      </c>
      <c r="L143" s="112">
        <v>4</v>
      </c>
      <c r="M143" s="116" t="s">
        <v>36</v>
      </c>
      <c r="N143" s="115">
        <v>6</v>
      </c>
      <c r="O143" s="107"/>
      <c r="P143" s="66"/>
      <c r="Q143" s="66"/>
      <c r="R143" s="64"/>
      <c r="S143" s="94"/>
    </row>
    <row r="144" spans="2:19" x14ac:dyDescent="0.35">
      <c r="B144" s="25" t="s">
        <v>46</v>
      </c>
      <c r="C144" s="22">
        <f t="shared" si="18"/>
        <v>12</v>
      </c>
      <c r="D144" s="23">
        <v>2</v>
      </c>
      <c r="E144" s="23">
        <v>0</v>
      </c>
      <c r="F144" s="23">
        <v>3</v>
      </c>
      <c r="G144" s="23">
        <v>5</v>
      </c>
      <c r="H144" s="22">
        <v>2</v>
      </c>
      <c r="J144" s="66"/>
      <c r="K144" s="112" t="str">
        <f t="shared" si="19"/>
        <v>Madre de Dios</v>
      </c>
      <c r="L144" s="112">
        <v>2</v>
      </c>
      <c r="M144" s="116" t="s">
        <v>44</v>
      </c>
      <c r="N144" s="115">
        <v>6</v>
      </c>
      <c r="O144" s="107"/>
      <c r="P144" s="66"/>
      <c r="Q144" s="66"/>
      <c r="R144" s="64"/>
      <c r="S144" s="94"/>
    </row>
    <row r="145" spans="2:19" x14ac:dyDescent="0.35">
      <c r="B145" s="25" t="s">
        <v>58</v>
      </c>
      <c r="C145" s="22">
        <f t="shared" si="18"/>
        <v>13</v>
      </c>
      <c r="D145" s="23">
        <v>2</v>
      </c>
      <c r="E145" s="23">
        <v>2</v>
      </c>
      <c r="F145" s="23">
        <v>3</v>
      </c>
      <c r="G145" s="23">
        <v>4</v>
      </c>
      <c r="H145" s="22">
        <v>2</v>
      </c>
      <c r="J145" s="66"/>
      <c r="K145" s="112" t="str">
        <f t="shared" si="19"/>
        <v>Moquegua</v>
      </c>
      <c r="L145" s="112">
        <v>2</v>
      </c>
      <c r="M145" s="116" t="s">
        <v>41</v>
      </c>
      <c r="N145" s="115">
        <v>7</v>
      </c>
      <c r="O145" s="66"/>
      <c r="P145" s="66"/>
      <c r="Q145" s="66"/>
      <c r="R145" s="64"/>
      <c r="S145" s="94"/>
    </row>
    <row r="146" spans="2:19" x14ac:dyDescent="0.35">
      <c r="B146" s="25" t="s">
        <v>38</v>
      </c>
      <c r="C146" s="22">
        <f t="shared" si="18"/>
        <v>10</v>
      </c>
      <c r="D146" s="23">
        <v>3</v>
      </c>
      <c r="E146" s="23">
        <v>0</v>
      </c>
      <c r="F146" s="23">
        <v>1</v>
      </c>
      <c r="G146" s="23">
        <v>5</v>
      </c>
      <c r="H146" s="22">
        <v>1</v>
      </c>
      <c r="J146" s="66"/>
      <c r="K146" s="112" t="str">
        <f t="shared" si="19"/>
        <v>Pasco</v>
      </c>
      <c r="L146" s="112">
        <v>1</v>
      </c>
      <c r="M146" s="116" t="s">
        <v>28</v>
      </c>
      <c r="N146" s="115">
        <v>7</v>
      </c>
      <c r="O146" s="66"/>
      <c r="P146" s="66"/>
      <c r="Q146" s="66"/>
      <c r="R146" s="64"/>
      <c r="S146" s="94"/>
    </row>
    <row r="147" spans="2:19" x14ac:dyDescent="0.35">
      <c r="B147" s="25" t="s">
        <v>39</v>
      </c>
      <c r="C147" s="22">
        <f t="shared" si="18"/>
        <v>83</v>
      </c>
      <c r="D147" s="23">
        <v>11</v>
      </c>
      <c r="E147" s="23">
        <v>6</v>
      </c>
      <c r="F147" s="23">
        <v>16</v>
      </c>
      <c r="G147" s="23">
        <v>41</v>
      </c>
      <c r="H147" s="22">
        <v>9</v>
      </c>
      <c r="J147" s="66"/>
      <c r="K147" s="112" t="str">
        <f t="shared" si="19"/>
        <v>Piura</v>
      </c>
      <c r="L147" s="112">
        <v>9</v>
      </c>
      <c r="M147" s="116" t="s">
        <v>34</v>
      </c>
      <c r="N147" s="115">
        <v>8</v>
      </c>
      <c r="O147" s="66"/>
      <c r="P147" s="66"/>
      <c r="Q147" s="66"/>
      <c r="R147" s="64"/>
      <c r="S147" s="94"/>
    </row>
    <row r="148" spans="2:19" x14ac:dyDescent="0.35">
      <c r="B148" s="25" t="s">
        <v>40</v>
      </c>
      <c r="C148" s="22">
        <f t="shared" si="18"/>
        <v>32</v>
      </c>
      <c r="D148" s="23">
        <v>5</v>
      </c>
      <c r="E148" s="23">
        <v>1</v>
      </c>
      <c r="F148" s="23">
        <v>8</v>
      </c>
      <c r="G148" s="23">
        <v>14</v>
      </c>
      <c r="H148" s="22">
        <v>4</v>
      </c>
      <c r="J148" s="66"/>
      <c r="K148" s="112" t="str">
        <f t="shared" si="19"/>
        <v>Puno</v>
      </c>
      <c r="L148" s="112">
        <v>4</v>
      </c>
      <c r="M148" s="116" t="s">
        <v>35</v>
      </c>
      <c r="N148" s="115">
        <v>8</v>
      </c>
      <c r="O148" s="66"/>
      <c r="P148" s="66"/>
      <c r="Q148" s="66"/>
      <c r="R148" s="64"/>
      <c r="S148" s="94"/>
    </row>
    <row r="149" spans="2:19" x14ac:dyDescent="0.35">
      <c r="B149" s="25" t="s">
        <v>41</v>
      </c>
      <c r="C149" s="22">
        <f t="shared" si="18"/>
        <v>39</v>
      </c>
      <c r="D149" s="23">
        <v>4</v>
      </c>
      <c r="E149" s="23">
        <v>5</v>
      </c>
      <c r="F149" s="23">
        <v>6</v>
      </c>
      <c r="G149" s="23">
        <v>17</v>
      </c>
      <c r="H149" s="22">
        <v>7</v>
      </c>
      <c r="J149" s="66"/>
      <c r="K149" s="112" t="str">
        <f t="shared" si="19"/>
        <v>San Martin</v>
      </c>
      <c r="L149" s="112">
        <v>7</v>
      </c>
      <c r="M149" s="116" t="s">
        <v>39</v>
      </c>
      <c r="N149" s="115">
        <v>9</v>
      </c>
      <c r="O149" s="66"/>
      <c r="P149" s="66"/>
      <c r="Q149" s="66"/>
      <c r="R149" s="64"/>
      <c r="S149" s="94"/>
    </row>
    <row r="150" spans="2:19" x14ac:dyDescent="0.35">
      <c r="B150" s="25" t="s">
        <v>42</v>
      </c>
      <c r="C150" s="22">
        <f t="shared" si="18"/>
        <v>24</v>
      </c>
      <c r="D150" s="23">
        <v>8</v>
      </c>
      <c r="E150" s="23">
        <v>3</v>
      </c>
      <c r="F150" s="23">
        <v>2</v>
      </c>
      <c r="G150" s="23">
        <v>9</v>
      </c>
      <c r="H150" s="22">
        <v>2</v>
      </c>
      <c r="J150" s="66"/>
      <c r="K150" s="112" t="str">
        <f t="shared" si="19"/>
        <v>Tacna</v>
      </c>
      <c r="L150" s="112">
        <v>2</v>
      </c>
      <c r="M150" s="116" t="s">
        <v>29</v>
      </c>
      <c r="N150" s="115">
        <v>20</v>
      </c>
      <c r="O150" s="66"/>
      <c r="P150" s="66"/>
      <c r="Q150" s="66"/>
      <c r="R150" s="64"/>
      <c r="S150" s="94"/>
    </row>
    <row r="151" spans="2:19" x14ac:dyDescent="0.35">
      <c r="B151" s="25" t="s">
        <v>43</v>
      </c>
      <c r="C151" s="22">
        <f t="shared" si="18"/>
        <v>9</v>
      </c>
      <c r="D151" s="23">
        <v>1</v>
      </c>
      <c r="E151" s="23">
        <v>1</v>
      </c>
      <c r="F151" s="23">
        <v>1</v>
      </c>
      <c r="G151" s="23">
        <v>4</v>
      </c>
      <c r="H151" s="22">
        <v>2</v>
      </c>
      <c r="J151" s="66"/>
      <c r="K151" s="112" t="str">
        <f t="shared" si="19"/>
        <v>Tumbes</v>
      </c>
      <c r="L151" s="112">
        <v>2</v>
      </c>
      <c r="M151" s="116" t="s">
        <v>26</v>
      </c>
      <c r="N151" s="115">
        <v>27</v>
      </c>
      <c r="O151" s="66"/>
      <c r="P151" s="66"/>
      <c r="Q151" s="66"/>
      <c r="R151" s="64"/>
      <c r="S151" s="94"/>
    </row>
    <row r="152" spans="2:19" x14ac:dyDescent="0.35">
      <c r="B152" s="25" t="s">
        <v>44</v>
      </c>
      <c r="C152" s="22">
        <f t="shared" si="18"/>
        <v>37</v>
      </c>
      <c r="D152" s="23">
        <v>6</v>
      </c>
      <c r="E152" s="23">
        <v>7</v>
      </c>
      <c r="F152" s="23">
        <v>6</v>
      </c>
      <c r="G152" s="23">
        <v>12</v>
      </c>
      <c r="H152" s="22">
        <v>6</v>
      </c>
      <c r="J152" s="66"/>
      <c r="K152" s="112" t="str">
        <f t="shared" si="19"/>
        <v>Ucayali</v>
      </c>
      <c r="L152" s="112">
        <v>6</v>
      </c>
      <c r="M152" s="116" t="s">
        <v>54</v>
      </c>
      <c r="N152" s="115">
        <v>134</v>
      </c>
      <c r="O152" s="66"/>
      <c r="P152" s="66"/>
      <c r="Q152" s="66"/>
      <c r="R152" s="64"/>
      <c r="S152" s="94"/>
    </row>
    <row r="153" spans="2:19" x14ac:dyDescent="0.35">
      <c r="B153" s="25" t="s">
        <v>56</v>
      </c>
      <c r="C153" s="22">
        <f t="shared" si="18"/>
        <v>111</v>
      </c>
      <c r="D153" s="23">
        <v>20</v>
      </c>
      <c r="E153" s="23">
        <v>19</v>
      </c>
      <c r="F153" s="23">
        <v>33</v>
      </c>
      <c r="G153" s="23">
        <v>27</v>
      </c>
      <c r="H153" s="22">
        <v>12</v>
      </c>
      <c r="J153" s="66"/>
      <c r="K153" s="112"/>
      <c r="L153" s="112"/>
      <c r="M153" s="107"/>
      <c r="N153" s="107"/>
      <c r="O153" s="66"/>
      <c r="P153" s="66"/>
      <c r="Q153" s="66"/>
      <c r="R153" s="64"/>
      <c r="S153" s="94"/>
    </row>
    <row r="154" spans="2:19" ht="15" thickBot="1" x14ac:dyDescent="0.4">
      <c r="B154" s="45" t="s">
        <v>52</v>
      </c>
      <c r="C154" s="46">
        <f t="shared" si="18"/>
        <v>1346</v>
      </c>
      <c r="D154" s="46">
        <v>214</v>
      </c>
      <c r="E154" s="46">
        <v>293</v>
      </c>
      <c r="F154" s="46">
        <v>301</v>
      </c>
      <c r="G154" s="46">
        <v>372</v>
      </c>
      <c r="H154" s="46">
        <v>166</v>
      </c>
      <c r="J154" s="66"/>
      <c r="K154" s="112"/>
      <c r="L154" s="112"/>
      <c r="M154" s="107"/>
      <c r="N154" s="107"/>
      <c r="O154" s="66"/>
      <c r="P154" s="66"/>
      <c r="Q154" s="66"/>
      <c r="R154" s="64"/>
      <c r="S154" s="94"/>
    </row>
    <row r="155" spans="2:19" x14ac:dyDescent="0.35">
      <c r="B155" s="47" t="s">
        <v>1</v>
      </c>
      <c r="C155" s="48">
        <f t="shared" ref="C155" si="20">SUM(C128:C154)</f>
        <v>4308</v>
      </c>
      <c r="D155" s="49">
        <f>SUM(D128:D154)</f>
        <v>912</v>
      </c>
      <c r="E155" s="49">
        <f>SUM(E128:E154)</f>
        <v>731</v>
      </c>
      <c r="F155" s="49">
        <f>SUM(F128:F154)</f>
        <v>869</v>
      </c>
      <c r="G155" s="49">
        <f>SUM(G128:G154)</f>
        <v>1349</v>
      </c>
      <c r="H155" s="49">
        <f t="shared" ref="H155" si="21">SUM(H128:H154)</f>
        <v>447</v>
      </c>
      <c r="J155" s="87"/>
      <c r="K155" s="87"/>
      <c r="L155" s="87"/>
      <c r="M155" s="79"/>
      <c r="N155" s="79"/>
      <c r="O155" s="87"/>
      <c r="P155" s="87"/>
      <c r="Q155" s="87"/>
      <c r="R155" s="87"/>
      <c r="S155" s="94"/>
    </row>
    <row r="156" spans="2:19" ht="15" thickBot="1" x14ac:dyDescent="0.4">
      <c r="B156" s="58" t="s">
        <v>16</v>
      </c>
      <c r="C156" s="59">
        <f>SUM(D156:H156)</f>
        <v>1</v>
      </c>
      <c r="D156" s="59">
        <f>D155/$C$155</f>
        <v>0.2116991643454039</v>
      </c>
      <c r="E156" s="59">
        <f>E155/$C$155</f>
        <v>0.16968430826369546</v>
      </c>
      <c r="F156" s="59">
        <f>F155/$C$155</f>
        <v>0.20171773444753946</v>
      </c>
      <c r="G156" s="59">
        <f>G155/$C$155</f>
        <v>0.31313834726090994</v>
      </c>
      <c r="H156" s="59">
        <f>H155/$C$155</f>
        <v>0.10376044568245125</v>
      </c>
      <c r="J156" s="87"/>
      <c r="K156" s="87"/>
      <c r="L156" s="87"/>
      <c r="M156" s="87"/>
      <c r="N156" s="87"/>
      <c r="O156" s="87"/>
      <c r="P156" s="87"/>
      <c r="Q156" s="87"/>
      <c r="R156" s="87"/>
      <c r="S156" s="94"/>
    </row>
    <row r="157" spans="2:19" x14ac:dyDescent="0.35">
      <c r="B157" s="81" t="s">
        <v>69</v>
      </c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94"/>
    </row>
    <row r="158" spans="2:19" x14ac:dyDescent="0.35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94"/>
    </row>
    <row r="159" spans="2:19" x14ac:dyDescent="0.35">
      <c r="B159" s="1"/>
      <c r="C159" s="1"/>
      <c r="D159" s="1"/>
      <c r="E159" s="1"/>
      <c r="F159" s="1"/>
      <c r="G159" s="1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94"/>
    </row>
    <row r="160" spans="2:19" ht="22.5" customHeight="1" x14ac:dyDescent="0.35">
      <c r="B160" s="38"/>
      <c r="C160" s="38"/>
      <c r="D160" s="38"/>
      <c r="E160" s="38"/>
      <c r="F160" s="38"/>
      <c r="G160" s="12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94"/>
    </row>
    <row r="161" spans="2:19" ht="28" x14ac:dyDescent="0.35">
      <c r="B161" s="125" t="s">
        <v>18</v>
      </c>
      <c r="C161" s="126"/>
      <c r="D161" s="55">
        <v>2025</v>
      </c>
      <c r="E161" s="55">
        <v>2026</v>
      </c>
      <c r="F161" s="20" t="s">
        <v>45</v>
      </c>
      <c r="G161" s="50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94"/>
    </row>
    <row r="162" spans="2:19" ht="15" customHeight="1" x14ac:dyDescent="0.35">
      <c r="B162" s="123" t="s">
        <v>4</v>
      </c>
      <c r="C162" s="124"/>
      <c r="D162" s="83">
        <v>78</v>
      </c>
      <c r="E162" s="83">
        <v>112</v>
      </c>
      <c r="F162" s="84">
        <f t="shared" ref="F162:F167" si="22">E162/D162-1</f>
        <v>0.4358974358974359</v>
      </c>
      <c r="G162" s="50"/>
      <c r="I162" s="66"/>
      <c r="J162" s="66"/>
      <c r="K162" s="66"/>
      <c r="L162" s="66"/>
      <c r="M162" s="66"/>
      <c r="N162" s="66"/>
      <c r="O162" s="66"/>
      <c r="P162" s="66"/>
      <c r="Q162" s="66"/>
      <c r="R162" s="66"/>
    </row>
    <row r="163" spans="2:19" ht="15" customHeight="1" x14ac:dyDescent="0.35">
      <c r="B163" s="123" t="s">
        <v>5</v>
      </c>
      <c r="C163" s="124"/>
      <c r="D163" s="83">
        <v>79</v>
      </c>
      <c r="E163" s="83">
        <v>96</v>
      </c>
      <c r="F163" s="84">
        <f t="shared" si="22"/>
        <v>0.21518987341772156</v>
      </c>
      <c r="G163" s="50"/>
      <c r="I163" s="94"/>
      <c r="J163" s="94"/>
      <c r="K163" s="94"/>
      <c r="L163" s="94"/>
      <c r="M163" s="94"/>
      <c r="N163" s="94"/>
      <c r="O163" s="94"/>
      <c r="P163" s="94"/>
      <c r="Q163" s="94"/>
      <c r="R163" s="94"/>
    </row>
    <row r="164" spans="2:19" ht="15" customHeight="1" x14ac:dyDescent="0.35">
      <c r="B164" s="123" t="s">
        <v>6</v>
      </c>
      <c r="C164" s="124"/>
      <c r="D164" s="83">
        <v>100</v>
      </c>
      <c r="E164" s="83">
        <v>97</v>
      </c>
      <c r="F164" s="84">
        <f t="shared" si="22"/>
        <v>-3.0000000000000027E-2</v>
      </c>
      <c r="G164" s="50"/>
      <c r="I164" s="94"/>
      <c r="J164" s="94"/>
      <c r="K164" s="94"/>
      <c r="L164" s="94"/>
      <c r="M164" s="94"/>
      <c r="N164" s="94"/>
      <c r="O164" s="94"/>
      <c r="P164" s="94"/>
      <c r="Q164" s="94"/>
      <c r="R164" s="94"/>
    </row>
    <row r="165" spans="2:19" ht="15" customHeight="1" thickBot="1" x14ac:dyDescent="0.4">
      <c r="B165" s="123" t="s">
        <v>7</v>
      </c>
      <c r="C165" s="124"/>
      <c r="D165" s="83">
        <v>106</v>
      </c>
      <c r="E165" s="83">
        <v>142</v>
      </c>
      <c r="F165" s="84">
        <f t="shared" si="22"/>
        <v>0.33962264150943389</v>
      </c>
      <c r="G165" s="50"/>
      <c r="I165" s="94"/>
      <c r="J165" s="94"/>
      <c r="K165" s="94"/>
      <c r="L165" s="94"/>
      <c r="M165" s="94"/>
      <c r="N165" s="94"/>
      <c r="O165" s="94"/>
      <c r="P165" s="94"/>
      <c r="Q165" s="94"/>
      <c r="R165" s="94"/>
    </row>
    <row r="166" spans="2:19" ht="15" hidden="1" customHeight="1" x14ac:dyDescent="0.35">
      <c r="B166" s="123" t="s">
        <v>8</v>
      </c>
      <c r="C166" s="124"/>
      <c r="D166" s="83">
        <v>96</v>
      </c>
      <c r="E166" s="83"/>
      <c r="F166" s="84">
        <f t="shared" si="22"/>
        <v>-1</v>
      </c>
      <c r="G166" s="50"/>
      <c r="I166" s="94"/>
      <c r="J166" s="94"/>
      <c r="K166" s="94"/>
      <c r="L166" s="94"/>
      <c r="M166" s="94"/>
      <c r="N166" s="94"/>
      <c r="O166" s="94"/>
      <c r="P166" s="94"/>
      <c r="Q166" s="94"/>
      <c r="R166" s="94"/>
    </row>
    <row r="167" spans="2:19" ht="15" hidden="1" customHeight="1" x14ac:dyDescent="0.35">
      <c r="B167" s="123" t="s">
        <v>9</v>
      </c>
      <c r="C167" s="124"/>
      <c r="D167" s="83">
        <v>97</v>
      </c>
      <c r="E167" s="83"/>
      <c r="F167" s="84">
        <f t="shared" si="22"/>
        <v>-1</v>
      </c>
      <c r="G167" s="50"/>
      <c r="I167" s="94"/>
      <c r="J167" s="94"/>
      <c r="K167" s="94"/>
      <c r="L167" s="94"/>
      <c r="M167" s="94"/>
      <c r="N167" s="94"/>
      <c r="O167" s="94"/>
      <c r="P167" s="94"/>
      <c r="Q167" s="94"/>
      <c r="R167" s="94"/>
    </row>
    <row r="168" spans="2:19" ht="15" hidden="1" customHeight="1" x14ac:dyDescent="0.35">
      <c r="B168" s="123" t="s">
        <v>10</v>
      </c>
      <c r="C168" s="124"/>
      <c r="D168" s="83">
        <v>116</v>
      </c>
      <c r="E168" s="83"/>
      <c r="F168" s="84">
        <f>E168/D168-1</f>
        <v>-1</v>
      </c>
      <c r="G168" s="50"/>
      <c r="I168" s="94"/>
      <c r="J168" s="94"/>
      <c r="K168" s="94"/>
      <c r="L168" s="94"/>
      <c r="M168" s="94"/>
      <c r="N168" s="94"/>
      <c r="O168" s="94"/>
      <c r="P168" s="94"/>
      <c r="Q168" s="94"/>
      <c r="R168" s="94"/>
    </row>
    <row r="169" spans="2:19" ht="15" hidden="1" customHeight="1" x14ac:dyDescent="0.35">
      <c r="B169" s="123" t="s">
        <v>11</v>
      </c>
      <c r="C169" s="124"/>
      <c r="D169" s="83">
        <v>129</v>
      </c>
      <c r="E169" s="83"/>
      <c r="F169" s="84">
        <f>E169/D169-1</f>
        <v>-1</v>
      </c>
      <c r="G169" s="50"/>
      <c r="I169" s="94"/>
      <c r="J169" s="94"/>
      <c r="K169" s="94"/>
      <c r="L169" s="94"/>
      <c r="M169" s="94"/>
      <c r="N169" s="94"/>
      <c r="O169" s="94"/>
      <c r="P169" s="94"/>
      <c r="Q169" s="94"/>
      <c r="R169" s="94"/>
    </row>
    <row r="170" spans="2:19" ht="15" hidden="1" customHeight="1" x14ac:dyDescent="0.35">
      <c r="B170" s="123" t="s">
        <v>12</v>
      </c>
      <c r="C170" s="124"/>
      <c r="D170" s="83">
        <v>128</v>
      </c>
      <c r="E170" s="83"/>
      <c r="F170" s="84">
        <f t="shared" ref="F170:F173" si="23">E170/D170-1</f>
        <v>-1</v>
      </c>
      <c r="G170" s="50"/>
      <c r="I170" s="94"/>
      <c r="J170" s="94"/>
      <c r="K170" s="94"/>
      <c r="L170" s="94"/>
      <c r="M170" s="94"/>
      <c r="N170" s="94"/>
      <c r="O170" s="94"/>
      <c r="P170" s="94"/>
      <c r="Q170" s="94"/>
      <c r="R170" s="94"/>
    </row>
    <row r="171" spans="2:19" ht="15" hidden="1" customHeight="1" x14ac:dyDescent="0.35">
      <c r="B171" s="123" t="s">
        <v>13</v>
      </c>
      <c r="C171" s="124"/>
      <c r="D171" s="83">
        <v>180</v>
      </c>
      <c r="E171" s="83"/>
      <c r="F171" s="84">
        <f t="shared" si="23"/>
        <v>-1</v>
      </c>
      <c r="G171" s="50"/>
      <c r="I171" s="94"/>
      <c r="J171" s="94"/>
      <c r="K171" s="94"/>
      <c r="L171" s="94"/>
      <c r="M171" s="94"/>
      <c r="N171" s="94"/>
      <c r="O171" s="94"/>
      <c r="P171" s="94"/>
      <c r="Q171" s="94"/>
      <c r="R171" s="94"/>
    </row>
    <row r="172" spans="2:19" ht="15" hidden="1" customHeight="1" x14ac:dyDescent="0.35">
      <c r="B172" s="123" t="s">
        <v>14</v>
      </c>
      <c r="C172" s="124"/>
      <c r="D172" s="83">
        <v>135</v>
      </c>
      <c r="E172" s="83"/>
      <c r="F172" s="84">
        <f t="shared" si="23"/>
        <v>-1</v>
      </c>
      <c r="G172" s="50"/>
      <c r="I172" s="94"/>
      <c r="J172" s="94"/>
      <c r="K172" s="94"/>
      <c r="L172" s="94"/>
      <c r="M172" s="94"/>
      <c r="N172" s="94"/>
      <c r="O172" s="94"/>
      <c r="P172" s="94"/>
      <c r="Q172" s="94"/>
      <c r="R172" s="94"/>
    </row>
    <row r="173" spans="2:19" ht="15" hidden="1" customHeight="1" thickBot="1" x14ac:dyDescent="0.4">
      <c r="B173" s="123" t="s">
        <v>15</v>
      </c>
      <c r="C173" s="124"/>
      <c r="D173" s="83">
        <v>105</v>
      </c>
      <c r="E173" s="83"/>
      <c r="F173" s="84">
        <f t="shared" si="23"/>
        <v>-1</v>
      </c>
      <c r="G173" s="50"/>
      <c r="I173" s="94"/>
      <c r="J173" s="94"/>
      <c r="K173" s="94"/>
      <c r="L173" s="94"/>
      <c r="M173" s="94"/>
      <c r="N173" s="94"/>
      <c r="O173" s="94"/>
      <c r="P173" s="94"/>
      <c r="Q173" s="94"/>
      <c r="R173" s="94"/>
    </row>
    <row r="174" spans="2:19" ht="24.75" customHeight="1" x14ac:dyDescent="0.35">
      <c r="B174" s="127" t="s">
        <v>1</v>
      </c>
      <c r="C174" s="127"/>
      <c r="D174" s="76">
        <f>SUM(D162:D165)</f>
        <v>363</v>
      </c>
      <c r="E174" s="76">
        <f>SUM(E162:E173)</f>
        <v>447</v>
      </c>
      <c r="F174" s="85">
        <f>E174/D174-1</f>
        <v>0.23140495867768585</v>
      </c>
      <c r="G174" s="50"/>
      <c r="I174" s="94"/>
      <c r="J174" s="94"/>
      <c r="K174" s="94"/>
      <c r="L174" s="94"/>
      <c r="M174" s="94"/>
      <c r="N174" s="94"/>
      <c r="O174" s="94"/>
      <c r="P174" s="94"/>
      <c r="Q174" s="94"/>
      <c r="R174" s="94"/>
    </row>
    <row r="175" spans="2:19" x14ac:dyDescent="0.35">
      <c r="B175" s="80"/>
      <c r="C175" s="52"/>
      <c r="D175" s="39"/>
      <c r="E175" s="39"/>
      <c r="F175" s="42"/>
      <c r="G175" s="50"/>
      <c r="I175" s="94"/>
      <c r="J175" s="94"/>
      <c r="K175" s="94"/>
      <c r="L175" s="94"/>
      <c r="M175" s="94"/>
      <c r="N175" s="94"/>
      <c r="O175" s="94"/>
      <c r="P175" s="94"/>
      <c r="Q175" s="94"/>
      <c r="R175" s="94"/>
    </row>
    <row r="176" spans="2:19" x14ac:dyDescent="0.35">
      <c r="B176" s="70" t="s">
        <v>49</v>
      </c>
      <c r="C176" s="52"/>
      <c r="D176" s="39"/>
      <c r="E176" s="39"/>
      <c r="F176" s="42"/>
      <c r="G176" s="50"/>
      <c r="I176" s="94"/>
      <c r="J176" s="94"/>
      <c r="K176" s="94"/>
      <c r="L176" s="94"/>
      <c r="M176" s="94"/>
      <c r="N176" s="94"/>
      <c r="O176" s="94"/>
      <c r="P176" s="94"/>
      <c r="Q176" s="94"/>
      <c r="R176" s="94"/>
    </row>
    <row r="177" spans="2:18" x14ac:dyDescent="0.35">
      <c r="B177" s="70" t="s">
        <v>65</v>
      </c>
      <c r="C177"/>
      <c r="D177"/>
      <c r="E177"/>
      <c r="F177"/>
      <c r="G177" s="50"/>
      <c r="I177" s="94"/>
      <c r="J177" s="94"/>
      <c r="K177" s="94"/>
      <c r="L177" s="94"/>
      <c r="M177" s="94"/>
      <c r="N177" s="94"/>
      <c r="O177" s="94"/>
      <c r="P177" s="94"/>
      <c r="Q177" s="94"/>
      <c r="R177" s="94"/>
    </row>
    <row r="178" spans="2:18" x14ac:dyDescent="0.35">
      <c r="B178" s="61"/>
      <c r="C178" s="11"/>
      <c r="J178" s="61"/>
      <c r="K178" s="67"/>
      <c r="L178" s="1"/>
      <c r="M178" s="1"/>
      <c r="N178" s="1"/>
      <c r="O178" s="1"/>
    </row>
    <row r="179" spans="2:18" ht="15.5" hidden="1" x14ac:dyDescent="0.35">
      <c r="B179" s="12"/>
      <c r="C179" s="12"/>
      <c r="D179" s="12"/>
      <c r="E179" s="12"/>
      <c r="F179" s="19"/>
      <c r="G179" s="68"/>
      <c r="H179" s="11"/>
      <c r="I179" s="11"/>
      <c r="J179" s="11"/>
      <c r="K179" s="11"/>
      <c r="L179" s="51"/>
      <c r="M179" s="69"/>
      <c r="N179" s="69"/>
      <c r="O179" s="69"/>
      <c r="P179" s="11"/>
      <c r="Q179" s="11"/>
      <c r="R179" s="43"/>
    </row>
    <row r="180" spans="2:18" ht="15.5" hidden="1" x14ac:dyDescent="0.35">
      <c r="B180" s="12"/>
      <c r="C180" s="12"/>
      <c r="D180" s="12"/>
      <c r="E180" s="12"/>
      <c r="F180" s="88"/>
      <c r="G180" s="89"/>
      <c r="H180" s="90"/>
      <c r="I180" s="90"/>
      <c r="J180" s="90"/>
      <c r="K180" s="11"/>
      <c r="L180" s="51"/>
      <c r="M180" s="69"/>
      <c r="N180" s="69"/>
      <c r="O180" s="69"/>
      <c r="P180" s="11"/>
      <c r="Q180" s="11"/>
      <c r="R180" s="43"/>
    </row>
    <row r="181" spans="2:18" ht="15.5" hidden="1" x14ac:dyDescent="0.35">
      <c r="C181" s="12"/>
      <c r="D181" s="12"/>
      <c r="E181" s="12"/>
      <c r="F181" s="88"/>
      <c r="G181" s="89"/>
      <c r="H181" s="90"/>
      <c r="I181" s="90"/>
      <c r="J181" s="90"/>
      <c r="K181" s="11"/>
      <c r="L181" s="51"/>
      <c r="M181" s="69"/>
      <c r="N181" s="69"/>
      <c r="O181" s="69"/>
      <c r="P181" s="11"/>
      <c r="Q181" s="11"/>
      <c r="R181" s="43"/>
    </row>
    <row r="182" spans="2:18" ht="15.5" hidden="1" x14ac:dyDescent="0.35">
      <c r="B182" s="12"/>
      <c r="C182" s="12"/>
      <c r="D182" s="12"/>
      <c r="E182" s="12"/>
      <c r="F182" s="88"/>
      <c r="G182" s="89"/>
      <c r="H182" s="90"/>
      <c r="I182" s="90"/>
      <c r="J182" s="90"/>
      <c r="K182" s="11"/>
      <c r="L182" s="51"/>
      <c r="M182" s="69"/>
      <c r="N182" s="69"/>
      <c r="O182" s="69"/>
      <c r="P182" s="11"/>
      <c r="Q182" s="11"/>
      <c r="R182" s="43"/>
    </row>
    <row r="183" spans="2:18" ht="15.5" hidden="1" x14ac:dyDescent="0.35">
      <c r="B183" s="12"/>
      <c r="C183" s="12"/>
      <c r="D183" s="12"/>
      <c r="E183" s="12"/>
      <c r="F183" s="88"/>
      <c r="G183" s="89"/>
      <c r="H183" s="90"/>
      <c r="I183" s="90"/>
      <c r="J183" s="90"/>
      <c r="K183" s="11"/>
      <c r="L183" s="51"/>
      <c r="M183" s="69"/>
      <c r="N183" s="69"/>
      <c r="O183" s="69"/>
      <c r="P183" s="11"/>
      <c r="Q183" s="11"/>
      <c r="R183" s="43"/>
    </row>
    <row r="184" spans="2:18" ht="15.5" hidden="1" x14ac:dyDescent="0.35">
      <c r="B184" s="12"/>
      <c r="C184" s="12"/>
      <c r="D184" s="12"/>
      <c r="E184" s="12"/>
      <c r="F184" s="88"/>
      <c r="G184" s="91"/>
      <c r="H184" s="90"/>
      <c r="I184" s="90"/>
      <c r="J184" s="90"/>
      <c r="K184" s="11"/>
      <c r="L184" s="51"/>
      <c r="M184" s="69"/>
      <c r="N184" s="69"/>
      <c r="O184" s="69"/>
      <c r="P184" s="11"/>
      <c r="Q184" s="11"/>
      <c r="R184" s="43"/>
    </row>
    <row r="185" spans="2:18" ht="15.5" hidden="1" x14ac:dyDescent="0.35">
      <c r="B185" s="12"/>
      <c r="C185" s="12"/>
      <c r="D185" s="12"/>
      <c r="E185" s="12"/>
      <c r="F185" s="88"/>
      <c r="G185" s="89"/>
      <c r="H185" s="90"/>
      <c r="I185" s="90"/>
      <c r="J185" s="90"/>
      <c r="K185" s="11"/>
      <c r="L185" s="51"/>
      <c r="M185" s="69"/>
      <c r="N185" s="69"/>
      <c r="O185" s="69"/>
      <c r="P185" s="11"/>
      <c r="Q185" s="11"/>
      <c r="R185" s="43"/>
    </row>
    <row r="186" spans="2:18" ht="15.5" x14ac:dyDescent="0.35">
      <c r="B186" s="12"/>
      <c r="C186" s="12"/>
      <c r="D186" s="12"/>
      <c r="E186" s="12"/>
      <c r="F186" s="88"/>
      <c r="G186" s="89"/>
      <c r="H186" s="90"/>
      <c r="I186" s="90"/>
      <c r="J186" s="90"/>
      <c r="K186" s="11"/>
      <c r="L186" s="51"/>
      <c r="M186" s="69"/>
      <c r="N186" s="69"/>
      <c r="O186" s="69"/>
      <c r="P186" s="11"/>
      <c r="Q186" s="11"/>
      <c r="R186" s="43"/>
    </row>
    <row r="187" spans="2:18" ht="15.5" x14ac:dyDescent="0.35">
      <c r="B187" s="12"/>
      <c r="C187" s="12"/>
      <c r="D187" s="12"/>
      <c r="E187" s="12"/>
      <c r="F187" s="88"/>
      <c r="G187" s="89"/>
      <c r="H187" s="90"/>
      <c r="I187" s="90"/>
      <c r="J187" s="90"/>
      <c r="K187" s="11"/>
      <c r="L187" s="51"/>
      <c r="M187" s="69"/>
      <c r="N187" s="69"/>
      <c r="O187" s="69"/>
      <c r="P187" s="11"/>
      <c r="Q187" s="11"/>
      <c r="R187" s="43"/>
    </row>
    <row r="188" spans="2:18" ht="15.5" x14ac:dyDescent="0.35">
      <c r="B188" s="12"/>
      <c r="C188" s="12"/>
      <c r="D188" s="12"/>
      <c r="E188" s="12"/>
      <c r="F188" s="88"/>
      <c r="G188" s="89"/>
      <c r="H188" s="90"/>
      <c r="I188" s="90"/>
      <c r="J188" s="90"/>
      <c r="K188" s="11"/>
      <c r="L188" s="51"/>
      <c r="M188" s="69"/>
      <c r="N188" s="69"/>
      <c r="O188" s="69"/>
      <c r="P188" s="11"/>
      <c r="Q188" s="11"/>
      <c r="R188" s="43"/>
    </row>
    <row r="189" spans="2:18" ht="15.5" x14ac:dyDescent="0.35">
      <c r="C189" s="12"/>
      <c r="D189" s="12"/>
      <c r="E189" s="12"/>
      <c r="F189" s="88"/>
      <c r="G189" s="89"/>
      <c r="H189" s="90"/>
      <c r="I189" s="90"/>
      <c r="J189" s="90"/>
      <c r="K189" s="11"/>
      <c r="L189" s="51"/>
      <c r="M189" s="69"/>
      <c r="N189" s="69"/>
      <c r="O189" s="69"/>
      <c r="P189" s="11"/>
      <c r="Q189" s="11"/>
      <c r="R189" s="43"/>
    </row>
    <row r="190" spans="2:18" ht="15.5" x14ac:dyDescent="0.35">
      <c r="B190" s="12"/>
      <c r="C190" s="12"/>
      <c r="D190" s="12"/>
      <c r="E190" s="12"/>
      <c r="F190" s="88"/>
      <c r="G190" s="89"/>
      <c r="H190" s="90"/>
      <c r="I190" s="90"/>
      <c r="J190" s="90"/>
      <c r="K190" s="11"/>
      <c r="L190" s="51"/>
      <c r="M190" s="69"/>
      <c r="N190" s="69"/>
      <c r="O190" s="69"/>
      <c r="P190" s="11"/>
      <c r="Q190" s="11"/>
      <c r="R190" s="43"/>
    </row>
    <row r="191" spans="2:18" ht="15.5" x14ac:dyDescent="0.35">
      <c r="B191" s="12"/>
      <c r="C191" s="12"/>
      <c r="D191" s="12"/>
      <c r="E191" s="12"/>
      <c r="F191" s="88"/>
      <c r="G191" s="89"/>
      <c r="H191" s="90"/>
      <c r="I191" s="90"/>
      <c r="J191" s="90"/>
      <c r="K191" s="11"/>
      <c r="L191" s="51"/>
      <c r="M191" s="69"/>
      <c r="N191" s="69"/>
      <c r="O191" s="69"/>
      <c r="P191" s="11"/>
      <c r="Q191" s="11"/>
      <c r="R191" s="43"/>
    </row>
    <row r="192" spans="2:18" ht="15.5" x14ac:dyDescent="0.35">
      <c r="B192" s="12"/>
      <c r="C192" s="12"/>
      <c r="D192" s="12"/>
      <c r="E192" s="12"/>
      <c r="F192" s="88"/>
      <c r="G192" s="89"/>
      <c r="H192" s="90"/>
      <c r="I192" s="90"/>
      <c r="J192" s="90"/>
      <c r="K192" s="11"/>
      <c r="L192" s="51"/>
      <c r="M192" s="69"/>
      <c r="N192" s="69"/>
      <c r="O192" s="69"/>
      <c r="P192" s="11"/>
      <c r="Q192" s="11"/>
      <c r="R192" s="43"/>
    </row>
    <row r="193" spans="2:18" ht="15.5" x14ac:dyDescent="0.35">
      <c r="B193" s="12"/>
      <c r="C193" s="12"/>
      <c r="D193" s="12"/>
      <c r="E193" s="12"/>
      <c r="F193" s="88"/>
      <c r="G193" s="89"/>
      <c r="H193" s="90"/>
      <c r="I193" s="90"/>
      <c r="J193" s="90"/>
      <c r="K193" s="11"/>
      <c r="L193" s="51"/>
      <c r="M193" s="69"/>
      <c r="N193" s="69"/>
      <c r="O193" s="69"/>
      <c r="P193" s="11"/>
      <c r="Q193" s="11"/>
      <c r="R193" s="43"/>
    </row>
    <row r="194" spans="2:18" ht="15.5" x14ac:dyDescent="0.35">
      <c r="B194" s="12"/>
      <c r="C194" s="12"/>
      <c r="D194" s="12"/>
      <c r="E194" s="12"/>
      <c r="F194" s="19"/>
      <c r="G194" s="68"/>
      <c r="H194" s="11"/>
      <c r="I194" s="11"/>
      <c r="J194" s="11"/>
      <c r="K194" s="11"/>
      <c r="L194" s="51"/>
      <c r="M194" s="69"/>
      <c r="N194" s="69"/>
      <c r="O194" s="69"/>
      <c r="P194" s="11"/>
      <c r="Q194" s="11"/>
      <c r="R194" s="43"/>
    </row>
    <row r="195" spans="2:18" ht="15.5" x14ac:dyDescent="0.35">
      <c r="B195" s="12"/>
      <c r="C195" s="12"/>
      <c r="D195" s="12"/>
      <c r="E195" s="12"/>
      <c r="F195" s="19"/>
      <c r="G195" s="68"/>
      <c r="H195" s="11"/>
      <c r="I195" s="11"/>
      <c r="J195" s="11"/>
      <c r="K195" s="11"/>
      <c r="L195" s="51"/>
      <c r="M195" s="69"/>
      <c r="N195" s="69"/>
      <c r="O195" s="69"/>
      <c r="P195" s="11"/>
      <c r="Q195" s="11"/>
      <c r="R195" s="43"/>
    </row>
    <row r="196" spans="2:18" ht="15.5" x14ac:dyDescent="0.35">
      <c r="B196" s="12"/>
      <c r="C196" s="12"/>
      <c r="D196" s="12"/>
      <c r="E196" s="12"/>
      <c r="F196" s="19"/>
      <c r="G196" s="68"/>
      <c r="H196" s="11"/>
      <c r="I196" s="11"/>
      <c r="J196" s="11"/>
      <c r="K196" s="11"/>
      <c r="L196" s="51"/>
      <c r="M196" s="69"/>
      <c r="N196" s="69"/>
      <c r="O196" s="69"/>
      <c r="P196" s="11"/>
      <c r="Q196" s="11"/>
      <c r="R196" s="43"/>
    </row>
    <row r="197" spans="2:18" ht="15.5" x14ac:dyDescent="0.35">
      <c r="B197" s="12"/>
      <c r="C197" s="12"/>
      <c r="D197" s="12"/>
      <c r="E197" s="12"/>
      <c r="F197" s="19"/>
      <c r="G197" s="68"/>
      <c r="H197" s="11"/>
      <c r="I197" s="11"/>
      <c r="J197" s="11"/>
      <c r="K197" s="11"/>
      <c r="L197" s="51"/>
      <c r="M197" s="69"/>
      <c r="N197" s="69"/>
      <c r="O197" s="69"/>
      <c r="P197" s="11"/>
      <c r="Q197" s="11"/>
      <c r="R197" s="43"/>
    </row>
    <row r="198" spans="2:18" ht="15.5" x14ac:dyDescent="0.35">
      <c r="B198" s="12"/>
      <c r="C198" s="12"/>
      <c r="D198" s="12"/>
      <c r="E198" s="12"/>
      <c r="F198" s="19"/>
      <c r="G198" s="68"/>
      <c r="H198" s="11"/>
      <c r="I198" s="11"/>
      <c r="J198" s="11"/>
      <c r="K198" s="11"/>
      <c r="L198" s="51"/>
      <c r="M198" s="69"/>
      <c r="N198" s="69"/>
      <c r="O198" s="69"/>
      <c r="P198" s="11"/>
      <c r="Q198" s="11"/>
      <c r="R198" s="43"/>
    </row>
    <row r="199" spans="2:18" ht="15.5" x14ac:dyDescent="0.35">
      <c r="B199" s="12"/>
      <c r="C199" s="12"/>
      <c r="D199" s="12"/>
      <c r="E199" s="12"/>
      <c r="F199" s="19"/>
      <c r="G199" s="68"/>
      <c r="H199" s="11"/>
      <c r="I199" s="11"/>
      <c r="J199" s="11"/>
      <c r="K199" s="11"/>
      <c r="L199" s="51"/>
      <c r="M199" s="69"/>
      <c r="N199" s="69"/>
      <c r="O199" s="69"/>
      <c r="P199" s="11"/>
      <c r="Q199" s="11"/>
      <c r="R199" s="43"/>
    </row>
    <row r="200" spans="2:18" ht="15.5" x14ac:dyDescent="0.35">
      <c r="B200" s="12"/>
      <c r="C200" s="12"/>
      <c r="D200" s="12"/>
      <c r="E200" s="12"/>
      <c r="F200" s="19"/>
      <c r="G200" s="68"/>
      <c r="H200" s="11"/>
      <c r="I200" s="11"/>
      <c r="J200" s="11"/>
      <c r="K200" s="11"/>
      <c r="L200" s="51"/>
      <c r="M200" s="69"/>
      <c r="N200" s="69"/>
      <c r="O200" s="69"/>
      <c r="P200" s="11"/>
      <c r="Q200" s="11"/>
      <c r="R200" s="43"/>
    </row>
    <row r="201" spans="2:18" ht="15.5" x14ac:dyDescent="0.35">
      <c r="B201" s="12"/>
      <c r="C201" s="12"/>
      <c r="D201" s="12"/>
      <c r="E201" s="12"/>
      <c r="F201" s="19"/>
      <c r="G201" s="68"/>
      <c r="H201" s="11"/>
      <c r="I201" s="11"/>
      <c r="J201" s="11"/>
      <c r="K201" s="11"/>
      <c r="L201" s="51"/>
      <c r="M201" s="69"/>
      <c r="N201" s="69"/>
      <c r="O201" s="69"/>
      <c r="P201" s="11"/>
      <c r="Q201" s="11"/>
      <c r="R201" s="43"/>
    </row>
    <row r="202" spans="2:18" ht="15.5" x14ac:dyDescent="0.35">
      <c r="B202" s="12"/>
      <c r="C202" s="12"/>
      <c r="D202" s="12"/>
      <c r="E202" s="12"/>
      <c r="F202" s="19"/>
      <c r="G202" s="68"/>
      <c r="H202" s="11"/>
      <c r="I202" s="11"/>
      <c r="J202" s="11"/>
      <c r="K202" s="11"/>
      <c r="L202" s="51"/>
      <c r="M202" s="69"/>
      <c r="N202" s="69"/>
      <c r="O202" s="69"/>
      <c r="P202" s="11"/>
      <c r="Q202" s="11"/>
      <c r="R202" s="43"/>
    </row>
    <row r="203" spans="2:18" ht="15.5" x14ac:dyDescent="0.35">
      <c r="B203" s="12"/>
      <c r="C203" s="12"/>
      <c r="D203" s="12"/>
      <c r="E203" s="12"/>
      <c r="F203" s="19"/>
      <c r="G203" s="68"/>
      <c r="H203" s="11"/>
      <c r="I203" s="11"/>
      <c r="J203" s="11"/>
      <c r="K203" s="11"/>
      <c r="L203" s="51"/>
      <c r="M203" s="69"/>
      <c r="N203" s="69"/>
      <c r="O203" s="69"/>
      <c r="P203" s="11"/>
      <c r="Q203" s="11"/>
      <c r="R203" s="43"/>
    </row>
    <row r="204" spans="2:18" ht="15.5" x14ac:dyDescent="0.35">
      <c r="B204" s="12"/>
      <c r="C204" s="12"/>
      <c r="D204" s="12"/>
      <c r="E204" s="12"/>
      <c r="F204" s="19"/>
      <c r="G204" s="68"/>
      <c r="H204" s="11"/>
      <c r="I204" s="11"/>
      <c r="J204" s="11"/>
      <c r="K204" s="11"/>
      <c r="L204" s="51"/>
      <c r="M204" s="69"/>
      <c r="N204" s="69"/>
      <c r="O204" s="69"/>
      <c r="P204" s="11"/>
      <c r="Q204" s="11"/>
      <c r="R204" s="43"/>
    </row>
    <row r="205" spans="2:18" ht="15.5" x14ac:dyDescent="0.35">
      <c r="B205" s="12"/>
      <c r="C205" s="12"/>
      <c r="D205" s="12"/>
      <c r="E205" s="12"/>
      <c r="F205" s="19"/>
      <c r="G205" s="68"/>
      <c r="H205" s="11"/>
      <c r="I205" s="11"/>
      <c r="J205" s="11"/>
      <c r="K205" s="11"/>
      <c r="L205" s="51"/>
      <c r="M205" s="69"/>
      <c r="N205" s="69"/>
      <c r="O205" s="69"/>
      <c r="P205" s="11"/>
      <c r="Q205" s="11"/>
      <c r="R205" s="43"/>
    </row>
    <row r="206" spans="2:18" ht="15.5" x14ac:dyDescent="0.35">
      <c r="B206" s="12"/>
      <c r="C206" s="12"/>
      <c r="D206" s="12"/>
      <c r="E206" s="12"/>
      <c r="F206" s="19"/>
      <c r="G206" s="68"/>
      <c r="H206" s="11"/>
      <c r="I206" s="11"/>
      <c r="J206" s="11"/>
      <c r="K206" s="11"/>
      <c r="L206" s="51"/>
      <c r="M206" s="69"/>
      <c r="N206" s="69"/>
      <c r="O206" s="69"/>
      <c r="P206" s="11"/>
      <c r="Q206" s="11"/>
      <c r="R206" s="43"/>
    </row>
    <row r="207" spans="2:18" ht="15.5" x14ac:dyDescent="0.35">
      <c r="B207" s="12"/>
      <c r="C207" s="12"/>
      <c r="D207" s="12"/>
      <c r="E207" s="12"/>
      <c r="F207" s="19"/>
      <c r="G207" s="68"/>
      <c r="H207" s="11"/>
      <c r="I207" s="11"/>
      <c r="J207" s="11"/>
      <c r="K207" s="11"/>
      <c r="L207" s="51"/>
      <c r="M207" s="69"/>
      <c r="N207" s="69"/>
      <c r="O207" s="69"/>
      <c r="P207" s="11"/>
      <c r="Q207" s="11"/>
      <c r="R207" s="43"/>
    </row>
    <row r="208" spans="2:18" ht="15.5" x14ac:dyDescent="0.35">
      <c r="B208" s="12"/>
      <c r="C208" s="12"/>
      <c r="D208" s="12"/>
      <c r="E208" s="12"/>
      <c r="F208" s="19"/>
      <c r="G208" s="68"/>
      <c r="H208" s="11"/>
      <c r="I208" s="11"/>
      <c r="J208" s="11"/>
      <c r="K208" s="11"/>
      <c r="L208" s="51"/>
      <c r="M208" s="69"/>
      <c r="N208" s="69"/>
      <c r="O208" s="69"/>
      <c r="P208" s="11"/>
      <c r="Q208" s="11"/>
      <c r="R208" s="43"/>
    </row>
    <row r="209" spans="2:18" ht="15.5" x14ac:dyDescent="0.35">
      <c r="B209" s="12"/>
      <c r="C209" s="12"/>
      <c r="D209" s="12"/>
      <c r="E209" s="12"/>
      <c r="F209" s="19"/>
      <c r="G209" s="68"/>
      <c r="H209" s="11"/>
      <c r="I209" s="11"/>
      <c r="J209" s="11"/>
      <c r="K209" s="11"/>
      <c r="L209" s="51"/>
      <c r="M209" s="69"/>
      <c r="N209" s="69"/>
      <c r="O209" s="69"/>
      <c r="P209" s="11"/>
      <c r="Q209" s="11"/>
      <c r="R209" s="43"/>
    </row>
    <row r="210" spans="2:18" ht="15.5" x14ac:dyDescent="0.35">
      <c r="B210" s="12"/>
      <c r="C210" s="12"/>
      <c r="D210" s="12"/>
      <c r="E210" s="12"/>
      <c r="F210" s="19"/>
      <c r="G210" s="68"/>
      <c r="H210" s="11"/>
      <c r="I210" s="11"/>
      <c r="J210" s="11"/>
      <c r="K210" s="11"/>
      <c r="L210" s="51"/>
      <c r="M210" s="69"/>
      <c r="N210" s="69"/>
      <c r="O210" s="69"/>
      <c r="P210" s="11"/>
      <c r="Q210" s="11"/>
      <c r="R210" s="43"/>
    </row>
    <row r="211" spans="2:18" ht="15.5" x14ac:dyDescent="0.35">
      <c r="B211" s="12"/>
      <c r="C211" s="12"/>
      <c r="D211" s="12"/>
      <c r="E211" s="12"/>
      <c r="F211" s="19"/>
      <c r="G211" s="68"/>
      <c r="H211" s="11"/>
      <c r="I211" s="11"/>
      <c r="J211" s="11"/>
      <c r="K211" s="11"/>
      <c r="L211" s="51"/>
      <c r="M211" s="69"/>
      <c r="N211" s="69"/>
      <c r="O211" s="69"/>
      <c r="P211" s="11"/>
      <c r="Q211" s="11"/>
      <c r="R211" s="43"/>
    </row>
    <row r="212" spans="2:18" ht="15.5" x14ac:dyDescent="0.35">
      <c r="B212" s="12"/>
      <c r="C212" s="12"/>
      <c r="D212" s="12"/>
      <c r="E212" s="12"/>
      <c r="F212" s="19"/>
      <c r="G212" s="68"/>
      <c r="H212" s="11"/>
      <c r="I212" s="11"/>
      <c r="J212" s="11"/>
      <c r="K212" s="11"/>
      <c r="L212" s="51"/>
      <c r="M212" s="69"/>
      <c r="N212" s="69"/>
      <c r="O212" s="69"/>
      <c r="P212" s="11"/>
      <c r="Q212" s="11"/>
      <c r="R212" s="43"/>
    </row>
    <row r="213" spans="2:18" x14ac:dyDescent="0.35">
      <c r="B213" s="19"/>
      <c r="C213" s="19"/>
      <c r="D213" s="19"/>
      <c r="E213" s="19"/>
      <c r="F213" s="19"/>
      <c r="G213" s="68"/>
      <c r="H213" s="11"/>
      <c r="I213" s="62"/>
      <c r="J213" s="62"/>
    </row>
    <row r="214" spans="2:18" x14ac:dyDescent="0.35">
      <c r="B214" s="19"/>
      <c r="C214" s="19"/>
      <c r="D214" s="19"/>
      <c r="E214" s="19"/>
      <c r="F214" s="19"/>
      <c r="G214" s="68"/>
      <c r="H214" s="11"/>
    </row>
    <row r="215" spans="2:18" x14ac:dyDescent="0.35">
      <c r="B215" s="19"/>
      <c r="C215" s="19"/>
      <c r="D215" s="19"/>
      <c r="E215" s="19"/>
      <c r="F215" s="19"/>
      <c r="G215" s="68"/>
      <c r="H215" s="11"/>
    </row>
    <row r="216" spans="2:18" x14ac:dyDescent="0.35">
      <c r="B216" s="19"/>
      <c r="C216" s="19"/>
      <c r="D216" s="19"/>
      <c r="E216" s="19"/>
      <c r="F216" s="19"/>
      <c r="G216" s="68"/>
      <c r="H216" s="11"/>
    </row>
    <row r="217" spans="2:18" x14ac:dyDescent="0.35">
      <c r="B217" s="19"/>
      <c r="C217" s="19"/>
      <c r="D217" s="19"/>
      <c r="E217" s="19"/>
      <c r="F217" s="19"/>
      <c r="G217" s="68"/>
      <c r="H217" s="11"/>
    </row>
    <row r="218" spans="2:18" x14ac:dyDescent="0.35">
      <c r="B218" s="19"/>
      <c r="C218" s="19"/>
      <c r="D218" s="19"/>
      <c r="E218" s="19"/>
      <c r="F218" s="19"/>
      <c r="G218" s="68"/>
      <c r="H218" s="11"/>
    </row>
    <row r="219" spans="2:18" x14ac:dyDescent="0.35">
      <c r="B219" s="19"/>
      <c r="C219" s="19"/>
      <c r="D219" s="19"/>
      <c r="E219" s="19"/>
      <c r="F219" s="19"/>
      <c r="G219" s="68"/>
      <c r="H219" s="11"/>
    </row>
    <row r="220" spans="2:18" x14ac:dyDescent="0.35">
      <c r="B220" s="19"/>
      <c r="C220" s="19"/>
      <c r="D220" s="19"/>
      <c r="E220" s="19"/>
      <c r="F220" s="19"/>
      <c r="G220" s="68"/>
      <c r="H220" s="11"/>
    </row>
    <row r="221" spans="2:18" x14ac:dyDescent="0.35">
      <c r="B221" s="19"/>
      <c r="C221" s="19"/>
      <c r="D221" s="19"/>
      <c r="E221" s="19"/>
      <c r="F221" s="19"/>
      <c r="G221" s="68"/>
      <c r="H221" s="11"/>
    </row>
    <row r="222" spans="2:18" x14ac:dyDescent="0.35">
      <c r="C222" s="62"/>
      <c r="D222" s="62"/>
      <c r="E222" s="62"/>
      <c r="F222" s="71"/>
      <c r="G222" s="62"/>
      <c r="H222" s="62"/>
    </row>
  </sheetData>
  <mergeCells count="34">
    <mergeCell ref="B37:B38"/>
    <mergeCell ref="C37:C38"/>
    <mergeCell ref="G37:I37"/>
    <mergeCell ref="G92:I92"/>
    <mergeCell ref="M92:O92"/>
    <mergeCell ref="J92:L92"/>
    <mergeCell ref="J37:L37"/>
    <mergeCell ref="M37:O37"/>
    <mergeCell ref="D37:F37"/>
    <mergeCell ref="B92:B93"/>
    <mergeCell ref="C92:C93"/>
    <mergeCell ref="B58:B59"/>
    <mergeCell ref="C58:C59"/>
    <mergeCell ref="D58:F58"/>
    <mergeCell ref="D92:F92"/>
    <mergeCell ref="B2:R2"/>
    <mergeCell ref="B6:R6"/>
    <mergeCell ref="B7:R7"/>
    <mergeCell ref="B8:R8"/>
    <mergeCell ref="B11:R11"/>
    <mergeCell ref="B173:C173"/>
    <mergeCell ref="B174:C174"/>
    <mergeCell ref="B167:C167"/>
    <mergeCell ref="B168:C168"/>
    <mergeCell ref="B169:C169"/>
    <mergeCell ref="B170:C170"/>
    <mergeCell ref="B171:C171"/>
    <mergeCell ref="B172:C172"/>
    <mergeCell ref="B166:C166"/>
    <mergeCell ref="B161:C161"/>
    <mergeCell ref="B162:C162"/>
    <mergeCell ref="B163:C163"/>
    <mergeCell ref="B164:C164"/>
    <mergeCell ref="B165:C165"/>
  </mergeCells>
  <phoneticPr fontId="26" type="noConversion"/>
  <printOptions horizontalCentered="1"/>
  <pageMargins left="0" right="0" top="0.39370078740157483" bottom="0.39370078740157483" header="0.31496062992125984" footer="0.31496062992125984"/>
  <pageSetup paperSize="9" scale="38" fitToHeight="4" orientation="portrait" r:id="rId4"/>
  <rowBreaks count="3" manualBreakCount="3">
    <brk id="54" max="16383" man="1"/>
    <brk id="124" max="16383" man="1"/>
    <brk id="177" max="17" man="1"/>
  </rowBreaks>
  <ignoredErrors>
    <ignoredError sqref="C51 C155 C87 C29" formula="1"/>
    <ignoredError sqref="E174" formulaRange="1"/>
  </ignoredError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Chat 100</vt:lpstr>
      <vt:lpstr>'Chat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Joselyne Mamani</dc:creator>
  <cp:lastModifiedBy>Jean Eckan</cp:lastModifiedBy>
  <cp:lastPrinted>2023-08-21T17:39:22Z</cp:lastPrinted>
  <dcterms:created xsi:type="dcterms:W3CDTF">2023-08-14T13:39:38Z</dcterms:created>
  <dcterms:modified xsi:type="dcterms:W3CDTF">2026-05-18T17:12:59Z</dcterms:modified>
</cp:coreProperties>
</file>