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D:\BOLETIN ESTADÍSTICO\2. Actualización Febrero 2026\paginas marzo\"/>
    </mc:Choice>
  </mc:AlternateContent>
  <xr:revisionPtr revIDLastSave="0" documentId="8_{FE4B5CF0-957B-450D-8A50-49A2BF94837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Casos ER" sheetId="1" r:id="rId1"/>
  </sheets>
  <definedNames>
    <definedName name="_xlnm._FilterDatabase" localSheetId="0" hidden="1">'Casos ER'!$K$255:$L$255</definedName>
    <definedName name="_xlnm.Print_Area" localSheetId="0">'Casos ER'!$A$1:$S$300</definedName>
  </definedNames>
  <calcPr calcId="191029"/>
  <pivotCaches>
    <pivotCache cacheId="3" r:id="rId2"/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8" i="1" l="1"/>
  <c r="D298" i="1"/>
  <c r="C119" i="1"/>
  <c r="C64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29" i="1"/>
  <c r="M142" i="1" s="1"/>
  <c r="F289" i="1"/>
  <c r="F288" i="1"/>
  <c r="F298" i="1"/>
  <c r="F286" i="1" l="1"/>
  <c r="F287" i="1"/>
  <c r="H279" i="1"/>
  <c r="C279" i="1"/>
  <c r="L276" i="1"/>
  <c r="L266" i="1"/>
  <c r="L256" i="1"/>
  <c r="L268" i="1"/>
  <c r="L277" i="1"/>
  <c r="L267" i="1"/>
  <c r="L258" i="1"/>
  <c r="L261" i="1"/>
  <c r="L273" i="1"/>
  <c r="L263" i="1"/>
  <c r="L269" i="1"/>
  <c r="L260" i="1"/>
  <c r="L264" i="1"/>
  <c r="L271" i="1"/>
  <c r="L265" i="1"/>
  <c r="L259" i="1"/>
  <c r="L274" i="1"/>
  <c r="L275" i="1"/>
  <c r="L270" i="1"/>
  <c r="L272" i="1"/>
  <c r="L257" i="1"/>
  <c r="L262" i="1"/>
  <c r="L278" i="1"/>
  <c r="K276" i="1"/>
  <c r="K266" i="1"/>
  <c r="K256" i="1"/>
  <c r="K268" i="1"/>
  <c r="K277" i="1"/>
  <c r="K267" i="1"/>
  <c r="K258" i="1"/>
  <c r="K261" i="1"/>
  <c r="K273" i="1"/>
  <c r="K263" i="1"/>
  <c r="K269" i="1"/>
  <c r="K260" i="1"/>
  <c r="K264" i="1"/>
  <c r="K271" i="1"/>
  <c r="K265" i="1"/>
  <c r="K259" i="1"/>
  <c r="K274" i="1"/>
  <c r="K275" i="1"/>
  <c r="K270" i="1"/>
  <c r="K272" i="1"/>
  <c r="K257" i="1"/>
  <c r="K262" i="1"/>
  <c r="K278" i="1"/>
  <c r="C275" i="1"/>
  <c r="C277" i="1"/>
  <c r="C249" i="1"/>
  <c r="D220" i="1"/>
  <c r="F220" i="1"/>
  <c r="E220" i="1"/>
  <c r="E119" i="1"/>
  <c r="D119" i="1"/>
  <c r="C118" i="1"/>
  <c r="C96" i="1"/>
  <c r="C85" i="1"/>
  <c r="D46" i="1"/>
  <c r="L85" i="1" l="1"/>
  <c r="C76" i="1"/>
  <c r="E85" i="1"/>
  <c r="D85" i="1"/>
  <c r="C55" i="1"/>
  <c r="C54" i="1"/>
  <c r="C53" i="1"/>
  <c r="C52" i="1"/>
  <c r="C37" i="1"/>
  <c r="C46" i="1" s="1"/>
  <c r="C18" i="1"/>
  <c r="E27" i="1"/>
  <c r="D27" i="1"/>
  <c r="C27" i="1"/>
  <c r="O142" i="1" l="1"/>
  <c r="N142" i="1"/>
  <c r="M143" i="1"/>
  <c r="N143" i="1" l="1"/>
  <c r="O143" i="1"/>
  <c r="H96" i="1" l="1"/>
  <c r="C256" i="1"/>
  <c r="G279" i="1" l="1"/>
  <c r="F279" i="1"/>
  <c r="E279" i="1"/>
  <c r="D279" i="1"/>
  <c r="O118" i="1"/>
  <c r="G118" i="1"/>
  <c r="P118" i="1"/>
  <c r="O117" i="1"/>
  <c r="G117" i="1"/>
  <c r="P117" i="1"/>
  <c r="H117" i="1"/>
  <c r="O116" i="1"/>
  <c r="G116" i="1"/>
  <c r="P116" i="1"/>
  <c r="H116" i="1"/>
  <c r="O115" i="1"/>
  <c r="G115" i="1"/>
  <c r="P115" i="1"/>
  <c r="H115" i="1"/>
  <c r="O114" i="1"/>
  <c r="G114" i="1"/>
  <c r="P114" i="1"/>
  <c r="H114" i="1"/>
  <c r="O113" i="1"/>
  <c r="G113" i="1"/>
  <c r="P113" i="1"/>
  <c r="H113" i="1"/>
  <c r="O112" i="1"/>
  <c r="G112" i="1"/>
  <c r="P112" i="1"/>
  <c r="C112" i="1"/>
  <c r="C272" i="1" s="1"/>
  <c r="O111" i="1"/>
  <c r="G111" i="1"/>
  <c r="P111" i="1"/>
  <c r="O110" i="1"/>
  <c r="G110" i="1"/>
  <c r="P110" i="1"/>
  <c r="O109" i="1"/>
  <c r="G109" i="1"/>
  <c r="P109" i="1"/>
  <c r="H109" i="1"/>
  <c r="O108" i="1"/>
  <c r="G108" i="1"/>
  <c r="P108" i="1"/>
  <c r="H108" i="1"/>
  <c r="O107" i="1"/>
  <c r="G107" i="1"/>
  <c r="P107" i="1"/>
  <c r="H107" i="1"/>
  <c r="O106" i="1"/>
  <c r="G106" i="1"/>
  <c r="P106" i="1"/>
  <c r="H106" i="1"/>
  <c r="O105" i="1"/>
  <c r="G105" i="1"/>
  <c r="P105" i="1"/>
  <c r="O104" i="1"/>
  <c r="G104" i="1"/>
  <c r="P104" i="1"/>
  <c r="O103" i="1"/>
  <c r="G103" i="1"/>
  <c r="P103" i="1"/>
  <c r="O102" i="1"/>
  <c r="G102" i="1"/>
  <c r="P102" i="1"/>
  <c r="O101" i="1"/>
  <c r="G101" i="1"/>
  <c r="P101" i="1"/>
  <c r="H101" i="1"/>
  <c r="O100" i="1"/>
  <c r="G100" i="1"/>
  <c r="P100" i="1"/>
  <c r="H100" i="1"/>
  <c r="O99" i="1"/>
  <c r="G99" i="1"/>
  <c r="P99" i="1"/>
  <c r="H99" i="1"/>
  <c r="O98" i="1"/>
  <c r="G98" i="1"/>
  <c r="H98" i="1"/>
  <c r="O97" i="1"/>
  <c r="G97" i="1"/>
  <c r="P97" i="1"/>
  <c r="O96" i="1"/>
  <c r="G96" i="1"/>
  <c r="P96" i="1"/>
  <c r="C62" i="1"/>
  <c r="C19" i="1"/>
  <c r="F290" i="1" s="1"/>
  <c r="C16" i="1"/>
  <c r="C45" i="1" l="1"/>
  <c r="C35" i="1"/>
  <c r="C40" i="1"/>
  <c r="E249" i="1"/>
  <c r="F46" i="1"/>
  <c r="J46" i="1"/>
  <c r="C23" i="1"/>
  <c r="F294" i="1" s="1"/>
  <c r="P46" i="1"/>
  <c r="C36" i="1"/>
  <c r="C41" i="1"/>
  <c r="S249" i="1"/>
  <c r="Q46" i="1"/>
  <c r="R46" i="1"/>
  <c r="C247" i="1"/>
  <c r="C26" i="1"/>
  <c r="F297" i="1" s="1"/>
  <c r="C39" i="1"/>
  <c r="C44" i="1"/>
  <c r="C231" i="1"/>
  <c r="K249" i="1"/>
  <c r="C38" i="1"/>
  <c r="I46" i="1"/>
  <c r="M249" i="1"/>
  <c r="C98" i="1"/>
  <c r="C258" i="1" s="1"/>
  <c r="C21" i="1"/>
  <c r="F292" i="1" s="1"/>
  <c r="C239" i="1"/>
  <c r="C97" i="1"/>
  <c r="C257" i="1" s="1"/>
  <c r="C43" i="1"/>
  <c r="N46" i="1"/>
  <c r="C58" i="1"/>
  <c r="C104" i="1"/>
  <c r="C264" i="1" s="1"/>
  <c r="C42" i="1"/>
  <c r="C228" i="1"/>
  <c r="C109" i="1"/>
  <c r="C269" i="1" s="1"/>
  <c r="C111" i="1"/>
  <c r="C271" i="1" s="1"/>
  <c r="C113" i="1"/>
  <c r="C273" i="1" s="1"/>
  <c r="C278" i="1"/>
  <c r="H104" i="1"/>
  <c r="C106" i="1"/>
  <c r="C266" i="1" s="1"/>
  <c r="C103" i="1"/>
  <c r="C263" i="1" s="1"/>
  <c r="C100" i="1"/>
  <c r="C260" i="1" s="1"/>
  <c r="G85" i="1"/>
  <c r="C84" i="1"/>
  <c r="C59" i="1"/>
  <c r="F64" i="1"/>
  <c r="C60" i="1"/>
  <c r="C56" i="1"/>
  <c r="C24" i="1"/>
  <c r="F295" i="1" s="1"/>
  <c r="C17" i="1"/>
  <c r="C20" i="1"/>
  <c r="F291" i="1" s="1"/>
  <c r="C25" i="1"/>
  <c r="F296" i="1" s="1"/>
  <c r="C15" i="1"/>
  <c r="J249" i="1"/>
  <c r="C229" i="1"/>
  <c r="I249" i="1"/>
  <c r="D249" i="1"/>
  <c r="L249" i="1"/>
  <c r="C227" i="1"/>
  <c r="C237" i="1"/>
  <c r="C245" i="1"/>
  <c r="R249" i="1"/>
  <c r="C230" i="1"/>
  <c r="C232" i="1"/>
  <c r="C234" i="1"/>
  <c r="C235" i="1"/>
  <c r="C236" i="1"/>
  <c r="C238" i="1"/>
  <c r="C240" i="1"/>
  <c r="C242" i="1"/>
  <c r="C243" i="1"/>
  <c r="C244" i="1"/>
  <c r="C246" i="1"/>
  <c r="C248" i="1"/>
  <c r="Q249" i="1"/>
  <c r="F249" i="1"/>
  <c r="N249" i="1"/>
  <c r="C233" i="1"/>
  <c r="C241" i="1"/>
  <c r="H249" i="1"/>
  <c r="P249" i="1"/>
  <c r="G249" i="1"/>
  <c r="O249" i="1"/>
  <c r="P98" i="1"/>
  <c r="H103" i="1"/>
  <c r="H112" i="1"/>
  <c r="H97" i="1"/>
  <c r="C102" i="1"/>
  <c r="C262" i="1" s="1"/>
  <c r="C105" i="1"/>
  <c r="C265" i="1" s="1"/>
  <c r="C114" i="1"/>
  <c r="C274" i="1" s="1"/>
  <c r="C117" i="1"/>
  <c r="C108" i="1"/>
  <c r="C268" i="1" s="1"/>
  <c r="C101" i="1"/>
  <c r="C261" i="1" s="1"/>
  <c r="H105" i="1"/>
  <c r="C110" i="1"/>
  <c r="C270" i="1" s="1"/>
  <c r="C116" i="1"/>
  <c r="C276" i="1" s="1"/>
  <c r="J85" i="1"/>
  <c r="C81" i="1"/>
  <c r="C74" i="1"/>
  <c r="K85" i="1"/>
  <c r="C80" i="1"/>
  <c r="H85" i="1"/>
  <c r="I85" i="1"/>
  <c r="C79" i="1"/>
  <c r="C75" i="1"/>
  <c r="C82" i="1"/>
  <c r="C78" i="1"/>
  <c r="C83" i="1"/>
  <c r="F85" i="1"/>
  <c r="C77" i="1"/>
  <c r="D64" i="1"/>
  <c r="C63" i="1"/>
  <c r="E64" i="1"/>
  <c r="C61" i="1"/>
  <c r="C57" i="1"/>
  <c r="H46" i="1"/>
  <c r="K46" i="1"/>
  <c r="S46" i="1"/>
  <c r="L46" i="1"/>
  <c r="M46" i="1"/>
  <c r="G46" i="1"/>
  <c r="O46" i="1"/>
  <c r="C22" i="1"/>
  <c r="F293" i="1" s="1"/>
  <c r="E46" i="1"/>
  <c r="C99" i="1"/>
  <c r="C259" i="1" s="1"/>
  <c r="C107" i="1"/>
  <c r="C267" i="1" s="1"/>
  <c r="H111" i="1"/>
  <c r="C115" i="1"/>
  <c r="C73" i="1"/>
  <c r="C34" i="1"/>
  <c r="H110" i="1"/>
  <c r="H102" i="1"/>
  <c r="C226" i="1"/>
  <c r="H118" i="1"/>
  <c r="D120" i="1" l="1"/>
  <c r="R28" i="1"/>
  <c r="R30" i="1"/>
  <c r="C65" i="1"/>
  <c r="R29" i="1"/>
  <c r="M250" i="1"/>
  <c r="E86" i="1"/>
  <c r="C47" i="1"/>
  <c r="R27" i="1"/>
  <c r="R47" i="1" l="1"/>
  <c r="D47" i="1"/>
  <c r="F250" i="1"/>
  <c r="E250" i="1"/>
  <c r="L250" i="1"/>
  <c r="H250" i="1"/>
  <c r="P250" i="1"/>
  <c r="O250" i="1"/>
  <c r="R250" i="1"/>
  <c r="G250" i="1"/>
  <c r="S250" i="1"/>
  <c r="Q250" i="1"/>
  <c r="I250" i="1"/>
  <c r="D250" i="1"/>
  <c r="J250" i="1"/>
  <c r="N250" i="1"/>
  <c r="K250" i="1"/>
  <c r="H47" i="1"/>
  <c r="L47" i="1"/>
  <c r="K47" i="1"/>
  <c r="O47" i="1"/>
  <c r="S47" i="1"/>
  <c r="M47" i="1"/>
  <c r="C28" i="1"/>
  <c r="C250" i="1"/>
  <c r="P47" i="1"/>
  <c r="Q47" i="1"/>
  <c r="G47" i="1"/>
  <c r="E47" i="1"/>
  <c r="J47" i="1"/>
  <c r="N47" i="1"/>
  <c r="I47" i="1"/>
  <c r="F47" i="1"/>
  <c r="D65" i="1"/>
  <c r="E120" i="1"/>
  <c r="C120" i="1" s="1"/>
  <c r="G86" i="1"/>
  <c r="E65" i="1"/>
  <c r="F65" i="1"/>
  <c r="E28" i="1"/>
  <c r="D28" i="1"/>
  <c r="F86" i="1"/>
  <c r="L86" i="1"/>
  <c r="K86" i="1"/>
  <c r="H86" i="1"/>
  <c r="J86" i="1"/>
  <c r="D86" i="1"/>
  <c r="I86" i="1"/>
  <c r="R31" i="1"/>
  <c r="S27" i="1" s="1"/>
  <c r="E280" i="1"/>
  <c r="D280" i="1"/>
  <c r="G280" i="1"/>
  <c r="F280" i="1"/>
  <c r="H280" i="1"/>
  <c r="C86" i="1" l="1"/>
  <c r="S30" i="1"/>
  <c r="S29" i="1"/>
  <c r="S28" i="1"/>
  <c r="C280" i="1"/>
  <c r="S31" i="1" l="1"/>
</calcChain>
</file>

<file path=xl/sharedStrings.xml><?xml version="1.0" encoding="utf-8"?>
<sst xmlns="http://schemas.openxmlformats.org/spreadsheetml/2006/main" count="459" uniqueCount="107">
  <si>
    <r>
      <t xml:space="preserve"> REPORTE ESTADÍSTICO DE CASOS DE </t>
    </r>
    <r>
      <rPr>
        <b/>
        <sz val="20"/>
        <color rgb="FFFFFF00"/>
        <rFont val="Arial"/>
        <family val="2"/>
      </rPr>
      <t>VIOLENCIA SEXUAL</t>
    </r>
    <r>
      <rPr>
        <b/>
        <sz val="16"/>
        <color theme="0"/>
        <rFont val="Arial"/>
        <family val="2"/>
      </rPr>
      <t xml:space="preserve"> DERIVADOS AL SISTEMA LOCAL DE ATENCIÓN Y PROTECCIÓN EN ZONA RURAL</t>
    </r>
  </si>
  <si>
    <t xml:space="preserve">Mes </t>
  </si>
  <si>
    <t>Total</t>
  </si>
  <si>
    <t>Mujer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</si>
  <si>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</si>
  <si>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</si>
  <si>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</si>
  <si>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</si>
  <si>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</si>
  <si>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</si>
  <si>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</si>
  <si>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</si>
  <si>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</si>
  <si>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</si>
  <si>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</si>
  <si>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</si>
  <si>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</si>
  <si>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Niños y niñas</t>
  </si>
  <si>
    <t>%</t>
  </si>
  <si>
    <t>Adolescentes</t>
  </si>
  <si>
    <t>Personas Adultas</t>
  </si>
  <si>
    <t>Personas Adultas Mayores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</si>
  <si>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</si>
  <si>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</si>
  <si>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</si>
  <si>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</si>
  <si>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</si>
  <si>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</si>
  <si>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</si>
  <si>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</si>
  <si>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</si>
  <si>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Nuevo</t>
  </si>
  <si>
    <t>Reincidente</t>
  </si>
  <si>
    <t>Reingreso</t>
  </si>
  <si>
    <t>Quechua</t>
  </si>
  <si>
    <t>Aimara</t>
  </si>
  <si>
    <t>Indígena u originario de la Amazonía</t>
  </si>
  <si>
    <t>Perteneciente o parte de otro pueblo indígena u originario</t>
  </si>
  <si>
    <t>Negro, moreno, zambo, mulato o afroperuano</t>
  </si>
  <si>
    <t>Blanco</t>
  </si>
  <si>
    <t>Mestizo</t>
  </si>
  <si>
    <t>Otro</t>
  </si>
  <si>
    <t>No sabe / no responde</t>
  </si>
  <si>
    <t>Departamento</t>
  </si>
  <si>
    <t>Total de Casos</t>
  </si>
  <si>
    <t>Sexo</t>
  </si>
  <si>
    <t>Suma de Mujer</t>
  </si>
  <si>
    <t>Suma de Hombre</t>
  </si>
  <si>
    <t>Amazonas</t>
  </si>
  <si>
    <t>Ancash</t>
  </si>
  <si>
    <t>La Libertad</t>
  </si>
  <si>
    <t>Apurimac</t>
  </si>
  <si>
    <t>Pasco</t>
  </si>
  <si>
    <t>Ucayali</t>
  </si>
  <si>
    <t>Arequipa</t>
  </si>
  <si>
    <t>Ica</t>
  </si>
  <si>
    <t>Lambayeque</t>
  </si>
  <si>
    <t>Ayacucho</t>
  </si>
  <si>
    <t>Cajamarca</t>
  </si>
  <si>
    <t>Moquegua</t>
  </si>
  <si>
    <t>Loreto</t>
  </si>
  <si>
    <t>Cusco</t>
  </si>
  <si>
    <t>Tumbes</t>
  </si>
  <si>
    <t>Huancavelica</t>
  </si>
  <si>
    <t>Tacna</t>
  </si>
  <si>
    <t>Huanuco</t>
  </si>
  <si>
    <t>Junin</t>
  </si>
  <si>
    <t>Piura</t>
  </si>
  <si>
    <t>Madre de Dios</t>
  </si>
  <si>
    <t>Puno</t>
  </si>
  <si>
    <t>San Martin</t>
  </si>
  <si>
    <t>Región</t>
  </si>
  <si>
    <t>Edades</t>
  </si>
  <si>
    <t>0 a 5 años</t>
  </si>
  <si>
    <t>6 a 11 años</t>
  </si>
  <si>
    <t>12 a 17 años</t>
  </si>
  <si>
    <t>Ex conviviente</t>
  </si>
  <si>
    <t>Apurímac</t>
  </si>
  <si>
    <t>Huánuco</t>
  </si>
  <si>
    <t>Junín</t>
  </si>
  <si>
    <t>La libertad</t>
  </si>
  <si>
    <t>Madre de dios</t>
  </si>
  <si>
    <t>San Martín</t>
  </si>
  <si>
    <t>Casos</t>
  </si>
  <si>
    <t>Variación porcentual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</si>
  <si>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>: Registro de Casos derivados al Sistema Local de Atención y Protección en Zona Rural/ SGIC / AURORA / MIMP</t>
    </r>
  </si>
  <si>
    <r>
      <t xml:space="preserve">2024 </t>
    </r>
    <r>
      <rPr>
        <b/>
        <vertAlign val="superscript"/>
        <sz val="11"/>
        <color theme="0"/>
        <rFont val="Arial"/>
        <family val="2"/>
      </rPr>
      <t>2/</t>
    </r>
  </si>
  <si>
    <r>
      <t xml:space="preserve">2024 </t>
    </r>
    <r>
      <rPr>
        <b/>
        <vertAlign val="superscript"/>
        <sz val="11"/>
        <color theme="0"/>
        <rFont val="Arial"/>
        <family val="2"/>
      </rPr>
      <t>1/</t>
    </r>
  </si>
  <si>
    <t>Vínculo de la presunta persona agresora con el/la NNA</t>
  </si>
  <si>
    <t>Sexo de NNA</t>
  </si>
  <si>
    <t>Vecino</t>
  </si>
  <si>
    <t>Desconocido</t>
  </si>
  <si>
    <t>Tío</t>
  </si>
  <si>
    <t>Padre</t>
  </si>
  <si>
    <t>Padrastro</t>
  </si>
  <si>
    <t>Primo</t>
  </si>
  <si>
    <t>Compañero de estudio</t>
  </si>
  <si>
    <t>Abuelo</t>
  </si>
  <si>
    <t>Tio - abuelo</t>
  </si>
  <si>
    <t>Madre De Dios</t>
  </si>
  <si>
    <t>Docente</t>
  </si>
  <si>
    <t>Hermano</t>
  </si>
  <si>
    <t>Otros*</t>
  </si>
  <si>
    <t>* Progenitor de su hijo/a (cin convivencia con la pareja), Hermanastro,Sobrino, Cuñado, Otro familiar, Empleado/a de trabajo, Enamorado, Ex enamorado, Conviviente, Habita en el mismo hogar (sin mediar relaciones contractuales o laborales) y otro/a.</t>
  </si>
  <si>
    <t>Periodo: Enero - abril, 2024</t>
  </si>
  <si>
    <t>2/ Información estadística de enero a abril.</t>
  </si>
  <si>
    <t>1/ Información estadística de enero a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</si>
</sst>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20"/>
      <color rgb="FFFFFF00"/>
      <name val="Arial"/>
      <family val="2"/>
    </font>
    <font>
      <b/>
      <u/>
      <sz val="15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b/>
      <sz val="12"/>
      <color rgb="FFFF808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11"/>
      <color theme="0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44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 style="dotted">
        <color theme="2" tint="-9.9978637043366805E-2"/>
      </left>
      <right/>
      <top/>
      <bottom/>
      <diagonal/>
    </border>
    <border>
      <left/>
      <right style="dotted">
        <color theme="2" tint="-9.9978637043366805E-2"/>
      </right>
      <top/>
      <bottom/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hair">
        <color rgb="FFFF0000"/>
      </left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/>
      <top/>
      <bottom style="medium">
        <color theme="1" tint="0.34998626667073579"/>
      </bottom>
      <diagonal/>
    </border>
    <border>
      <left/>
      <right style="hair">
        <color rgb="FFFF0000"/>
      </right>
      <top/>
      <bottom style="medium">
        <color theme="1" tint="0.34998626667073579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thin">
        <color indexed="65"/>
      </top>
      <bottom/>
      <diagonal/>
    </border>
    <border>
      <left/>
      <right/>
      <top style="medium">
        <color rgb="FFC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theme="2" tint="-9.9978637043366805E-2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 applyBorder="0"/>
  </cellStyleXfs>
  <cellXfs count="192">
    <xf numFmtId="0" fontId="0" fillId="0" borderId="0" xfId="0"/>
    <xf numFmtId="0" fontId="3" fillId="2" borderId="0" xfId="2" applyFill="1" applyAlignment="1">
      <alignment vertical="center"/>
    </xf>
    <xf numFmtId="0" fontId="0" fillId="0" borderId="0" xfId="0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3" applyFont="1" applyFill="1" applyAlignment="1">
      <alignment horizontal="centerContinuous" vertical="center"/>
    </xf>
    <xf numFmtId="0" fontId="3" fillId="2" borderId="0" xfId="2" applyFill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3" fillId="3" borderId="0" xfId="2" applyFill="1" applyAlignment="1">
      <alignment vertical="center"/>
    </xf>
    <xf numFmtId="0" fontId="10" fillId="3" borderId="0" xfId="2" applyFont="1" applyFill="1" applyAlignment="1">
      <alignment horizontal="centerContinuous" vertical="center"/>
    </xf>
    <xf numFmtId="0" fontId="11" fillId="3" borderId="0" xfId="2" applyFont="1" applyFill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13" fillId="2" borderId="0" xfId="2" applyFont="1" applyFill="1" applyAlignment="1">
      <alignment vertical="center"/>
    </xf>
    <xf numFmtId="0" fontId="13" fillId="4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3" fillId="4" borderId="0" xfId="2" applyFill="1" applyAlignment="1">
      <alignment vertical="center"/>
    </xf>
    <xf numFmtId="0" fontId="14" fillId="5" borderId="1" xfId="2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/>
    </xf>
    <xf numFmtId="0" fontId="14" fillId="5" borderId="0" xfId="2" applyFont="1" applyFill="1" applyAlignment="1">
      <alignment horizontal="center" vertical="center"/>
    </xf>
    <xf numFmtId="0" fontId="15" fillId="4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 wrapText="1"/>
    </xf>
    <xf numFmtId="0" fontId="16" fillId="0" borderId="3" xfId="2" applyFont="1" applyBorder="1" applyAlignment="1">
      <alignment horizontal="left" vertical="center"/>
    </xf>
    <xf numFmtId="3" fontId="17" fillId="0" borderId="3" xfId="2" applyNumberFormat="1" applyFont="1" applyBorder="1" applyAlignment="1">
      <alignment horizontal="center" vertical="center"/>
    </xf>
    <xf numFmtId="3" fontId="18" fillId="0" borderId="3" xfId="2" applyNumberFormat="1" applyFont="1" applyBorder="1" applyAlignment="1">
      <alignment horizontal="center" vertical="center"/>
    </xf>
    <xf numFmtId="3" fontId="3" fillId="4" borderId="0" xfId="2" applyNumberFormat="1" applyFill="1" applyAlignment="1">
      <alignment horizontal="center" vertical="center"/>
    </xf>
    <xf numFmtId="0" fontId="19" fillId="4" borderId="0" xfId="2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3" fillId="4" borderId="0" xfId="2" applyFill="1" applyAlignment="1">
      <alignment horizontal="center" vertical="center"/>
    </xf>
    <xf numFmtId="3" fontId="18" fillId="0" borderId="4" xfId="2" applyNumberFormat="1" applyFont="1" applyBorder="1" applyAlignment="1">
      <alignment horizontal="center" vertical="center"/>
    </xf>
    <xf numFmtId="0" fontId="16" fillId="7" borderId="5" xfId="2" applyFont="1" applyFill="1" applyBorder="1" applyAlignment="1">
      <alignment horizontal="center" vertical="center"/>
    </xf>
    <xf numFmtId="3" fontId="17" fillId="8" borderId="5" xfId="2" applyNumberFormat="1" applyFont="1" applyFill="1" applyBorder="1" applyAlignment="1">
      <alignment horizontal="center" vertical="center"/>
    </xf>
    <xf numFmtId="3" fontId="17" fillId="9" borderId="5" xfId="2" applyNumberFormat="1" applyFont="1" applyFill="1" applyBorder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3" fontId="6" fillId="2" borderId="0" xfId="2" applyNumberFormat="1" applyFont="1" applyFill="1" applyAlignment="1">
      <alignment horizontal="center" vertical="center"/>
    </xf>
    <xf numFmtId="9" fontId="6" fillId="2" borderId="0" xfId="4" applyFont="1" applyFill="1" applyAlignment="1">
      <alignment horizontal="center" vertical="center"/>
    </xf>
    <xf numFmtId="0" fontId="17" fillId="8" borderId="6" xfId="2" applyFont="1" applyFill="1" applyBorder="1" applyAlignment="1">
      <alignment horizontal="center" vertical="center"/>
    </xf>
    <xf numFmtId="164" fontId="17" fillId="0" borderId="6" xfId="4" applyNumberFormat="1" applyFont="1" applyFill="1" applyBorder="1" applyAlignment="1">
      <alignment horizontal="center" vertical="center"/>
    </xf>
    <xf numFmtId="0" fontId="20" fillId="2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center" vertical="center"/>
    </xf>
    <xf numFmtId="0" fontId="14" fillId="5" borderId="10" xfId="2" applyFont="1" applyFill="1" applyBorder="1" applyAlignment="1">
      <alignment horizontal="center" vertical="center" wrapText="1"/>
    </xf>
    <xf numFmtId="0" fontId="14" fillId="5" borderId="11" xfId="2" applyFont="1" applyFill="1" applyBorder="1" applyAlignment="1">
      <alignment horizontal="center" vertical="center" wrapText="1"/>
    </xf>
    <xf numFmtId="3" fontId="16" fillId="0" borderId="3" xfId="2" applyNumberFormat="1" applyFont="1" applyBorder="1" applyAlignment="1">
      <alignment horizontal="left" vertical="center"/>
    </xf>
    <xf numFmtId="3" fontId="16" fillId="0" borderId="4" xfId="2" applyNumberFormat="1" applyFont="1" applyBorder="1" applyAlignment="1">
      <alignment horizontal="left" vertical="center"/>
    </xf>
    <xf numFmtId="0" fontId="17" fillId="7" borderId="5" xfId="2" applyFont="1" applyFill="1" applyBorder="1" applyAlignment="1">
      <alignment horizontal="center" vertical="center"/>
    </xf>
    <xf numFmtId="3" fontId="17" fillId="8" borderId="12" xfId="2" applyNumberFormat="1" applyFont="1" applyFill="1" applyBorder="1" applyAlignment="1">
      <alignment horizontal="center" vertical="center"/>
    </xf>
    <xf numFmtId="3" fontId="17" fillId="8" borderId="13" xfId="2" applyNumberFormat="1" applyFont="1" applyFill="1" applyBorder="1" applyAlignment="1">
      <alignment horizontal="center" vertical="center"/>
    </xf>
    <xf numFmtId="164" fontId="17" fillId="9" borderId="6" xfId="4" applyNumberFormat="1" applyFont="1" applyFill="1" applyBorder="1" applyAlignment="1">
      <alignment horizontal="center" vertical="center"/>
    </xf>
    <xf numFmtId="164" fontId="17" fillId="9" borderId="14" xfId="4" applyNumberFormat="1" applyFont="1" applyFill="1" applyBorder="1" applyAlignment="1">
      <alignment horizontal="center" vertical="center"/>
    </xf>
    <xf numFmtId="164" fontId="17" fillId="9" borderId="15" xfId="4" applyNumberFormat="1" applyFont="1" applyFill="1" applyBorder="1" applyAlignment="1">
      <alignment horizontal="center" vertical="center"/>
    </xf>
    <xf numFmtId="0" fontId="21" fillId="2" borderId="0" xfId="2" applyFont="1" applyFill="1" applyAlignment="1">
      <alignment vertical="center"/>
    </xf>
    <xf numFmtId="0" fontId="21" fillId="4" borderId="0" xfId="2" applyFont="1" applyFill="1" applyAlignment="1">
      <alignment vertical="center"/>
    </xf>
    <xf numFmtId="0" fontId="21" fillId="2" borderId="0" xfId="2" applyFont="1" applyFill="1" applyAlignment="1">
      <alignment horizontal="left" vertical="center"/>
    </xf>
    <xf numFmtId="0" fontId="21" fillId="4" borderId="0" xfId="2" applyFont="1" applyFill="1" applyAlignment="1">
      <alignment horizontal="left" vertical="center"/>
    </xf>
    <xf numFmtId="0" fontId="11" fillId="4" borderId="0" xfId="2" applyFont="1" applyFill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left" vertical="center"/>
    </xf>
    <xf numFmtId="3" fontId="18" fillId="4" borderId="0" xfId="2" applyNumberFormat="1" applyFont="1" applyFill="1" applyAlignment="1">
      <alignment horizontal="center" vertical="center"/>
    </xf>
    <xf numFmtId="3" fontId="17" fillId="4" borderId="0" xfId="2" applyNumberFormat="1" applyFont="1" applyFill="1" applyAlignment="1">
      <alignment horizontal="center" vertical="center"/>
    </xf>
    <xf numFmtId="164" fontId="18" fillId="4" borderId="0" xfId="1" applyNumberFormat="1" applyFont="1" applyFill="1" applyBorder="1" applyAlignment="1">
      <alignment horizontal="center" vertical="center"/>
    </xf>
    <xf numFmtId="0" fontId="3" fillId="2" borderId="0" xfId="2" applyFill="1" applyAlignment="1">
      <alignment horizontal="center" vertical="center"/>
    </xf>
    <xf numFmtId="164" fontId="17" fillId="4" borderId="0" xfId="1" applyNumberFormat="1" applyFont="1" applyFill="1" applyBorder="1" applyAlignment="1">
      <alignment horizontal="center" vertical="center"/>
    </xf>
    <xf numFmtId="3" fontId="5" fillId="4" borderId="0" xfId="2" applyNumberFormat="1" applyFont="1" applyFill="1" applyAlignment="1">
      <alignment horizontal="center" vertical="center"/>
    </xf>
    <xf numFmtId="3" fontId="17" fillId="7" borderId="5" xfId="2" applyNumberFormat="1" applyFont="1" applyFill="1" applyBorder="1" applyAlignment="1">
      <alignment horizontal="center" vertical="center"/>
    </xf>
    <xf numFmtId="9" fontId="3" fillId="2" borderId="0" xfId="4" applyFill="1" applyAlignment="1">
      <alignment horizontal="center" vertical="center"/>
    </xf>
    <xf numFmtId="0" fontId="5" fillId="8" borderId="6" xfId="2" applyFont="1" applyFill="1" applyBorder="1" applyAlignment="1">
      <alignment horizontal="center" vertical="center"/>
    </xf>
    <xf numFmtId="164" fontId="5" fillId="9" borderId="6" xfId="4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vertical="center"/>
    </xf>
    <xf numFmtId="0" fontId="20" fillId="4" borderId="0" xfId="2" applyFont="1" applyFill="1" applyAlignment="1">
      <alignment vertical="center"/>
    </xf>
    <xf numFmtId="0" fontId="22" fillId="4" borderId="0" xfId="2" applyFont="1" applyFill="1" applyAlignment="1">
      <alignment vertical="center"/>
    </xf>
    <xf numFmtId="0" fontId="14" fillId="6" borderId="1" xfId="2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vertical="center" wrapText="1"/>
    </xf>
    <xf numFmtId="0" fontId="3" fillId="4" borderId="0" xfId="5" applyFill="1" applyAlignment="1">
      <alignment vertical="center"/>
    </xf>
    <xf numFmtId="3" fontId="16" fillId="4" borderId="0" xfId="2" applyNumberFormat="1" applyFont="1" applyFill="1" applyAlignment="1">
      <alignment vertical="center"/>
    </xf>
    <xf numFmtId="3" fontId="16" fillId="4" borderId="0" xfId="2" applyNumberFormat="1" applyFont="1" applyFill="1" applyAlignment="1">
      <alignment horizontal="left" vertical="center"/>
    </xf>
    <xf numFmtId="3" fontId="16" fillId="0" borderId="16" xfId="2" applyNumberFormat="1" applyFont="1" applyBorder="1" applyAlignment="1">
      <alignment horizontal="left" vertical="center"/>
    </xf>
    <xf numFmtId="3" fontId="17" fillId="0" borderId="16" xfId="2" applyNumberFormat="1" applyFont="1" applyBorder="1" applyAlignment="1">
      <alignment horizontal="center" vertical="center"/>
    </xf>
    <xf numFmtId="3" fontId="18" fillId="0" borderId="16" xfId="2" applyNumberFormat="1" applyFont="1" applyBorder="1" applyAlignment="1">
      <alignment horizontal="center" vertical="center"/>
    </xf>
    <xf numFmtId="10" fontId="17" fillId="9" borderId="6" xfId="4" applyNumberFormat="1" applyFont="1" applyFill="1" applyBorder="1" applyAlignment="1">
      <alignment horizontal="center" vertical="center"/>
    </xf>
    <xf numFmtId="0" fontId="23" fillId="2" borderId="17" xfId="2" applyFont="1" applyFill="1" applyBorder="1" applyAlignment="1">
      <alignment vertical="center" wrapText="1"/>
    </xf>
    <xf numFmtId="0" fontId="24" fillId="4" borderId="0" xfId="2" applyFont="1" applyFill="1" applyAlignment="1">
      <alignment vertical="center"/>
    </xf>
    <xf numFmtId="0" fontId="23" fillId="2" borderId="0" xfId="2" applyFont="1" applyFill="1" applyAlignment="1">
      <alignment vertical="center" wrapText="1"/>
    </xf>
    <xf numFmtId="0" fontId="16" fillId="4" borderId="0" xfId="2" applyFont="1" applyFill="1" applyAlignment="1">
      <alignment horizontal="left" vertical="center"/>
    </xf>
    <xf numFmtId="3" fontId="3" fillId="2" borderId="0" xfId="2" applyNumberFormat="1" applyFill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14" fillId="5" borderId="22" xfId="2" applyFont="1" applyFill="1" applyBorder="1" applyAlignment="1">
      <alignment horizontal="center" vertical="center" wrapText="1"/>
    </xf>
    <xf numFmtId="0" fontId="14" fillId="5" borderId="23" xfId="2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3" fontId="2" fillId="0" borderId="24" xfId="0" applyNumberFormat="1" applyFont="1" applyBorder="1" applyAlignment="1">
      <alignment horizontal="left"/>
    </xf>
    <xf numFmtId="3" fontId="2" fillId="0" borderId="24" xfId="0" applyNumberFormat="1" applyFont="1" applyBorder="1"/>
    <xf numFmtId="0" fontId="17" fillId="7" borderId="25" xfId="2" applyFont="1" applyFill="1" applyBorder="1" applyAlignment="1">
      <alignment horizontal="center" vertical="center"/>
    </xf>
    <xf numFmtId="3" fontId="17" fillId="8" borderId="25" xfId="2" applyNumberFormat="1" applyFont="1" applyFill="1" applyBorder="1" applyAlignment="1">
      <alignment horizontal="center" vertical="center"/>
    </xf>
    <xf numFmtId="3" fontId="17" fillId="7" borderId="25" xfId="2" applyNumberFormat="1" applyFont="1" applyFill="1" applyBorder="1" applyAlignment="1">
      <alignment horizontal="center" vertical="center"/>
    </xf>
    <xf numFmtId="3" fontId="17" fillId="8" borderId="6" xfId="2" applyNumberFormat="1" applyFont="1" applyFill="1" applyBorder="1" applyAlignment="1">
      <alignment horizontal="center" vertical="center"/>
    </xf>
    <xf numFmtId="164" fontId="17" fillId="9" borderId="6" xfId="1" applyNumberFormat="1" applyFont="1" applyFill="1" applyBorder="1" applyAlignment="1">
      <alignment horizontal="center" vertical="center"/>
    </xf>
    <xf numFmtId="0" fontId="11" fillId="5" borderId="26" xfId="2" applyFont="1" applyFill="1" applyBorder="1" applyAlignment="1">
      <alignment horizontal="center" vertical="center" wrapText="1"/>
    </xf>
    <xf numFmtId="0" fontId="11" fillId="5" borderId="27" xfId="2" applyFont="1" applyFill="1" applyBorder="1" applyAlignment="1">
      <alignment horizontal="center" vertical="center" wrapText="1"/>
    </xf>
    <xf numFmtId="3" fontId="25" fillId="0" borderId="29" xfId="2" applyNumberFormat="1" applyFont="1" applyBorder="1" applyAlignment="1">
      <alignment horizontal="left" vertical="center"/>
    </xf>
    <xf numFmtId="3" fontId="5" fillId="0" borderId="29" xfId="2" applyNumberFormat="1" applyFont="1" applyBorder="1" applyAlignment="1">
      <alignment horizontal="center" vertical="center"/>
    </xf>
    <xf numFmtId="3" fontId="3" fillId="0" borderId="29" xfId="2" applyNumberFormat="1" applyBorder="1" applyAlignment="1">
      <alignment horizontal="center" vertical="center"/>
    </xf>
    <xf numFmtId="3" fontId="17" fillId="0" borderId="31" xfId="2" applyNumberFormat="1" applyFont="1" applyBorder="1" applyAlignment="1">
      <alignment horizontal="center" vertical="center"/>
    </xf>
    <xf numFmtId="3" fontId="18" fillId="0" borderId="31" xfId="2" applyNumberFormat="1" applyFont="1" applyBorder="1" applyAlignment="1">
      <alignment horizontal="center" vertical="center"/>
    </xf>
    <xf numFmtId="3" fontId="25" fillId="10" borderId="29" xfId="2" applyNumberFormat="1" applyFont="1" applyFill="1" applyBorder="1" applyAlignment="1">
      <alignment vertical="center"/>
    </xf>
    <xf numFmtId="3" fontId="5" fillId="10" borderId="29" xfId="2" applyNumberFormat="1" applyFont="1" applyFill="1" applyBorder="1" applyAlignment="1">
      <alignment horizontal="center" vertical="center"/>
    </xf>
    <xf numFmtId="3" fontId="25" fillId="10" borderId="28" xfId="2" applyNumberFormat="1" applyFont="1" applyFill="1" applyBorder="1" applyAlignment="1">
      <alignment vertical="center"/>
    </xf>
    <xf numFmtId="3" fontId="11" fillId="11" borderId="35" xfId="2" applyNumberFormat="1" applyFont="1" applyFill="1" applyBorder="1" applyAlignment="1">
      <alignment horizontal="center" vertical="center"/>
    </xf>
    <xf numFmtId="0" fontId="14" fillId="6" borderId="10" xfId="2" applyFont="1" applyFill="1" applyBorder="1" applyAlignment="1">
      <alignment horizontal="center" vertical="center" wrapText="1"/>
    </xf>
    <xf numFmtId="0" fontId="14" fillId="6" borderId="11" xfId="2" applyFont="1" applyFill="1" applyBorder="1" applyAlignment="1">
      <alignment horizontal="center" vertical="center" wrapText="1"/>
    </xf>
    <xf numFmtId="3" fontId="16" fillId="0" borderId="36" xfId="2" applyNumberFormat="1" applyFont="1" applyBorder="1" applyAlignment="1">
      <alignment horizontal="left" vertical="center"/>
    </xf>
    <xf numFmtId="3" fontId="17" fillId="0" borderId="36" xfId="2" applyNumberFormat="1" applyFont="1" applyBorder="1" applyAlignment="1">
      <alignment horizontal="center" vertical="center"/>
    </xf>
    <xf numFmtId="3" fontId="18" fillId="0" borderId="36" xfId="2" applyNumberFormat="1" applyFont="1" applyBorder="1" applyAlignment="1">
      <alignment horizontal="center" vertical="center"/>
    </xf>
    <xf numFmtId="0" fontId="17" fillId="7" borderId="0" xfId="2" applyFont="1" applyFill="1" applyAlignment="1">
      <alignment horizontal="center" vertical="center"/>
    </xf>
    <xf numFmtId="3" fontId="17" fillId="8" borderId="0" xfId="2" applyNumberFormat="1" applyFont="1" applyFill="1" applyAlignment="1">
      <alignment horizontal="center" vertical="center"/>
    </xf>
    <xf numFmtId="0" fontId="3" fillId="2" borderId="0" xfId="2" applyFill="1" applyAlignment="1">
      <alignment horizontal="left" vertical="center" wrapText="1"/>
    </xf>
    <xf numFmtId="0" fontId="28" fillId="0" borderId="0" xfId="6" applyFont="1"/>
    <xf numFmtId="0" fontId="14" fillId="5" borderId="18" xfId="2" applyFont="1" applyFill="1" applyBorder="1" applyAlignment="1">
      <alignment vertical="center" wrapText="1"/>
    </xf>
    <xf numFmtId="0" fontId="14" fillId="6" borderId="19" xfId="2" applyFont="1" applyFill="1" applyBorder="1" applyAlignment="1">
      <alignment horizontal="center" vertical="center" wrapText="1"/>
    </xf>
    <xf numFmtId="0" fontId="14" fillId="5" borderId="37" xfId="2" applyFont="1" applyFill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28" fillId="0" borderId="0" xfId="0" applyFont="1" applyAlignment="1">
      <alignment vertical="center"/>
    </xf>
    <xf numFmtId="3" fontId="17" fillId="7" borderId="0" xfId="2" applyNumberFormat="1" applyFont="1" applyFill="1" applyAlignment="1">
      <alignment horizontal="center" vertical="center"/>
    </xf>
    <xf numFmtId="0" fontId="14" fillId="5" borderId="0" xfId="2" applyFont="1" applyFill="1" applyAlignment="1">
      <alignment horizontal="center" vertical="center" wrapText="1"/>
    </xf>
    <xf numFmtId="3" fontId="29" fillId="0" borderId="41" xfId="2" applyNumberFormat="1" applyFont="1" applyBorder="1" applyAlignment="1">
      <alignment horizontal="center" vertical="center"/>
    </xf>
    <xf numFmtId="164" fontId="16" fillId="0" borderId="42" xfId="1" applyNumberFormat="1" applyFont="1" applyFill="1" applyBorder="1" applyAlignment="1">
      <alignment horizontal="center" vertical="center"/>
    </xf>
    <xf numFmtId="164" fontId="16" fillId="0" borderId="41" xfId="1" applyNumberFormat="1" applyFont="1" applyFill="1" applyBorder="1" applyAlignment="1">
      <alignment horizontal="center" vertical="center"/>
    </xf>
    <xf numFmtId="3" fontId="16" fillId="8" borderId="25" xfId="2" applyNumberFormat="1" applyFont="1" applyFill="1" applyBorder="1" applyAlignment="1">
      <alignment horizontal="center" vertical="center"/>
    </xf>
    <xf numFmtId="164" fontId="16" fillId="7" borderId="25" xfId="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3" fontId="17" fillId="4" borderId="0" xfId="2" applyNumberFormat="1" applyFont="1" applyFill="1" applyAlignment="1">
      <alignment vertical="center"/>
    </xf>
    <xf numFmtId="0" fontId="23" fillId="2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/>
    </xf>
    <xf numFmtId="3" fontId="16" fillId="4" borderId="0" xfId="2" applyNumberFormat="1" applyFont="1" applyFill="1" applyAlignment="1">
      <alignment vertical="center" wrapText="1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24" fillId="2" borderId="0" xfId="2" applyFont="1" applyFill="1" applyAlignment="1">
      <alignment vertical="center"/>
    </xf>
    <xf numFmtId="0" fontId="3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3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/>
    <xf numFmtId="0" fontId="35" fillId="4" borderId="0" xfId="2" applyFont="1" applyFill="1" applyAlignment="1">
      <alignment vertical="center"/>
    </xf>
    <xf numFmtId="0" fontId="14" fillId="5" borderId="19" xfId="2" applyFont="1" applyFill="1" applyBorder="1" applyAlignment="1">
      <alignment horizontal="center" vertical="center"/>
    </xf>
    <xf numFmtId="0" fontId="16" fillId="0" borderId="30" xfId="2" applyFont="1" applyBorder="1" applyAlignment="1">
      <alignment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0" fontId="6" fillId="2" borderId="0" xfId="2" applyFont="1" applyFill="1" applyAlignment="1">
      <alignment vertical="center"/>
    </xf>
    <xf numFmtId="0" fontId="11" fillId="4" borderId="0" xfId="2" applyFont="1" applyFill="1" applyAlignment="1">
      <alignment vertical="center"/>
    </xf>
    <xf numFmtId="0" fontId="6" fillId="4" borderId="0" xfId="2" applyFont="1" applyFill="1" applyAlignment="1">
      <alignment vertical="center"/>
    </xf>
    <xf numFmtId="0" fontId="3" fillId="0" borderId="0" xfId="2" applyAlignment="1">
      <alignment vertical="center"/>
    </xf>
    <xf numFmtId="3" fontId="16" fillId="0" borderId="39" xfId="2" applyNumberFormat="1" applyFont="1" applyBorder="1" applyAlignment="1">
      <alignment horizontal="center" vertical="center"/>
    </xf>
    <xf numFmtId="3" fontId="16" fillId="0" borderId="40" xfId="2" applyNumberFormat="1" applyFont="1" applyBorder="1" applyAlignment="1">
      <alignment horizontal="center" vertical="center"/>
    </xf>
    <xf numFmtId="3" fontId="16" fillId="7" borderId="25" xfId="2" applyNumberFormat="1" applyFont="1" applyFill="1" applyBorder="1" applyAlignment="1">
      <alignment horizontal="center" vertical="center"/>
    </xf>
    <xf numFmtId="0" fontId="14" fillId="6" borderId="7" xfId="2" applyFont="1" applyFill="1" applyBorder="1" applyAlignment="1">
      <alignment horizontal="center" vertical="center" wrapText="1"/>
    </xf>
    <xf numFmtId="0" fontId="14" fillId="6" borderId="8" xfId="2" applyFont="1" applyFill="1" applyBorder="1" applyAlignment="1">
      <alignment horizontal="center" vertical="center" wrapText="1"/>
    </xf>
    <xf numFmtId="0" fontId="14" fillId="5" borderId="0" xfId="2" applyFont="1" applyFill="1" applyAlignment="1">
      <alignment horizontal="center" vertical="center" wrapText="1"/>
    </xf>
    <xf numFmtId="0" fontId="14" fillId="5" borderId="18" xfId="2" applyFont="1" applyFill="1" applyBorder="1" applyAlignment="1">
      <alignment horizontal="center" vertical="center" wrapText="1"/>
    </xf>
    <xf numFmtId="0" fontId="23" fillId="0" borderId="28" xfId="2" applyFont="1" applyBorder="1" applyAlignment="1">
      <alignment horizontal="center" vertical="center" wrapText="1"/>
    </xf>
    <xf numFmtId="0" fontId="23" fillId="0" borderId="32" xfId="2" applyFont="1" applyBorder="1" applyAlignment="1">
      <alignment horizontal="center" vertical="center" wrapText="1"/>
    </xf>
    <xf numFmtId="0" fontId="23" fillId="0" borderId="33" xfId="2" applyFont="1" applyBorder="1" applyAlignment="1">
      <alignment horizontal="center" vertical="center" wrapText="1"/>
    </xf>
    <xf numFmtId="0" fontId="23" fillId="0" borderId="34" xfId="2" applyFont="1" applyBorder="1" applyAlignment="1">
      <alignment horizontal="center" vertical="center" wrapText="1"/>
    </xf>
    <xf numFmtId="3" fontId="26" fillId="11" borderId="35" xfId="2" applyNumberFormat="1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wrapText="1"/>
    </xf>
    <xf numFmtId="0" fontId="14" fillId="6" borderId="19" xfId="2" applyFont="1" applyFill="1" applyBorder="1" applyAlignment="1">
      <alignment horizontal="center" vertical="center" wrapText="1"/>
    </xf>
    <xf numFmtId="0" fontId="14" fillId="6" borderId="2" xfId="2" applyFont="1" applyFill="1" applyBorder="1" applyAlignment="1">
      <alignment horizontal="center" vertical="center" wrapText="1"/>
    </xf>
    <xf numFmtId="0" fontId="14" fillId="5" borderId="20" xfId="2" applyFont="1" applyFill="1" applyBorder="1" applyAlignment="1">
      <alignment horizontal="center" vertical="center" wrapText="1"/>
    </xf>
    <xf numFmtId="0" fontId="14" fillId="5" borderId="21" xfId="2" applyFont="1" applyFill="1" applyBorder="1" applyAlignment="1">
      <alignment horizontal="center" vertical="center" wrapText="1"/>
    </xf>
    <xf numFmtId="0" fontId="11" fillId="5" borderId="18" xfId="2" applyFont="1" applyFill="1" applyBorder="1" applyAlignment="1">
      <alignment horizontal="center" vertical="center" wrapText="1"/>
    </xf>
    <xf numFmtId="0" fontId="11" fillId="6" borderId="19" xfId="2" applyFont="1" applyFill="1" applyBorder="1" applyAlignment="1">
      <alignment horizontal="center" vertical="center" wrapText="1"/>
    </xf>
    <xf numFmtId="0" fontId="11" fillId="5" borderId="20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14" fillId="5" borderId="7" xfId="2" applyFont="1" applyFill="1" applyBorder="1" applyAlignment="1">
      <alignment horizontal="center" vertical="center" wrapText="1"/>
    </xf>
    <xf numFmtId="0" fontId="14" fillId="5" borderId="8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 wrapText="1"/>
    </xf>
    <xf numFmtId="0" fontId="14" fillId="5" borderId="9" xfId="2" applyFont="1" applyFill="1" applyBorder="1" applyAlignment="1">
      <alignment horizontal="center" vertical="center" wrapText="1"/>
    </xf>
    <xf numFmtId="0" fontId="14" fillId="6" borderId="0" xfId="2" applyFont="1" applyFill="1" applyAlignment="1">
      <alignment horizontal="center" vertical="center" wrapText="1"/>
    </xf>
    <xf numFmtId="0" fontId="14" fillId="6" borderId="9" xfId="2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left" vertical="top" wrapText="1"/>
    </xf>
    <xf numFmtId="0" fontId="30" fillId="2" borderId="0" xfId="0" applyFont="1" applyFill="1" applyAlignment="1">
      <alignment horizontal="left" vertical="top" wrapText="1"/>
    </xf>
    <xf numFmtId="0" fontId="14" fillId="6" borderId="19" xfId="2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center" vertical="center"/>
    </xf>
    <xf numFmtId="0" fontId="14" fillId="5" borderId="20" xfId="2" applyFont="1" applyFill="1" applyBorder="1" applyAlignment="1">
      <alignment horizontal="center" vertical="center"/>
    </xf>
    <xf numFmtId="0" fontId="14" fillId="5" borderId="43" xfId="2" applyFont="1" applyFill="1" applyBorder="1" applyAlignment="1">
      <alignment horizontal="center" vertical="center"/>
    </xf>
    <xf numFmtId="0" fontId="16" fillId="4" borderId="0" xfId="2" applyFont="1" applyFill="1" applyAlignment="1">
      <alignment horizontal="center" vertical="center"/>
    </xf>
  </cellXfs>
  <cellStyles count="7">
    <cellStyle name="Normal" xfId="0" builtinId="0"/>
    <cellStyle name="Normal 2" xfId="6" xr:uid="{00000000-0005-0000-0000-000001000000}"/>
    <cellStyle name="Normal 2 3" xfId="2" xr:uid="{00000000-0005-0000-0000-000002000000}"/>
    <cellStyle name="Normal 3 2" xfId="5" xr:uid="{00000000-0005-0000-0000-000003000000}"/>
    <cellStyle name="Normal_Directorio CEMs - agos - 2009 - UGTAI" xfId="3" xr:uid="{00000000-0005-0000-0000-000004000000}"/>
    <cellStyle name="Porcentaje" xfId="1" builtinId="5"/>
    <cellStyle name="Porcentaje 2" xfId="4" xr:uid="{00000000-0005-0000-0000-00000700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3798677376"/>
          <c:y val="0.20022338541001736"/>
          <c:w val="0.68529366235403599"/>
          <c:h val="0.79977661458998262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58EF-4983-B147-3C617DCF2D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58EF-4983-B147-3C617DCF2D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58EF-4983-B147-3C617DCF2D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58EF-4983-B147-3C617DCF2DD1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EF-4983-B147-3C617DCF2D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ER'!$R$27:$R$30</c:f>
              <c:numCache>
                <c:formatCode>#,##0</c:formatCode>
                <c:ptCount val="4"/>
                <c:pt idx="0">
                  <c:v>48</c:v>
                </c:pt>
                <c:pt idx="1">
                  <c:v>96</c:v>
                </c:pt>
                <c:pt idx="2">
                  <c:v>39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EF-4983-B147-3C617DCF2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Casos de violencia sexual atendidos según sexo de la persona usuaria (Porcentaje)</a:t>
            </a:r>
            <a:endParaRPr lang="es-PE" sz="14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5915-4096-88B9-458D1279A763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5915-4096-88B9-458D1279A763}"/>
              </c:ext>
            </c:extLst>
          </c:dPt>
          <c:dLbls>
            <c:dLbl>
              <c:idx val="0"/>
              <c:layout>
                <c:manualLayout>
                  <c:x val="0.11805705895953464"/>
                  <c:y val="-0.115110257865236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15-4096-88B9-458D1279A763}"/>
                </c:ext>
              </c:extLst>
            </c:dLbl>
            <c:dLbl>
              <c:idx val="1"/>
              <c:layout>
                <c:manualLayout>
                  <c:x val="-0.12144894276543607"/>
                  <c:y val="0.159848366557365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15-4096-88B9-458D1279A763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ER'!$D$14:$E$14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ER'!$D$27:$E$27</c:f>
              <c:numCache>
                <c:formatCode>#,##0</c:formatCode>
                <c:ptCount val="2"/>
                <c:pt idx="0">
                  <c:v>169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15-4096-88B9-458D1279A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>
                <a:latin typeface="Arial Narrow" panose="020B0606020202030204" pitchFamily="34" charset="0"/>
              </a:rPr>
              <a:t>Gráfico N° 3: Casos </a:t>
            </a: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de violencia sexual</a:t>
            </a:r>
            <a:r>
              <a:rPr lang="es-PE" sz="1400" b="1">
                <a:latin typeface="Arial Narrow" panose="020B0606020202030204" pitchFamily="34" charset="0"/>
              </a:rPr>
              <a:t> atendidos según condición</a:t>
            </a:r>
            <a:r>
              <a:rPr lang="es-PE" sz="1400" b="1" baseline="0">
                <a:latin typeface="Arial Narrow" panose="020B0606020202030204" pitchFamily="34" charset="0"/>
              </a:rPr>
              <a:t> del caso</a:t>
            </a:r>
            <a:endParaRPr lang="es-PE" sz="14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5A53-4E41-8F00-A834D2FE6FF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5A53-4E41-8F00-A834D2FE6FF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5A53-4E41-8F00-A834D2FE6F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ER'!$D$51:$F$51</c:f>
              <c:strCache>
                <c:ptCount val="3"/>
                <c:pt idx="0">
                  <c:v>Nuevo</c:v>
                </c:pt>
                <c:pt idx="1">
                  <c:v>Reincidente</c:v>
                </c:pt>
                <c:pt idx="2">
                  <c:v>Reingreso</c:v>
                </c:pt>
              </c:strCache>
            </c:strRef>
          </c:cat>
          <c:val>
            <c:numRef>
              <c:f>'Casos ER'!$D$64:$F$64</c:f>
              <c:numCache>
                <c:formatCode>#,##0</c:formatCode>
                <c:ptCount val="3"/>
                <c:pt idx="0">
                  <c:v>168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53-4E41-8F00-A834D2FE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[S1.xlsx]Casos ER!TablaDinámica10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4: Ranking de casos de violencia sexual hacia mujeres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rgbClr val="C000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C000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00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'Casos ER'!$J$95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ER'!$I$96:$I$118</c:f>
              <c:strCache>
                <c:ptCount val="23"/>
                <c:pt idx="0">
                  <c:v>Arequipa</c:v>
                </c:pt>
                <c:pt idx="1">
                  <c:v>Ancash</c:v>
                </c:pt>
                <c:pt idx="2">
                  <c:v>Pasco</c:v>
                </c:pt>
                <c:pt idx="3">
                  <c:v>Ica</c:v>
                </c:pt>
                <c:pt idx="4">
                  <c:v>Tumbes</c:v>
                </c:pt>
                <c:pt idx="5">
                  <c:v>La Libertad</c:v>
                </c:pt>
                <c:pt idx="6">
                  <c:v>Tacna</c:v>
                </c:pt>
                <c:pt idx="7">
                  <c:v>Apurimac</c:v>
                </c:pt>
                <c:pt idx="8">
                  <c:v>Lambayeque</c:v>
                </c:pt>
                <c:pt idx="9">
                  <c:v>Moquegua</c:v>
                </c:pt>
                <c:pt idx="10">
                  <c:v>Madre de Dios</c:v>
                </c:pt>
                <c:pt idx="11">
                  <c:v>Huanuco</c:v>
                </c:pt>
                <c:pt idx="12">
                  <c:v>Huancavelica</c:v>
                </c:pt>
                <c:pt idx="13">
                  <c:v>Ucayali</c:v>
                </c:pt>
                <c:pt idx="14">
                  <c:v>Puno</c:v>
                </c:pt>
                <c:pt idx="15">
                  <c:v>Ayacucho</c:v>
                </c:pt>
                <c:pt idx="16">
                  <c:v>Piura</c:v>
                </c:pt>
                <c:pt idx="17">
                  <c:v>Cusco</c:v>
                </c:pt>
                <c:pt idx="18">
                  <c:v>Cajamarca</c:v>
                </c:pt>
                <c:pt idx="19">
                  <c:v>San Martin</c:v>
                </c:pt>
                <c:pt idx="20">
                  <c:v>Loreto</c:v>
                </c:pt>
                <c:pt idx="21">
                  <c:v>Junin</c:v>
                </c:pt>
                <c:pt idx="22">
                  <c:v>Amazonas</c:v>
                </c:pt>
              </c:strCache>
            </c:strRef>
          </c:cat>
          <c:val>
            <c:numRef>
              <c:f>'Casos ER'!$J$96:$J$118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13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A0E-99FE-6546D6AF0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1721696"/>
        <c:axId val="241711712"/>
      </c:barChart>
      <c:catAx>
        <c:axId val="241721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41711712"/>
        <c:crosses val="autoZero"/>
        <c:auto val="1"/>
        <c:lblAlgn val="ctr"/>
        <c:lblOffset val="100"/>
        <c:noMultiLvlLbl val="0"/>
      </c:catAx>
      <c:valAx>
        <c:axId val="24171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172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[S1.xlsx]Casos ER!TablaDinámica11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5: Ranking de casos de violencia sexual hacia hombres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'Casos ER'!$R$95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ER'!$Q$96:$Q$118</c:f>
              <c:strCache>
                <c:ptCount val="23"/>
                <c:pt idx="0">
                  <c:v>La Libertad</c:v>
                </c:pt>
                <c:pt idx="1">
                  <c:v>Huanuco</c:v>
                </c:pt>
                <c:pt idx="2">
                  <c:v>Ica</c:v>
                </c:pt>
                <c:pt idx="3">
                  <c:v>Apurimac</c:v>
                </c:pt>
                <c:pt idx="4">
                  <c:v>Ucayali</c:v>
                </c:pt>
                <c:pt idx="5">
                  <c:v>Ayacucho</c:v>
                </c:pt>
                <c:pt idx="6">
                  <c:v>Ancash</c:v>
                </c:pt>
                <c:pt idx="7">
                  <c:v>Cusco</c:v>
                </c:pt>
                <c:pt idx="8">
                  <c:v>Lambayeque</c:v>
                </c:pt>
                <c:pt idx="9">
                  <c:v>Tumbes</c:v>
                </c:pt>
                <c:pt idx="10">
                  <c:v>Moquegua</c:v>
                </c:pt>
                <c:pt idx="11">
                  <c:v>Cajamarca</c:v>
                </c:pt>
                <c:pt idx="12">
                  <c:v>Pasco</c:v>
                </c:pt>
                <c:pt idx="13">
                  <c:v>Arequipa</c:v>
                </c:pt>
                <c:pt idx="14">
                  <c:v>Puno</c:v>
                </c:pt>
                <c:pt idx="15">
                  <c:v>Huancavelica</c:v>
                </c:pt>
                <c:pt idx="16">
                  <c:v>San Martin</c:v>
                </c:pt>
                <c:pt idx="17">
                  <c:v>Junin</c:v>
                </c:pt>
                <c:pt idx="18">
                  <c:v>Madre de Dios</c:v>
                </c:pt>
                <c:pt idx="19">
                  <c:v>Loreto</c:v>
                </c:pt>
                <c:pt idx="20">
                  <c:v>Piura</c:v>
                </c:pt>
                <c:pt idx="21">
                  <c:v>Amazonas</c:v>
                </c:pt>
                <c:pt idx="22">
                  <c:v>Tacna</c:v>
                </c:pt>
              </c:strCache>
            </c:strRef>
          </c:cat>
          <c:val>
            <c:numRef>
              <c:f>'Casos ER'!$R$96:$R$118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D-4CD2-AEC8-CF4691B23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1696320"/>
        <c:axId val="241710048"/>
      </c:barChart>
      <c:catAx>
        <c:axId val="241696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1710048"/>
        <c:crosses val="autoZero"/>
        <c:auto val="1"/>
        <c:lblAlgn val="ctr"/>
        <c:lblOffset val="100"/>
        <c:noMultiLvlLbl val="0"/>
      </c:catAx>
      <c:valAx>
        <c:axId val="24171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169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6: Ranking de casos de violencia sexual atendidos en los últimos cinco años según departamento. Periodo: 2020 - 2024 </a:t>
            </a:r>
            <a:r>
              <a:rPr lang="en-US" sz="1400" b="1" i="0" u="none" strike="noStrike" kern="1200" spc="0" baseline="3000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1/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'Casos ER'!$O$255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ER'!$N$256:$N$278</c:f>
              <c:strCache>
                <c:ptCount val="23"/>
                <c:pt idx="0">
                  <c:v>Tumbes</c:v>
                </c:pt>
                <c:pt idx="1">
                  <c:v>Ancash</c:v>
                </c:pt>
                <c:pt idx="2">
                  <c:v>Ica</c:v>
                </c:pt>
                <c:pt idx="3">
                  <c:v>Moquegua</c:v>
                </c:pt>
                <c:pt idx="4">
                  <c:v>Apurímac</c:v>
                </c:pt>
                <c:pt idx="5">
                  <c:v>La Libertad</c:v>
                </c:pt>
                <c:pt idx="6">
                  <c:v>Huánuco</c:v>
                </c:pt>
                <c:pt idx="7">
                  <c:v>Pasco</c:v>
                </c:pt>
                <c:pt idx="8">
                  <c:v>Tacna</c:v>
                </c:pt>
                <c:pt idx="9">
                  <c:v>Cajamarca</c:v>
                </c:pt>
                <c:pt idx="10">
                  <c:v>Lambayeque</c:v>
                </c:pt>
                <c:pt idx="11">
                  <c:v>Piura</c:v>
                </c:pt>
                <c:pt idx="12">
                  <c:v>Ayacucho</c:v>
                </c:pt>
                <c:pt idx="13">
                  <c:v>Arequipa</c:v>
                </c:pt>
                <c:pt idx="14">
                  <c:v>Ucayali</c:v>
                </c:pt>
                <c:pt idx="15">
                  <c:v>Puno</c:v>
                </c:pt>
                <c:pt idx="16">
                  <c:v>Madre De Dios</c:v>
                </c:pt>
                <c:pt idx="17">
                  <c:v>Cusco</c:v>
                </c:pt>
                <c:pt idx="18">
                  <c:v>Junín</c:v>
                </c:pt>
                <c:pt idx="19">
                  <c:v>Huancavelica</c:v>
                </c:pt>
                <c:pt idx="20">
                  <c:v>San Martín</c:v>
                </c:pt>
                <c:pt idx="21">
                  <c:v>Amazonas</c:v>
                </c:pt>
                <c:pt idx="22">
                  <c:v>Loreto</c:v>
                </c:pt>
              </c:strCache>
            </c:strRef>
          </c:cat>
          <c:val>
            <c:numRef>
              <c:f>'Casos ER'!$O$256:$O$278</c:f>
              <c:numCache>
                <c:formatCode>#,##0</c:formatCode>
                <c:ptCount val="23"/>
                <c:pt idx="0">
                  <c:v>11</c:v>
                </c:pt>
                <c:pt idx="1">
                  <c:v>17</c:v>
                </c:pt>
                <c:pt idx="2">
                  <c:v>17</c:v>
                </c:pt>
                <c:pt idx="3">
                  <c:v>19</c:v>
                </c:pt>
                <c:pt idx="4">
                  <c:v>36</c:v>
                </c:pt>
                <c:pt idx="5">
                  <c:v>36</c:v>
                </c:pt>
                <c:pt idx="6">
                  <c:v>49</c:v>
                </c:pt>
                <c:pt idx="7">
                  <c:v>51</c:v>
                </c:pt>
                <c:pt idx="8">
                  <c:v>55</c:v>
                </c:pt>
                <c:pt idx="9">
                  <c:v>63</c:v>
                </c:pt>
                <c:pt idx="10">
                  <c:v>64</c:v>
                </c:pt>
                <c:pt idx="11">
                  <c:v>67</c:v>
                </c:pt>
                <c:pt idx="12">
                  <c:v>71</c:v>
                </c:pt>
                <c:pt idx="13">
                  <c:v>75</c:v>
                </c:pt>
                <c:pt idx="14">
                  <c:v>77</c:v>
                </c:pt>
                <c:pt idx="15">
                  <c:v>82</c:v>
                </c:pt>
                <c:pt idx="16">
                  <c:v>106</c:v>
                </c:pt>
                <c:pt idx="17">
                  <c:v>112</c:v>
                </c:pt>
                <c:pt idx="18">
                  <c:v>119</c:v>
                </c:pt>
                <c:pt idx="19">
                  <c:v>148</c:v>
                </c:pt>
                <c:pt idx="20">
                  <c:v>196</c:v>
                </c:pt>
                <c:pt idx="21">
                  <c:v>303</c:v>
                </c:pt>
                <c:pt idx="22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6-4BCE-AA8F-6A3E6B757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2356976"/>
        <c:axId val="332366576"/>
      </c:barChart>
      <c:catAx>
        <c:axId val="332356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32366576"/>
        <c:crosses val="autoZero"/>
        <c:auto val="1"/>
        <c:lblAlgn val="ctr"/>
        <c:lblOffset val="100"/>
        <c:noMultiLvlLbl val="0"/>
      </c:catAx>
      <c:valAx>
        <c:axId val="33236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3235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image" Target="../media/image2.png"/><Relationship Id="rId9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76199</xdr:rowOff>
    </xdr:from>
    <xdr:ext cx="4835407" cy="68580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9"/>
          <a:ext cx="4835407" cy="68580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6</xdr:col>
      <xdr:colOff>952500</xdr:colOff>
      <xdr:row>0</xdr:row>
      <xdr:rowOff>166686</xdr:rowOff>
    </xdr:from>
    <xdr:to>
      <xdr:col>17</xdr:col>
      <xdr:colOff>217715</xdr:colOff>
      <xdr:row>2</xdr:row>
      <xdr:rowOff>215899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553075" y="166686"/>
          <a:ext cx="9418865" cy="5635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AURORA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590553</xdr:colOff>
      <xdr:row>11</xdr:row>
      <xdr:rowOff>156883</xdr:rowOff>
    </xdr:from>
    <xdr:to>
      <xdr:col>18</xdr:col>
      <xdr:colOff>586551</xdr:colOff>
      <xdr:row>28</xdr:row>
      <xdr:rowOff>148474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227612" y="2808942"/>
          <a:ext cx="6928704" cy="2957414"/>
          <a:chOff x="10390188" y="6333594"/>
          <a:chExt cx="4798220" cy="3985157"/>
        </a:xfrm>
      </xdr:grpSpPr>
      <xdr:graphicFrame macro="">
        <xdr:nvGraphicFramePr>
          <xdr:cNvPr id="5" name="Chart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aphicFramePr>
            <a:graphicFrameLocks/>
          </xdr:cNvGraphicFramePr>
        </xdr:nvGraphicFramePr>
        <xdr:xfrm>
          <a:off x="10390188" y="6369845"/>
          <a:ext cx="4798220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0925969" y="6333594"/>
            <a:ext cx="3976686" cy="872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de violencia sexual atendidos según grupos de edad de la persona usuaria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847725</xdr:colOff>
      <xdr:row>11</xdr:row>
      <xdr:rowOff>113959</xdr:rowOff>
    </xdr:from>
    <xdr:to>
      <xdr:col>5</xdr:col>
      <xdr:colOff>0</xdr:colOff>
      <xdr:row>12</xdr:row>
      <xdr:rowOff>448235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48578" y="2814577"/>
          <a:ext cx="2917451" cy="55839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violencia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sexual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atendidos por sexo según mes</a:t>
          </a:r>
        </a:p>
      </xdr:txBody>
    </xdr:sp>
    <xdr:clientData/>
  </xdr:twoCellAnchor>
  <xdr:twoCellAnchor>
    <xdr:from>
      <xdr:col>1</xdr:col>
      <xdr:colOff>17318</xdr:colOff>
      <xdr:row>11</xdr:row>
      <xdr:rowOff>102054</xdr:rowOff>
    </xdr:from>
    <xdr:to>
      <xdr:col>1</xdr:col>
      <xdr:colOff>1000125</xdr:colOff>
      <xdr:row>12</xdr:row>
      <xdr:rowOff>160708</xdr:rowOff>
    </xdr:to>
    <xdr:sp macro="" textlink="">
      <xdr:nvSpPr>
        <xdr:cNvPr id="8" name="Rectángulo 5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2093" y="2788104"/>
          <a:ext cx="982807" cy="28725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29</xdr:row>
      <xdr:rowOff>136071</xdr:rowOff>
    </xdr:from>
    <xdr:to>
      <xdr:col>19</xdr:col>
      <xdr:colOff>13608</xdr:colOff>
      <xdr:row>30</xdr:row>
      <xdr:rowOff>217714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43358" y="8308521"/>
          <a:ext cx="15705675" cy="37691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grupos de edad y sexo de la persona usuaria según mes</a:t>
          </a:r>
        </a:p>
      </xdr:txBody>
    </xdr:sp>
    <xdr:clientData/>
  </xdr:twoCellAnchor>
  <xdr:twoCellAnchor>
    <xdr:from>
      <xdr:col>1</xdr:col>
      <xdr:colOff>1</xdr:colOff>
      <xdr:row>29</xdr:row>
      <xdr:rowOff>138761</xdr:rowOff>
    </xdr:from>
    <xdr:to>
      <xdr:col>1</xdr:col>
      <xdr:colOff>1088573</xdr:colOff>
      <xdr:row>30</xdr:row>
      <xdr:rowOff>136071</xdr:rowOff>
    </xdr:to>
    <xdr:sp macro="" textlink="">
      <xdr:nvSpPr>
        <xdr:cNvPr id="10" name="Rectángulo 5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4776" y="8311211"/>
          <a:ext cx="1088572" cy="2925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830406</xdr:colOff>
      <xdr:row>48</xdr:row>
      <xdr:rowOff>28206</xdr:rowOff>
    </xdr:from>
    <xdr:to>
      <xdr:col>6</xdr:col>
      <xdr:colOff>0</xdr:colOff>
      <xdr:row>49</xdr:row>
      <xdr:rowOff>224118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31259" y="8074030"/>
          <a:ext cx="3786417" cy="53208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condición del caso según mes</a:t>
          </a:r>
        </a:p>
      </xdr:txBody>
    </xdr:sp>
    <xdr:clientData/>
  </xdr:twoCellAnchor>
  <xdr:twoCellAnchor>
    <xdr:from>
      <xdr:col>1</xdr:col>
      <xdr:colOff>0</xdr:colOff>
      <xdr:row>48</xdr:row>
      <xdr:rowOff>28204</xdr:rowOff>
    </xdr:from>
    <xdr:to>
      <xdr:col>1</xdr:col>
      <xdr:colOff>974148</xdr:colOff>
      <xdr:row>49</xdr:row>
      <xdr:rowOff>70654</xdr:rowOff>
    </xdr:to>
    <xdr:sp macro="" textlink="">
      <xdr:nvSpPr>
        <xdr:cNvPr id="12" name="Rectángulo 5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4775" y="14049004"/>
          <a:ext cx="974148" cy="24247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0</xdr:col>
      <xdr:colOff>83344</xdr:colOff>
      <xdr:row>69</xdr:row>
      <xdr:rowOff>0</xdr:rowOff>
    </xdr:from>
    <xdr:to>
      <xdr:col>2</xdr:col>
      <xdr:colOff>257729</xdr:colOff>
      <xdr:row>69</xdr:row>
      <xdr:rowOff>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3344" y="18935700"/>
          <a:ext cx="1384060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843641</xdr:colOff>
      <xdr:row>69</xdr:row>
      <xdr:rowOff>69194</xdr:rowOff>
    </xdr:from>
    <xdr:to>
      <xdr:col>12</xdr:col>
      <xdr:colOff>0</xdr:colOff>
      <xdr:row>70</xdr:row>
      <xdr:rowOff>157875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48416" y="19004894"/>
          <a:ext cx="9100459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69</xdr:row>
      <xdr:rowOff>69193</xdr:rowOff>
    </xdr:from>
    <xdr:to>
      <xdr:col>1</xdr:col>
      <xdr:colOff>992899</xdr:colOff>
      <xdr:row>69</xdr:row>
      <xdr:rowOff>367392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5061" y="19004893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1</xdr:colOff>
      <xdr:row>86</xdr:row>
      <xdr:rowOff>35720</xdr:rowOff>
    </xdr:from>
    <xdr:to>
      <xdr:col>11</xdr:col>
      <xdr:colOff>840441</xdr:colOff>
      <xdr:row>89</xdr:row>
      <xdr:rowOff>107157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4776" y="24105395"/>
          <a:ext cx="9936815" cy="6619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mujer albergada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 mayor a 11 años, según los lineamientos para la generación de servicios con pertinencia cultural a través de la incorporación de la variable étnica en las entidades públicas, mediante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0</xdr:col>
      <xdr:colOff>89647</xdr:colOff>
      <xdr:row>251</xdr:row>
      <xdr:rowOff>0</xdr:rowOff>
    </xdr:from>
    <xdr:to>
      <xdr:col>1</xdr:col>
      <xdr:colOff>961407</xdr:colOff>
      <xdr:row>251</xdr:row>
      <xdr:rowOff>0</xdr:rowOff>
    </xdr:to>
    <xdr:sp macro="" textlink="">
      <xdr:nvSpPr>
        <xdr:cNvPr id="17" name="Rectángulo 5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9647" y="58597800"/>
          <a:ext cx="976535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1</xdr:col>
      <xdr:colOff>1026319</xdr:colOff>
      <xdr:row>281</xdr:row>
      <xdr:rowOff>190499</xdr:rowOff>
    </xdr:from>
    <xdr:to>
      <xdr:col>6</xdr:col>
      <xdr:colOff>11906</xdr:colOff>
      <xdr:row>283</xdr:row>
      <xdr:rowOff>448234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27172" y="56937087"/>
          <a:ext cx="3602410" cy="66114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Variación porcentual de los 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año 2024 en relación al año 2023 </a:t>
          </a:r>
        </a:p>
      </xdr:txBody>
    </xdr:sp>
    <xdr:clientData/>
  </xdr:twoCellAnchor>
  <xdr:twoCellAnchor>
    <xdr:from>
      <xdr:col>1</xdr:col>
      <xdr:colOff>13607</xdr:colOff>
      <xdr:row>282</xdr:row>
      <xdr:rowOff>0</xdr:rowOff>
    </xdr:from>
    <xdr:to>
      <xdr:col>2</xdr:col>
      <xdr:colOff>73138</xdr:colOff>
      <xdr:row>283</xdr:row>
      <xdr:rowOff>34018</xdr:rowOff>
    </xdr:to>
    <xdr:sp macro="" textlink="">
      <xdr:nvSpPr>
        <xdr:cNvPr id="19" name="Rectángulo 5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8382" y="65312925"/>
          <a:ext cx="1164431" cy="2435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8</xdr:col>
      <xdr:colOff>751802</xdr:colOff>
      <xdr:row>286</xdr:row>
      <xdr:rowOff>89646</xdr:rowOff>
    </xdr:from>
    <xdr:to>
      <xdr:col>14</xdr:col>
      <xdr:colOff>773206</xdr:colOff>
      <xdr:row>297</xdr:row>
      <xdr:rowOff>291353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172773" y="61150499"/>
          <a:ext cx="5657962" cy="941295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>
              <a:solidFill>
                <a:schemeClr val="tx1">
                  <a:lumMod val="85000"/>
                  <a:lumOff val="15000"/>
                </a:schemeClr>
              </a:solidFill>
            </a:rPr>
            <a:t>Respecto a</a:t>
          </a:r>
          <a:r>
            <a:rPr lang="es-PE" sz="1100" b="0" i="1" baseline="0">
              <a:solidFill>
                <a:schemeClr val="tx1">
                  <a:lumMod val="85000"/>
                  <a:lumOff val="15000"/>
                </a:schemeClr>
              </a:solidFill>
            </a:rPr>
            <a:t> los</a:t>
          </a:r>
          <a:r>
            <a:rPr lang="es-PE" sz="1100" b="0" i="1">
              <a:solidFill>
                <a:schemeClr val="tx1">
                  <a:lumMod val="85000"/>
                  <a:lumOff val="15000"/>
                </a:schemeClr>
              </a:solidFill>
            </a:rPr>
            <a:t> casos atendidos, se observa un</a:t>
          </a:r>
          <a:r>
            <a:rPr lang="es-PE" sz="1100" b="0" i="1" baseline="0">
              <a:solidFill>
                <a:schemeClr val="tx1">
                  <a:lumMod val="85000"/>
                  <a:lumOff val="15000"/>
                </a:schemeClr>
              </a:solidFill>
            </a:rPr>
            <a:t> incremento</a:t>
          </a:r>
          <a:r>
            <a:rPr lang="es-PE" sz="1100" b="0" i="1">
              <a:solidFill>
                <a:schemeClr val="tx1">
                  <a:lumMod val="85000"/>
                  <a:lumOff val="15000"/>
                </a:schemeClr>
              </a:solidFill>
            </a:rPr>
            <a:t> de 30,3 puntos porcentuales en</a:t>
          </a:r>
          <a:r>
            <a:rPr lang="es-PE" sz="1100" b="0" i="1" baseline="0">
              <a:solidFill>
                <a:schemeClr val="tx1">
                  <a:lumMod val="85000"/>
                  <a:lumOff val="15000"/>
                </a:schemeClr>
              </a:solidFill>
            </a:rPr>
            <a:t> el periodo de</a:t>
          </a:r>
          <a:r>
            <a:rPr lang="es-PE" sz="1100" b="0" i="1">
              <a:solidFill>
                <a:schemeClr val="tx1">
                  <a:lumMod val="85000"/>
                  <a:lumOff val="15000"/>
                </a:schemeClr>
              </a:solidFill>
            </a:rPr>
            <a:t> enero a abril de 2024 frente a lo registrado en el mismo periodo del año anterior.</a:t>
          </a:r>
        </a:p>
      </xdr:txBody>
    </xdr:sp>
    <xdr:clientData/>
  </xdr:twoCellAnchor>
  <xdr:twoCellAnchor>
    <xdr:from>
      <xdr:col>6</xdr:col>
      <xdr:colOff>664880</xdr:colOff>
      <xdr:row>285</xdr:row>
      <xdr:rowOff>224118</xdr:rowOff>
    </xdr:from>
    <xdr:to>
      <xdr:col>8</xdr:col>
      <xdr:colOff>481852</xdr:colOff>
      <xdr:row>298</xdr:row>
      <xdr:rowOff>65731</xdr:rowOff>
    </xdr:to>
    <xdr:sp macro="" textlink="">
      <xdr:nvSpPr>
        <xdr:cNvPr id="21" name="Flecha a la derecha con bandas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5382556" y="61038442"/>
          <a:ext cx="1520267" cy="1141495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389016</xdr:colOff>
      <xdr:row>11</xdr:row>
      <xdr:rowOff>153188</xdr:rowOff>
    </xdr:from>
    <xdr:to>
      <xdr:col>10</xdr:col>
      <xdr:colOff>764722</xdr:colOff>
      <xdr:row>28</xdr:row>
      <xdr:rowOff>180735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4423134" y="2805247"/>
          <a:ext cx="5089647" cy="2993370"/>
          <a:chOff x="4378947" y="3109968"/>
          <a:chExt cx="4859451" cy="3027608"/>
        </a:xfrm>
      </xdr:grpSpPr>
      <xdr:graphicFrame macro="">
        <xdr:nvGraphicFramePr>
          <xdr:cNvPr id="23" name="Gráfic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aphicFramePr/>
        </xdr:nvGraphicFramePr>
        <xdr:xfrm>
          <a:off x="4378947" y="3109968"/>
          <a:ext cx="4859451" cy="30276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16683" y="4653732"/>
            <a:ext cx="380999" cy="83693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/>
        </xdr:nvPicPr>
        <xdr:blipFill>
          <a:blip xmlns:r="http://schemas.openxmlformats.org/officeDocument/2006/relationships" r:embed="rId5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86857" y="4589173"/>
            <a:ext cx="360045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8</xdr:col>
      <xdr:colOff>771044</xdr:colOff>
      <xdr:row>48</xdr:row>
      <xdr:rowOff>23318</xdr:rowOff>
    </xdr:from>
    <xdr:to>
      <xdr:col>16</xdr:col>
      <xdr:colOff>68836</xdr:colOff>
      <xdr:row>65</xdr:row>
      <xdr:rowOff>65956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862854</xdr:colOff>
      <xdr:row>253</xdr:row>
      <xdr:rowOff>22418</xdr:rowOff>
    </xdr:from>
    <xdr:to>
      <xdr:col>8</xdr:col>
      <xdr:colOff>1</xdr:colOff>
      <xdr:row>253</xdr:row>
      <xdr:rowOff>560294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963707" y="50303212"/>
          <a:ext cx="5457265" cy="53787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253</xdr:row>
      <xdr:rowOff>22417</xdr:rowOff>
    </xdr:from>
    <xdr:to>
      <xdr:col>1</xdr:col>
      <xdr:colOff>961407</xdr:colOff>
      <xdr:row>253</xdr:row>
      <xdr:rowOff>274417</xdr:rowOff>
    </xdr:to>
    <xdr:sp macro="" textlink="">
      <xdr:nvSpPr>
        <xdr:cNvPr id="28" name="Rectángulo 5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9647" y="59001217"/>
          <a:ext cx="97653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1</xdr:col>
      <xdr:colOff>862853</xdr:colOff>
      <xdr:row>91</xdr:row>
      <xdr:rowOff>22420</xdr:rowOff>
    </xdr:from>
    <xdr:to>
      <xdr:col>5</xdr:col>
      <xdr:colOff>11206</xdr:colOff>
      <xdr:row>92</xdr:row>
      <xdr:rowOff>504265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63706" y="15789096"/>
          <a:ext cx="2913529" cy="69475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91</xdr:row>
      <xdr:rowOff>22419</xdr:rowOff>
    </xdr:from>
    <xdr:to>
      <xdr:col>1</xdr:col>
      <xdr:colOff>961407</xdr:colOff>
      <xdr:row>92</xdr:row>
      <xdr:rowOff>149680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9647" y="25082694"/>
          <a:ext cx="976535" cy="3368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822032</xdr:colOff>
      <xdr:row>221</xdr:row>
      <xdr:rowOff>158491</xdr:rowOff>
    </xdr:from>
    <xdr:to>
      <xdr:col>19</xdr:col>
      <xdr:colOff>1</xdr:colOff>
      <xdr:row>222</xdr:row>
      <xdr:rowOff>299357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926807" y="51850666"/>
          <a:ext cx="15808619" cy="30279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atendidos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221</xdr:row>
      <xdr:rowOff>144883</xdr:rowOff>
    </xdr:from>
    <xdr:to>
      <xdr:col>1</xdr:col>
      <xdr:colOff>961407</xdr:colOff>
      <xdr:row>222</xdr:row>
      <xdr:rowOff>272143</xdr:rowOff>
    </xdr:to>
    <xdr:sp macro="" textlink="">
      <xdr:nvSpPr>
        <xdr:cNvPr id="32" name="Rectángulo 5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89647" y="51846583"/>
          <a:ext cx="976535" cy="27966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6</xdr:col>
      <xdr:colOff>2398</xdr:colOff>
      <xdr:row>90</xdr:row>
      <xdr:rowOff>171290</xdr:rowOff>
    </xdr:from>
    <xdr:to>
      <xdr:col>11</xdr:col>
      <xdr:colOff>745989</xdr:colOff>
      <xdr:row>119</xdr:row>
      <xdr:rowOff>14407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505867</xdr:colOff>
      <xdr:row>90</xdr:row>
      <xdr:rowOff>152881</xdr:rowOff>
    </xdr:from>
    <xdr:to>
      <xdr:col>18</xdr:col>
      <xdr:colOff>211312</xdr:colOff>
      <xdr:row>118</xdr:row>
      <xdr:rowOff>220117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9</xdr:row>
      <xdr:rowOff>67235</xdr:rowOff>
    </xdr:from>
    <xdr:to>
      <xdr:col>17</xdr:col>
      <xdr:colOff>1131792</xdr:colOff>
      <xdr:row>10</xdr:row>
      <xdr:rowOff>638736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4775" y="1943660"/>
          <a:ext cx="15781242" cy="66675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 i="1">
              <a:latin typeface="Arial" panose="020B0604020202020204" pitchFamily="34" charset="0"/>
              <a:cs typeface="Arial" panose="020B0604020202020204" pitchFamily="34" charset="0"/>
            </a:rPr>
            <a:t>Son acciones de naturaleza sexual que se cometen contra una persona sin su consentimiento o bajo coacción. Incluyen actos que no involucran penetración o contacto físico alguno. Asimismo, se consideran tales la exposición a material pornográfico y que vulneran el derecho de las personas a decidir voluntariamente acerca de su vida sexual o reproductiva, a través de amenazas, coerción, uso de la fuerza o intimidación.</a:t>
          </a:r>
        </a:p>
      </xdr:txBody>
    </xdr:sp>
    <xdr:clientData/>
  </xdr:twoCellAnchor>
  <xdr:twoCellAnchor>
    <xdr:from>
      <xdr:col>1</xdr:col>
      <xdr:colOff>0</xdr:colOff>
      <xdr:row>65</xdr:row>
      <xdr:rowOff>123263</xdr:rowOff>
    </xdr:from>
    <xdr:to>
      <xdr:col>16</xdr:col>
      <xdr:colOff>22412</xdr:colOff>
      <xdr:row>68</xdr:row>
      <xdr:rowOff>145675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4775" y="18125513"/>
          <a:ext cx="13700312" cy="76536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persona que acude por primera vez en una ER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atendida en una ER a nivel nacional, ejercida por la misma presunta persona agresora por segunda o más veces; </a:t>
          </a:r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Reingreso: 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 aquella persona usuaria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atendida en una ER a nivel nacional, ejercida por otra persona agresora por primera vez, considerando que la persona usuaria cuenta con una ficha de caso "Nuevo".</a:t>
          </a:r>
          <a:endParaRPr lang="es-MX" i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868456</xdr:colOff>
      <xdr:row>121</xdr:row>
      <xdr:rowOff>122467</xdr:rowOff>
    </xdr:from>
    <xdr:to>
      <xdr:col>6</xdr:col>
      <xdr:colOff>1</xdr:colOff>
      <xdr:row>124</xdr:row>
      <xdr:rowOff>0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973231" y="31716892"/>
          <a:ext cx="3732120" cy="50618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NNA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atendidos en la ER,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sexo de la persona usuaria según región</a:t>
          </a:r>
        </a:p>
      </xdr:txBody>
    </xdr:sp>
    <xdr:clientData/>
  </xdr:twoCellAnchor>
  <xdr:twoCellAnchor>
    <xdr:from>
      <xdr:col>1</xdr:col>
      <xdr:colOff>13607</xdr:colOff>
      <xdr:row>121</xdr:row>
      <xdr:rowOff>122465</xdr:rowOff>
    </xdr:from>
    <xdr:to>
      <xdr:col>1</xdr:col>
      <xdr:colOff>979714</xdr:colOff>
      <xdr:row>123</xdr:row>
      <xdr:rowOff>68036</xdr:rowOff>
    </xdr:to>
    <xdr:sp macro="" textlink="">
      <xdr:nvSpPr>
        <xdr:cNvPr id="39" name="Rectángulo 5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18382" y="31716890"/>
          <a:ext cx="966107" cy="36467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10</xdr:col>
      <xdr:colOff>54428</xdr:colOff>
      <xdr:row>122</xdr:row>
      <xdr:rowOff>81637</xdr:rowOff>
    </xdr:from>
    <xdr:to>
      <xdr:col>14</xdr:col>
      <xdr:colOff>870856</xdr:colOff>
      <xdr:row>125</xdr:row>
      <xdr:rowOff>95246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8407853" y="31885612"/>
          <a:ext cx="4531178" cy="64225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de violencia sexual 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NNA atendidos en la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ER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por sexo, según vinculo de la presunta persona agresora con la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 usuaria</a:t>
          </a:r>
        </a:p>
      </xdr:txBody>
    </xdr:sp>
    <xdr:clientData/>
  </xdr:twoCellAnchor>
  <xdr:twoCellAnchor>
    <xdr:from>
      <xdr:col>8</xdr:col>
      <xdr:colOff>955700</xdr:colOff>
      <xdr:row>122</xdr:row>
      <xdr:rowOff>72833</xdr:rowOff>
    </xdr:from>
    <xdr:to>
      <xdr:col>10</xdr:col>
      <xdr:colOff>179293</xdr:colOff>
      <xdr:row>124</xdr:row>
      <xdr:rowOff>4798</xdr:rowOff>
    </xdr:to>
    <xdr:sp macro="" textlink="">
      <xdr:nvSpPr>
        <xdr:cNvPr id="41" name="Rectángulo 5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376671" y="24075833"/>
          <a:ext cx="1184622" cy="35778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9</xdr:col>
      <xdr:colOff>11206</xdr:colOff>
      <xdr:row>253</xdr:row>
      <xdr:rowOff>112060</xdr:rowOff>
    </xdr:from>
    <xdr:to>
      <xdr:col>17</xdr:col>
      <xdr:colOff>414618</xdr:colOff>
      <xdr:row>280</xdr:row>
      <xdr:rowOff>112059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32EDD7DE-4B54-B78D-3AA2-9C3518379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elina Anyela Tafur Tembladera" refreshedDate="45429.642632986113" createdVersion="6" refreshedVersion="8" minRefreshableVersion="3" recordCount="23" xr:uid="{00000000-000A-0000-FFFF-FFFF20000000}">
  <cacheSource type="worksheet">
    <worksheetSource ref="G95:H118" sheet="Casos ER"/>
  </cacheSource>
  <cacheFields count="2">
    <cacheField name="Departamento" numFmtId="3">
      <sharedItems count="23">
        <s v="Amazonas"/>
        <s v="Ancash"/>
        <s v="Apurimac"/>
        <s v="Arequipa"/>
        <s v="Ayacucho"/>
        <s v="Cajamarca"/>
        <s v="Cusco"/>
        <s v="Huancavelica"/>
        <s v="Huanuco"/>
        <s v="Ica"/>
        <s v="Junin"/>
        <s v="La Libertad"/>
        <s v="Lambayeque"/>
        <s v="Loreto"/>
        <s v="Madre de Dios"/>
        <s v="Moquegua"/>
        <s v="Pasco"/>
        <s v="Piura"/>
        <s v="Puno"/>
        <s v="San Martin"/>
        <s v="Tacna"/>
        <s v="Tumbes"/>
        <s v="Ucayali"/>
      </sharedItems>
    </cacheField>
    <cacheField name="Mujer" numFmtId="3">
      <sharedItems containsSemiMixedTypes="0" containsString="0" containsNumber="1" containsInteger="1" minValue="0" maxValue="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elina Anyela Tafur Tembladera" refreshedDate="45429.643198148151" createdVersion="6" refreshedVersion="8" minRefreshableVersion="3" recordCount="23" xr:uid="{00000000-000A-0000-FFFF-FFFF21000000}">
  <cacheSource type="worksheet">
    <worksheetSource ref="O95:P118" sheet="Casos ER"/>
  </cacheSource>
  <cacheFields count="2">
    <cacheField name="Departamento" numFmtId="3">
      <sharedItems count="23">
        <s v="Amazonas"/>
        <s v="Ancash"/>
        <s v="Apurimac"/>
        <s v="Arequipa"/>
        <s v="Ayacucho"/>
        <s v="Cajamarca"/>
        <s v="Cusco"/>
        <s v="Huancavelica"/>
        <s v="Huanuco"/>
        <s v="Ica"/>
        <s v="Junin"/>
        <s v="La Libertad"/>
        <s v="Lambayeque"/>
        <s v="Loreto"/>
        <s v="Madre de Dios"/>
        <s v="Moquegua"/>
        <s v="Pasco"/>
        <s v="Piura"/>
        <s v="Puno"/>
        <s v="San Martin"/>
        <s v="Tacna"/>
        <s v="Tumbes"/>
        <s v="Ucayali"/>
      </sharedItems>
    </cacheField>
    <cacheField name="Hombre" numFmtId="3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n v="25"/>
  </r>
  <r>
    <x v="1"/>
    <n v="0"/>
  </r>
  <r>
    <x v="2"/>
    <n v="4"/>
  </r>
  <r>
    <x v="3"/>
    <n v="0"/>
  </r>
  <r>
    <x v="4"/>
    <n v="7"/>
  </r>
  <r>
    <x v="5"/>
    <n v="13"/>
  </r>
  <r>
    <x v="6"/>
    <n v="9"/>
  </r>
  <r>
    <x v="7"/>
    <n v="6"/>
  </r>
  <r>
    <x v="8"/>
    <n v="6"/>
  </r>
  <r>
    <x v="9"/>
    <n v="0"/>
  </r>
  <r>
    <x v="10"/>
    <n v="19"/>
  </r>
  <r>
    <x v="11"/>
    <n v="3"/>
  </r>
  <r>
    <x v="12"/>
    <n v="4"/>
  </r>
  <r>
    <x v="13"/>
    <n v="19"/>
  </r>
  <r>
    <x v="14"/>
    <n v="6"/>
  </r>
  <r>
    <x v="15"/>
    <n v="4"/>
  </r>
  <r>
    <x v="16"/>
    <n v="0"/>
  </r>
  <r>
    <x v="17"/>
    <n v="9"/>
  </r>
  <r>
    <x v="18"/>
    <n v="6"/>
  </r>
  <r>
    <x v="19"/>
    <n v="19"/>
  </r>
  <r>
    <x v="20"/>
    <n v="3"/>
  </r>
  <r>
    <x v="21"/>
    <n v="1"/>
  </r>
  <r>
    <x v="22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n v="5"/>
  </r>
  <r>
    <x v="1"/>
    <n v="0"/>
  </r>
  <r>
    <x v="2"/>
    <n v="0"/>
  </r>
  <r>
    <x v="3"/>
    <n v="0"/>
  </r>
  <r>
    <x v="4"/>
    <n v="0"/>
  </r>
  <r>
    <x v="5"/>
    <n v="0"/>
  </r>
  <r>
    <x v="6"/>
    <n v="0"/>
  </r>
  <r>
    <x v="7"/>
    <n v="0"/>
  </r>
  <r>
    <x v="8"/>
    <n v="0"/>
  </r>
  <r>
    <x v="9"/>
    <n v="0"/>
  </r>
  <r>
    <x v="10"/>
    <n v="1"/>
  </r>
  <r>
    <x v="11"/>
    <n v="0"/>
  </r>
  <r>
    <x v="12"/>
    <n v="0"/>
  </r>
  <r>
    <x v="13"/>
    <n v="2"/>
  </r>
  <r>
    <x v="14"/>
    <n v="1"/>
  </r>
  <r>
    <x v="15"/>
    <n v="0"/>
  </r>
  <r>
    <x v="16"/>
    <n v="0"/>
  </r>
  <r>
    <x v="17"/>
    <n v="2"/>
  </r>
  <r>
    <x v="18"/>
    <n v="0"/>
  </r>
  <r>
    <x v="19"/>
    <n v="0"/>
  </r>
  <r>
    <x v="20"/>
    <n v="5"/>
  </r>
  <r>
    <x v="21"/>
    <n v="0"/>
  </r>
  <r>
    <x v="2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0" cacheId="3" applyNumberFormats="0" applyBorderFormats="0" applyFontFormats="0" applyPatternFormats="0" applyAlignmentFormats="0" applyWidthHeightFormats="1" dataCaption="Valores" showMissing="0" updatedVersion="8" minRefreshableVersion="3" showDrill="0" showDataTips="0" useAutoFormatting="1" rowGrandTotals="0" colGrandTotals="0" itemPrintTitles="1" createdVersion="6" indent="0" showHeaders="0" outline="1" outlineData="1" multipleFieldFilters="0" chartFormat="2">
  <location ref="I95:J118" firstHeaderRow="1" firstDataRow="1" firstDataCol="1"/>
  <pivotFields count="2">
    <pivotField axis="axisRow" showAll="0" sortType="ascending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 defaultSubtotal="0"/>
  </pivotFields>
  <rowFields count="1">
    <field x="0"/>
  </rowFields>
  <rowItems count="23">
    <i>
      <x v="3"/>
    </i>
    <i>
      <x v="1"/>
    </i>
    <i>
      <x v="16"/>
    </i>
    <i>
      <x v="9"/>
    </i>
    <i>
      <x v="21"/>
    </i>
    <i>
      <x v="11"/>
    </i>
    <i>
      <x v="20"/>
    </i>
    <i>
      <x v="2"/>
    </i>
    <i>
      <x v="12"/>
    </i>
    <i>
      <x v="15"/>
    </i>
    <i>
      <x v="14"/>
    </i>
    <i>
      <x v="8"/>
    </i>
    <i>
      <x v="7"/>
    </i>
    <i>
      <x v="22"/>
    </i>
    <i>
      <x v="18"/>
    </i>
    <i>
      <x v="4"/>
    </i>
    <i>
      <x v="17"/>
    </i>
    <i>
      <x v="6"/>
    </i>
    <i>
      <x v="5"/>
    </i>
    <i>
      <x v="19"/>
    </i>
    <i>
      <x v="13"/>
    </i>
    <i>
      <x v="10"/>
    </i>
    <i>
      <x/>
    </i>
  </rowItems>
  <colItems count="1">
    <i/>
  </colItems>
  <dataFields count="1">
    <dataField name="Suma de Mujer" fld="1" baseField="0" baseItem="0" numFmtId="3"/>
  </dataFields>
  <formats count="14">
    <format dxfId="13">
      <pivotArea type="all" dataOnly="0" outline="0" fieldPosition="0"/>
    </format>
    <format dxfId="12">
      <pivotArea outline="0" collapsedLevelsAreSubtotals="1" fieldPosition="0"/>
    </format>
    <format dxfId="11">
      <pivotArea dataOnly="0" labelOnly="1" outline="0" axis="axisValues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outline="0" axis="axisValues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outline="0" axis="axisValues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outline="0" axis="axisValues" fieldPosition="0"/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outline="0" axis="axisValues" fieldPosition="0"/>
    </format>
  </format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11" cacheId="4" applyNumberFormats="0" applyBorderFormats="0" applyFontFormats="0" applyPatternFormats="0" applyAlignmentFormats="0" applyWidthHeightFormats="1" dataCaption="Valores" updatedVersion="8" minRefreshableVersion="3" showDrill="0" showDataTips="0" useAutoFormatting="1" rowGrandTotals="0" colGrandTotals="0" itemPrintTitles="1" createdVersion="6" indent="0" showHeaders="0" outline="1" outlineData="1" multipleFieldFilters="0" chartFormat="2">
  <location ref="Q95:R118" firstHeaderRow="1" firstDataRow="1" firstDataCol="1"/>
  <pivotFields count="2">
    <pivotField axis="axisRow" showAll="0" sortType="ascending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/>
  </pivotFields>
  <rowFields count="1">
    <field x="0"/>
  </rowFields>
  <rowItems count="23">
    <i>
      <x v="11"/>
    </i>
    <i>
      <x v="8"/>
    </i>
    <i>
      <x v="9"/>
    </i>
    <i>
      <x v="2"/>
    </i>
    <i>
      <x v="22"/>
    </i>
    <i>
      <x v="4"/>
    </i>
    <i>
      <x v="1"/>
    </i>
    <i>
      <x v="6"/>
    </i>
    <i>
      <x v="12"/>
    </i>
    <i>
      <x v="21"/>
    </i>
    <i>
      <x v="15"/>
    </i>
    <i>
      <x v="5"/>
    </i>
    <i>
      <x v="16"/>
    </i>
    <i>
      <x v="3"/>
    </i>
    <i>
      <x v="18"/>
    </i>
    <i>
      <x v="7"/>
    </i>
    <i>
      <x v="19"/>
    </i>
    <i>
      <x v="10"/>
    </i>
    <i>
      <x v="14"/>
    </i>
    <i>
      <x v="13"/>
    </i>
    <i>
      <x v="17"/>
    </i>
    <i>
      <x/>
    </i>
    <i>
      <x v="20"/>
    </i>
  </rowItems>
  <colItems count="1">
    <i/>
  </colItems>
  <dataFields count="1">
    <dataField name="Suma de Hombre" fld="1" baseField="0" baseItem="0" numFmtId="3"/>
  </dataFields>
  <formats count="14"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axis="axisValues" fieldPosition="0"/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outline="0" axis="axisValues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dataOnly="0" labelOnly="1" outline="0" axis="axisValues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outline="0" axis="axisValues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outline="0" axis="axisValues" fieldPosition="0"/>
    </format>
  </format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B1:S345"/>
  <sheetViews>
    <sheetView showGridLines="0" tabSelected="1" view="pageBreakPreview" zoomScale="85" zoomScaleNormal="85" zoomScaleSheetLayoutView="85" workbookViewId="0">
      <selection activeCell="X300" sqref="X300"/>
    </sheetView>
  </sheetViews>
  <sheetFormatPr baseColWidth="10" defaultColWidth="11.453125" defaultRowHeight="14.5" x14ac:dyDescent="0.35"/>
  <cols>
    <col min="1" max="1" width="1.54296875" style="2" customWidth="1"/>
    <col min="2" max="2" width="16.54296875" style="2" customWidth="1"/>
    <col min="3" max="3" width="14.26953125" style="2" customWidth="1"/>
    <col min="4" max="8" width="12.7265625" style="2" customWidth="1"/>
    <col min="9" max="9" width="14.54296875" style="2" bestFit="1" customWidth="1"/>
    <col min="10" max="10" width="14.7265625" style="2" bestFit="1" customWidth="1"/>
    <col min="11" max="12" width="12.7265625" style="2" customWidth="1"/>
    <col min="13" max="13" width="14.54296875" style="2" bestFit="1" customWidth="1"/>
    <col min="14" max="14" width="15" style="2" bestFit="1" customWidth="1"/>
    <col min="15" max="16" width="12.7265625" style="2" customWidth="1"/>
    <col min="17" max="17" width="14.54296875" style="2" bestFit="1" customWidth="1"/>
    <col min="18" max="18" width="17" style="2" bestFit="1" customWidth="1"/>
    <col min="19" max="19" width="12.7265625" style="2" customWidth="1"/>
    <col min="20" max="20" width="3.7265625" style="2" customWidth="1"/>
    <col min="21" max="16384" width="11.453125" style="2"/>
  </cols>
  <sheetData>
    <row r="1" spans="2:18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35"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2:18" ht="25.5" customHeight="1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3" customHeight="1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</row>
    <row r="5" spans="2:18" x14ac:dyDescent="0.3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18" ht="25" x14ac:dyDescent="0.35">
      <c r="B6" s="179" t="s">
        <v>0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</row>
    <row r="7" spans="2:18" ht="6" customHeight="1" x14ac:dyDescent="0.35"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</row>
    <row r="8" spans="2:18" ht="20" x14ac:dyDescent="0.35">
      <c r="B8" s="179" t="s">
        <v>104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</row>
    <row r="9" spans="2:18" ht="11.25" customHeight="1" x14ac:dyDescent="0.35">
      <c r="B9" s="8"/>
      <c r="C9" s="9"/>
      <c r="D9" s="9"/>
      <c r="E9" s="9"/>
      <c r="F9" s="9"/>
      <c r="G9" s="9"/>
      <c r="H9" s="9"/>
      <c r="I9" s="9"/>
      <c r="J9" s="6"/>
      <c r="K9" s="6"/>
      <c r="L9" s="9"/>
      <c r="M9" s="9"/>
      <c r="N9" s="9"/>
      <c r="O9" s="9"/>
      <c r="P9" s="9"/>
      <c r="Q9" s="9"/>
      <c r="R9" s="7"/>
    </row>
    <row r="10" spans="2:18" ht="7.5" customHeight="1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s="10" customFormat="1" ht="56.25" customHeight="1" x14ac:dyDescent="0.35"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</row>
    <row r="12" spans="2:18" ht="18" customHeight="1" x14ac:dyDescent="0.35">
      <c r="B12" s="11"/>
      <c r="C12" s="11"/>
      <c r="D12" s="11"/>
      <c r="E12" s="11"/>
      <c r="F12" s="12"/>
      <c r="G12" s="12"/>
    </row>
    <row r="13" spans="2:18" ht="37.5" customHeight="1" x14ac:dyDescent="0.35">
      <c r="B13" s="13"/>
      <c r="C13" s="1"/>
      <c r="D13" s="1"/>
      <c r="E13" s="1"/>
      <c r="F13" s="14"/>
      <c r="G13" s="14"/>
    </row>
    <row r="14" spans="2:18" ht="32.25" customHeight="1" x14ac:dyDescent="0.35">
      <c r="B14" s="15" t="s">
        <v>1</v>
      </c>
      <c r="C14" s="16" t="s">
        <v>2</v>
      </c>
      <c r="D14" s="17" t="s">
        <v>3</v>
      </c>
      <c r="E14" s="18" t="s">
        <v>4</v>
      </c>
      <c r="F14" s="19"/>
      <c r="G14" s="20"/>
    </row>
    <row r="15" spans="2:18" ht="24.75" customHeight="1" x14ac:dyDescent="0.35">
      <c r="B15" s="21" t="s">
        <v>5</v>
      </c>
      <c r="C15" s="22">
        <f>SUM(D15:E15)</f>
        <v>41</v>
      </c>
      <c r="D15" s="23">
        <v>38</v>
      </c>
      <c r="E15" s="23">
        <v>3</v>
      </c>
      <c r="F15" s="24"/>
      <c r="G15" s="25"/>
    </row>
    <row r="16" spans="2:18" ht="24.75" customHeight="1" x14ac:dyDescent="0.35">
      <c r="B16" s="21" t="s">
        <v>6</v>
      </c>
      <c r="C16" s="22">
        <f>SUM(D16:E16)</f>
        <v>28</v>
      </c>
      <c r="D16" s="23">
        <v>27</v>
      </c>
      <c r="E16" s="23">
        <v>1</v>
      </c>
      <c r="F16" s="24"/>
      <c r="G16" s="25"/>
    </row>
    <row r="17" spans="2:19" ht="24.75" customHeight="1" x14ac:dyDescent="0.35">
      <c r="B17" s="21" t="s">
        <v>7</v>
      </c>
      <c r="C17" s="22">
        <f t="shared" ref="C17:C26" si="0">SUM(D17:E17)</f>
        <v>47</v>
      </c>
      <c r="D17" s="23">
        <v>43</v>
      </c>
      <c r="E17" s="23">
        <v>4</v>
      </c>
      <c r="F17" s="24"/>
      <c r="G17" s="25"/>
    </row>
    <row r="18" spans="2:19" ht="24.75" customHeight="1" thickBot="1" x14ac:dyDescent="0.4">
      <c r="B18" s="21" t="s">
        <v>8</v>
      </c>
      <c r="C18" s="22">
        <f>SUM(D18:E18)</f>
        <v>69</v>
      </c>
      <c r="D18" s="23">
        <v>61</v>
      </c>
      <c r="E18" s="23">
        <v>8</v>
      </c>
      <c r="F18" s="24"/>
      <c r="G18" s="25"/>
    </row>
    <row r="19" spans="2:19" ht="24.75" hidden="1" customHeight="1" x14ac:dyDescent="0.35">
      <c r="B19" s="21" t="s">
        <v>9</v>
      </c>
      <c r="C19" s="22">
        <f t="shared" si="0"/>
        <v>0</v>
      </c>
      <c r="D19" s="23"/>
      <c r="E19" s="23"/>
      <c r="F19" s="24"/>
      <c r="G19" s="26"/>
    </row>
    <row r="20" spans="2:19" ht="24.75" hidden="1" customHeight="1" x14ac:dyDescent="0.35">
      <c r="B20" s="21" t="s">
        <v>10</v>
      </c>
      <c r="C20" s="22">
        <f t="shared" si="0"/>
        <v>0</v>
      </c>
      <c r="D20" s="23"/>
      <c r="E20" s="23"/>
      <c r="F20" s="24"/>
      <c r="G20" s="27"/>
    </row>
    <row r="21" spans="2:19" ht="24.75" hidden="1" customHeight="1" x14ac:dyDescent="0.35">
      <c r="B21" s="21" t="s">
        <v>11</v>
      </c>
      <c r="C21" s="22">
        <f t="shared" si="0"/>
        <v>0</v>
      </c>
      <c r="D21" s="23"/>
      <c r="E21" s="23"/>
      <c r="F21" s="24"/>
      <c r="G21" s="27"/>
    </row>
    <row r="22" spans="2:19" ht="24.75" hidden="1" customHeight="1" x14ac:dyDescent="0.35">
      <c r="B22" s="21" t="s">
        <v>12</v>
      </c>
      <c r="C22" s="22">
        <f t="shared" si="0"/>
        <v>0</v>
      </c>
      <c r="D22" s="23"/>
      <c r="E22" s="23"/>
      <c r="F22" s="24"/>
      <c r="G22" s="27"/>
    </row>
    <row r="23" spans="2:19" ht="24.75" hidden="1" customHeight="1" x14ac:dyDescent="0.35">
      <c r="B23" s="21" t="s">
        <v>13</v>
      </c>
      <c r="C23" s="22">
        <f t="shared" si="0"/>
        <v>0</v>
      </c>
      <c r="D23" s="23"/>
      <c r="E23" s="23"/>
      <c r="F23" s="24"/>
      <c r="G23" s="27"/>
    </row>
    <row r="24" spans="2:19" ht="24.75" hidden="1" customHeight="1" x14ac:dyDescent="0.35">
      <c r="B24" s="21" t="s">
        <v>14</v>
      </c>
      <c r="C24" s="22">
        <f t="shared" si="0"/>
        <v>0</v>
      </c>
      <c r="D24" s="28"/>
      <c r="E24" s="28"/>
      <c r="F24" s="24"/>
      <c r="G24" s="27"/>
    </row>
    <row r="25" spans="2:19" ht="24.75" hidden="1" customHeight="1" x14ac:dyDescent="0.35">
      <c r="B25" s="21" t="s">
        <v>15</v>
      </c>
      <c r="C25" s="22">
        <f t="shared" si="0"/>
        <v>0</v>
      </c>
      <c r="D25" s="23"/>
      <c r="E25" s="23"/>
      <c r="F25" s="24"/>
      <c r="G25" s="27"/>
    </row>
    <row r="26" spans="2:19" ht="24.75" hidden="1" customHeight="1" thickBot="1" x14ac:dyDescent="0.4">
      <c r="B26" s="21" t="s">
        <v>16</v>
      </c>
      <c r="C26" s="22">
        <f t="shared" si="0"/>
        <v>0</v>
      </c>
      <c r="D26" s="23"/>
      <c r="E26" s="23"/>
      <c r="F26" s="24"/>
      <c r="G26" s="27"/>
    </row>
    <row r="27" spans="2:19" ht="24.75" customHeight="1" x14ac:dyDescent="0.35">
      <c r="B27" s="29" t="s">
        <v>2</v>
      </c>
      <c r="C27" s="30">
        <f>SUM(C15:C26)</f>
        <v>185</v>
      </c>
      <c r="D27" s="31">
        <f>SUM(D15:D26)</f>
        <v>169</v>
      </c>
      <c r="E27" s="31">
        <f>SUM(E15:E26)</f>
        <v>16</v>
      </c>
      <c r="F27" s="27"/>
      <c r="G27" s="32"/>
      <c r="Q27" s="33" t="s">
        <v>17</v>
      </c>
      <c r="R27" s="34">
        <f>+SUM(D46:G46)</f>
        <v>48</v>
      </c>
      <c r="S27" s="35">
        <f>R27/R$31</f>
        <v>0.25945945945945947</v>
      </c>
    </row>
    <row r="28" spans="2:19" ht="22.5" customHeight="1" thickBot="1" x14ac:dyDescent="0.4">
      <c r="B28" s="36" t="s">
        <v>18</v>
      </c>
      <c r="C28" s="37">
        <f>C27/$C27</f>
        <v>1</v>
      </c>
      <c r="D28" s="37">
        <f>D27/$C27</f>
        <v>0.91351351351351351</v>
      </c>
      <c r="E28" s="37">
        <f>E27/$C27</f>
        <v>8.6486486486486491E-2</v>
      </c>
      <c r="F28" s="1"/>
      <c r="Q28" s="33" t="s">
        <v>19</v>
      </c>
      <c r="R28" s="34">
        <f>+SUM(H46:I46)</f>
        <v>96</v>
      </c>
      <c r="S28" s="35">
        <f>R28/R$31</f>
        <v>0.51891891891891895</v>
      </c>
    </row>
    <row r="29" spans="2:19" x14ac:dyDescent="0.35">
      <c r="B29" s="1"/>
      <c r="C29" s="1"/>
      <c r="D29" s="1"/>
      <c r="E29" s="1"/>
      <c r="F29" s="1"/>
      <c r="H29" s="1"/>
      <c r="Q29" s="33" t="s">
        <v>20</v>
      </c>
      <c r="R29" s="34">
        <f>+SUM(J46:Q46)</f>
        <v>39</v>
      </c>
      <c r="S29" s="35">
        <f>R29/R$31</f>
        <v>0.21081081081081082</v>
      </c>
    </row>
    <row r="30" spans="2:19" ht="23.25" customHeight="1" x14ac:dyDescent="0.35">
      <c r="B30" s="38"/>
      <c r="C30" s="38"/>
      <c r="D30" s="38"/>
      <c r="E30" s="38"/>
      <c r="F30" s="38"/>
      <c r="H30" s="38"/>
      <c r="J30" s="38"/>
      <c r="L30" s="38"/>
      <c r="M30" s="38"/>
      <c r="N30" s="38"/>
      <c r="O30" s="1"/>
      <c r="P30" s="1"/>
      <c r="Q30" s="33" t="s">
        <v>21</v>
      </c>
      <c r="R30" s="34">
        <f>+SUM(R46:S46)</f>
        <v>2</v>
      </c>
      <c r="S30" s="35">
        <f>R30/R$31</f>
        <v>1.0810810810810811E-2</v>
      </c>
    </row>
    <row r="31" spans="2:19" ht="21.75" customHeight="1" x14ac:dyDescent="0.35">
      <c r="B31" s="1"/>
      <c r="C31" s="1"/>
      <c r="D31" s="1"/>
      <c r="E31" s="1"/>
      <c r="F31" s="1"/>
      <c r="H31" s="1"/>
      <c r="J31" s="1"/>
      <c r="L31" s="1"/>
      <c r="M31" s="1"/>
      <c r="N31" s="1"/>
      <c r="O31" s="1"/>
      <c r="P31" s="1"/>
      <c r="Q31" s="39" t="s">
        <v>2</v>
      </c>
      <c r="R31" s="34">
        <f>SUM(R27:R30)</f>
        <v>185</v>
      </c>
      <c r="S31" s="40">
        <f>SUM(S27:S30)</f>
        <v>1</v>
      </c>
    </row>
    <row r="32" spans="2:19" ht="32.25" customHeight="1" x14ac:dyDescent="0.35">
      <c r="B32" s="159" t="s">
        <v>22</v>
      </c>
      <c r="C32" s="183" t="s">
        <v>2</v>
      </c>
      <c r="D32" s="175" t="s">
        <v>23</v>
      </c>
      <c r="E32" s="176"/>
      <c r="F32" s="175" t="s">
        <v>24</v>
      </c>
      <c r="G32" s="176"/>
      <c r="H32" s="175" t="s">
        <v>25</v>
      </c>
      <c r="I32" s="176"/>
      <c r="J32" s="175" t="s">
        <v>26</v>
      </c>
      <c r="K32" s="176"/>
      <c r="L32" s="175" t="s">
        <v>27</v>
      </c>
      <c r="M32" s="176"/>
      <c r="N32" s="175" t="s">
        <v>28</v>
      </c>
      <c r="O32" s="176"/>
      <c r="P32" s="175" t="s">
        <v>29</v>
      </c>
      <c r="Q32" s="176"/>
      <c r="R32" s="175" t="s">
        <v>30</v>
      </c>
      <c r="S32" s="176"/>
    </row>
    <row r="33" spans="2:19" ht="24" customHeight="1" x14ac:dyDescent="0.35">
      <c r="B33" s="182"/>
      <c r="C33" s="184"/>
      <c r="D33" s="41" t="s">
        <v>3</v>
      </c>
      <c r="E33" s="42" t="s">
        <v>4</v>
      </c>
      <c r="F33" s="41" t="s">
        <v>3</v>
      </c>
      <c r="G33" s="42" t="s">
        <v>4</v>
      </c>
      <c r="H33" s="41" t="s">
        <v>3</v>
      </c>
      <c r="I33" s="42" t="s">
        <v>4</v>
      </c>
      <c r="J33" s="41" t="s">
        <v>3</v>
      </c>
      <c r="K33" s="42" t="s">
        <v>4</v>
      </c>
      <c r="L33" s="41" t="s">
        <v>3</v>
      </c>
      <c r="M33" s="42" t="s">
        <v>4</v>
      </c>
      <c r="N33" s="41" t="s">
        <v>3</v>
      </c>
      <c r="O33" s="42" t="s">
        <v>4</v>
      </c>
      <c r="P33" s="41" t="s">
        <v>3</v>
      </c>
      <c r="Q33" s="42" t="s">
        <v>4</v>
      </c>
      <c r="R33" s="41" t="s">
        <v>3</v>
      </c>
      <c r="S33" s="42" t="s">
        <v>4</v>
      </c>
    </row>
    <row r="34" spans="2:19" ht="24" customHeight="1" x14ac:dyDescent="0.35">
      <c r="B34" s="43" t="s">
        <v>5</v>
      </c>
      <c r="C34" s="22">
        <f>SUM(D34:S34)</f>
        <v>41</v>
      </c>
      <c r="D34" s="23">
        <v>2</v>
      </c>
      <c r="E34" s="23">
        <v>0</v>
      </c>
      <c r="F34" s="23">
        <v>11</v>
      </c>
      <c r="G34" s="23">
        <v>1</v>
      </c>
      <c r="H34" s="23">
        <v>13</v>
      </c>
      <c r="I34" s="23">
        <v>2</v>
      </c>
      <c r="J34" s="23">
        <v>3</v>
      </c>
      <c r="K34" s="23">
        <v>0</v>
      </c>
      <c r="L34" s="23">
        <v>5</v>
      </c>
      <c r="M34" s="23">
        <v>0</v>
      </c>
      <c r="N34" s="23">
        <v>2</v>
      </c>
      <c r="O34" s="23">
        <v>0</v>
      </c>
      <c r="P34" s="23">
        <v>2</v>
      </c>
      <c r="Q34" s="23">
        <v>0</v>
      </c>
      <c r="R34" s="23">
        <v>0</v>
      </c>
      <c r="S34" s="23">
        <v>0</v>
      </c>
    </row>
    <row r="35" spans="2:19" ht="24" customHeight="1" x14ac:dyDescent="0.35">
      <c r="B35" s="43" t="s">
        <v>6</v>
      </c>
      <c r="C35" s="22">
        <f t="shared" ref="C35:C45" si="1">SUM(D35:S35)</f>
        <v>28</v>
      </c>
      <c r="D35" s="23">
        <v>5</v>
      </c>
      <c r="E35" s="23">
        <v>0</v>
      </c>
      <c r="F35" s="23">
        <v>4</v>
      </c>
      <c r="G35" s="23">
        <v>1</v>
      </c>
      <c r="H35" s="23">
        <v>9</v>
      </c>
      <c r="I35" s="23">
        <v>0</v>
      </c>
      <c r="J35" s="23">
        <v>1</v>
      </c>
      <c r="K35" s="23">
        <v>0</v>
      </c>
      <c r="L35" s="23">
        <v>6</v>
      </c>
      <c r="M35" s="23">
        <v>0</v>
      </c>
      <c r="N35" s="23">
        <v>2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</row>
    <row r="36" spans="2:19" ht="24" customHeight="1" x14ac:dyDescent="0.35">
      <c r="B36" s="43" t="s">
        <v>7</v>
      </c>
      <c r="C36" s="22">
        <f t="shared" si="1"/>
        <v>47</v>
      </c>
      <c r="D36" s="23">
        <v>0</v>
      </c>
      <c r="E36" s="23">
        <v>1</v>
      </c>
      <c r="F36" s="23">
        <v>6</v>
      </c>
      <c r="G36" s="23">
        <v>0</v>
      </c>
      <c r="H36" s="23">
        <v>28</v>
      </c>
      <c r="I36" s="23">
        <v>3</v>
      </c>
      <c r="J36" s="23">
        <v>4</v>
      </c>
      <c r="K36" s="23">
        <v>0</v>
      </c>
      <c r="L36" s="23">
        <v>1</v>
      </c>
      <c r="M36" s="23">
        <v>0</v>
      </c>
      <c r="N36" s="23">
        <v>2</v>
      </c>
      <c r="O36" s="23">
        <v>0</v>
      </c>
      <c r="P36" s="23">
        <v>2</v>
      </c>
      <c r="Q36" s="23">
        <v>0</v>
      </c>
      <c r="R36" s="23">
        <v>0</v>
      </c>
      <c r="S36" s="23">
        <v>0</v>
      </c>
    </row>
    <row r="37" spans="2:19" ht="24" customHeight="1" thickBot="1" x14ac:dyDescent="0.4">
      <c r="B37" s="43" t="s">
        <v>8</v>
      </c>
      <c r="C37" s="22">
        <f>SUM(D37:S37)</f>
        <v>69</v>
      </c>
      <c r="D37" s="23">
        <v>3</v>
      </c>
      <c r="E37" s="23">
        <v>1</v>
      </c>
      <c r="F37" s="23">
        <v>10</v>
      </c>
      <c r="G37" s="23">
        <v>3</v>
      </c>
      <c r="H37" s="23">
        <v>37</v>
      </c>
      <c r="I37" s="23">
        <v>4</v>
      </c>
      <c r="J37" s="23">
        <v>5</v>
      </c>
      <c r="K37" s="23">
        <v>0</v>
      </c>
      <c r="L37" s="23">
        <v>2</v>
      </c>
      <c r="M37" s="23">
        <v>0</v>
      </c>
      <c r="N37" s="23">
        <v>1</v>
      </c>
      <c r="O37" s="23">
        <v>0</v>
      </c>
      <c r="P37" s="23">
        <v>1</v>
      </c>
      <c r="Q37" s="23">
        <v>0</v>
      </c>
      <c r="R37" s="23">
        <v>2</v>
      </c>
      <c r="S37" s="23">
        <v>0</v>
      </c>
    </row>
    <row r="38" spans="2:19" ht="24" hidden="1" customHeight="1" x14ac:dyDescent="0.35">
      <c r="B38" s="43" t="s">
        <v>9</v>
      </c>
      <c r="C38" s="22">
        <f t="shared" si="1"/>
        <v>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t="24" hidden="1" customHeight="1" x14ac:dyDescent="0.35">
      <c r="B39" s="43" t="s">
        <v>10</v>
      </c>
      <c r="C39" s="22">
        <f t="shared" si="1"/>
        <v>0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t="24" hidden="1" customHeight="1" x14ac:dyDescent="0.35">
      <c r="B40" s="44" t="s">
        <v>11</v>
      </c>
      <c r="C40" s="22">
        <f t="shared" si="1"/>
        <v>0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</row>
    <row r="41" spans="2:19" ht="24" hidden="1" customHeight="1" x14ac:dyDescent="0.35">
      <c r="B41" s="43" t="s">
        <v>12</v>
      </c>
      <c r="C41" s="22">
        <f t="shared" si="1"/>
        <v>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2:19" ht="24" hidden="1" customHeight="1" x14ac:dyDescent="0.35">
      <c r="B42" s="43" t="s">
        <v>13</v>
      </c>
      <c r="C42" s="22">
        <f t="shared" si="1"/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2:19" ht="24" hidden="1" customHeight="1" x14ac:dyDescent="0.35">
      <c r="B43" s="43" t="s">
        <v>14</v>
      </c>
      <c r="C43" s="22">
        <f t="shared" si="1"/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</row>
    <row r="44" spans="2:19" ht="24" hidden="1" customHeight="1" x14ac:dyDescent="0.35">
      <c r="B44" s="43" t="s">
        <v>15</v>
      </c>
      <c r="C44" s="22">
        <f t="shared" si="1"/>
        <v>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</row>
    <row r="45" spans="2:19" ht="24" hidden="1" customHeight="1" thickBot="1" x14ac:dyDescent="0.4">
      <c r="B45" s="43" t="s">
        <v>16</v>
      </c>
      <c r="C45" s="22">
        <f t="shared" si="1"/>
        <v>0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2:19" ht="24.75" customHeight="1" x14ac:dyDescent="0.35">
      <c r="B46" s="45" t="s">
        <v>2</v>
      </c>
      <c r="C46" s="30">
        <f>SUM(C34:C45)</f>
        <v>185</v>
      </c>
      <c r="D46" s="46">
        <f>SUM(D34:D45)</f>
        <v>10</v>
      </c>
      <c r="E46" s="47">
        <f t="shared" ref="E46:S46" si="2">SUM(E34:E45)</f>
        <v>2</v>
      </c>
      <c r="F46" s="30">
        <f t="shared" si="2"/>
        <v>31</v>
      </c>
      <c r="G46" s="30">
        <f t="shared" si="2"/>
        <v>5</v>
      </c>
      <c r="H46" s="46">
        <f t="shared" si="2"/>
        <v>87</v>
      </c>
      <c r="I46" s="47">
        <f t="shared" si="2"/>
        <v>9</v>
      </c>
      <c r="J46" s="30">
        <f t="shared" si="2"/>
        <v>13</v>
      </c>
      <c r="K46" s="30">
        <f t="shared" si="2"/>
        <v>0</v>
      </c>
      <c r="L46" s="46">
        <f t="shared" si="2"/>
        <v>14</v>
      </c>
      <c r="M46" s="47">
        <f t="shared" si="2"/>
        <v>0</v>
      </c>
      <c r="N46" s="30">
        <f t="shared" si="2"/>
        <v>7</v>
      </c>
      <c r="O46" s="30">
        <f t="shared" si="2"/>
        <v>0</v>
      </c>
      <c r="P46" s="46">
        <f t="shared" si="2"/>
        <v>5</v>
      </c>
      <c r="Q46" s="47">
        <f t="shared" si="2"/>
        <v>0</v>
      </c>
      <c r="R46" s="30">
        <f t="shared" si="2"/>
        <v>2</v>
      </c>
      <c r="S46" s="30">
        <f t="shared" si="2"/>
        <v>0</v>
      </c>
    </row>
    <row r="47" spans="2:19" ht="24.75" customHeight="1" thickBot="1" x14ac:dyDescent="0.4">
      <c r="B47" s="36" t="s">
        <v>18</v>
      </c>
      <c r="C47" s="48">
        <f>C46/$C27</f>
        <v>1</v>
      </c>
      <c r="D47" s="49">
        <f>D46/$C$46</f>
        <v>5.4054054054054057E-2</v>
      </c>
      <c r="E47" s="50">
        <f>E46/$C$46</f>
        <v>1.0810810810810811E-2</v>
      </c>
      <c r="F47" s="48">
        <f t="shared" ref="F47:S47" si="3">F46/$C$46</f>
        <v>0.16756756756756758</v>
      </c>
      <c r="G47" s="48">
        <f t="shared" si="3"/>
        <v>2.7027027027027029E-2</v>
      </c>
      <c r="H47" s="49">
        <f t="shared" si="3"/>
        <v>0.4702702702702703</v>
      </c>
      <c r="I47" s="50">
        <f t="shared" si="3"/>
        <v>4.8648648648648651E-2</v>
      </c>
      <c r="J47" s="48">
        <f t="shared" si="3"/>
        <v>7.0270270270270274E-2</v>
      </c>
      <c r="K47" s="48">
        <f t="shared" si="3"/>
        <v>0</v>
      </c>
      <c r="L47" s="49">
        <f t="shared" si="3"/>
        <v>7.567567567567568E-2</v>
      </c>
      <c r="M47" s="50">
        <f t="shared" si="3"/>
        <v>0</v>
      </c>
      <c r="N47" s="48">
        <f t="shared" si="3"/>
        <v>3.783783783783784E-2</v>
      </c>
      <c r="O47" s="48">
        <f t="shared" si="3"/>
        <v>0</v>
      </c>
      <c r="P47" s="49">
        <f t="shared" si="3"/>
        <v>2.7027027027027029E-2</v>
      </c>
      <c r="Q47" s="50">
        <f t="shared" si="3"/>
        <v>0</v>
      </c>
      <c r="R47" s="48">
        <f t="shared" si="3"/>
        <v>1.0810810810810811E-2</v>
      </c>
      <c r="S47" s="48">
        <f t="shared" si="3"/>
        <v>0</v>
      </c>
    </row>
    <row r="48" spans="2:19" ht="21.75" customHeight="1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53"/>
    </row>
    <row r="49" spans="2:18" ht="26.25" customHeight="1" x14ac:dyDescent="0.35">
      <c r="B49" s="11"/>
      <c r="C49" s="51"/>
      <c r="D49" s="51"/>
      <c r="E49" s="51"/>
      <c r="F49" s="51"/>
      <c r="G49" s="51"/>
      <c r="H49" s="11"/>
      <c r="I49" s="52"/>
      <c r="J49" s="12"/>
      <c r="K49" s="52"/>
      <c r="L49" s="52"/>
      <c r="M49" s="52"/>
      <c r="N49" s="52"/>
      <c r="O49" s="52"/>
      <c r="P49" s="51"/>
    </row>
    <row r="50" spans="2:18" ht="22.5" customHeight="1" x14ac:dyDescent="0.35">
      <c r="B50" s="53"/>
      <c r="C50" s="53"/>
      <c r="D50" s="53"/>
      <c r="E50" s="53"/>
      <c r="F50" s="53"/>
      <c r="G50" s="53"/>
      <c r="H50" s="53"/>
      <c r="I50" s="54"/>
      <c r="J50" s="54"/>
      <c r="K50" s="54"/>
      <c r="L50" s="54"/>
      <c r="M50" s="54"/>
      <c r="N50" s="54"/>
      <c r="O50" s="54"/>
      <c r="P50" s="53"/>
    </row>
    <row r="51" spans="2:18" ht="41.25" customHeight="1" x14ac:dyDescent="0.35">
      <c r="B51" s="15" t="s">
        <v>1</v>
      </c>
      <c r="C51" s="16" t="s">
        <v>2</v>
      </c>
      <c r="D51" s="17" t="s">
        <v>31</v>
      </c>
      <c r="E51" s="17" t="s">
        <v>32</v>
      </c>
      <c r="F51" s="17" t="s">
        <v>33</v>
      </c>
      <c r="G51"/>
      <c r="H51"/>
      <c r="I51" s="55"/>
      <c r="J51" s="177"/>
      <c r="K51" s="177"/>
      <c r="L51" s="177"/>
      <c r="M51" s="56"/>
      <c r="N51" s="56"/>
      <c r="O51" s="14"/>
      <c r="P51" s="1"/>
    </row>
    <row r="52" spans="2:18" ht="24.75" customHeight="1" x14ac:dyDescent="0.35">
      <c r="B52" s="43" t="s">
        <v>5</v>
      </c>
      <c r="C52" s="22">
        <f>SUM(D52:F52)</f>
        <v>41</v>
      </c>
      <c r="D52" s="23">
        <v>35</v>
      </c>
      <c r="E52" s="23">
        <v>3</v>
      </c>
      <c r="F52" s="23">
        <v>3</v>
      </c>
      <c r="G52"/>
      <c r="H52"/>
      <c r="I52" s="57"/>
      <c r="J52" s="58"/>
      <c r="K52" s="58"/>
      <c r="L52" s="26"/>
      <c r="M52" s="59"/>
      <c r="N52" s="60"/>
      <c r="O52" s="27"/>
      <c r="P52" s="61"/>
    </row>
    <row r="53" spans="2:18" ht="24" customHeight="1" x14ac:dyDescent="0.35">
      <c r="B53" s="43" t="s">
        <v>6</v>
      </c>
      <c r="C53" s="22">
        <f>SUM(D53:F53)</f>
        <v>28</v>
      </c>
      <c r="D53" s="23">
        <v>27</v>
      </c>
      <c r="E53" s="23">
        <v>1</v>
      </c>
      <c r="F53" s="23">
        <v>0</v>
      </c>
      <c r="G53"/>
      <c r="H53"/>
      <c r="I53" s="27"/>
      <c r="J53" s="58"/>
      <c r="K53" s="58"/>
      <c r="L53" s="58"/>
      <c r="M53" s="59"/>
      <c r="N53" s="60"/>
      <c r="O53" s="27"/>
      <c r="P53" s="61"/>
    </row>
    <row r="54" spans="2:18" ht="24" customHeight="1" x14ac:dyDescent="0.35">
      <c r="B54" s="43" t="s">
        <v>7</v>
      </c>
      <c r="C54" s="22">
        <f>SUM(D54:F54)</f>
        <v>47</v>
      </c>
      <c r="D54" s="23">
        <v>45</v>
      </c>
      <c r="E54" s="23">
        <v>1</v>
      </c>
      <c r="F54" s="23">
        <v>1</v>
      </c>
      <c r="G54"/>
      <c r="H54"/>
      <c r="I54" s="27"/>
      <c r="J54" s="191"/>
      <c r="K54" s="191"/>
      <c r="L54" s="191"/>
      <c r="M54" s="59"/>
      <c r="N54" s="62"/>
      <c r="O54" s="27"/>
      <c r="P54" s="61"/>
      <c r="Q54" s="61"/>
      <c r="R54" s="61"/>
    </row>
    <row r="55" spans="2:18" ht="24" customHeight="1" thickBot="1" x14ac:dyDescent="0.4">
      <c r="B55" s="43" t="s">
        <v>8</v>
      </c>
      <c r="C55" s="22">
        <f>SUM(D55:F55)</f>
        <v>69</v>
      </c>
      <c r="D55" s="23">
        <v>61</v>
      </c>
      <c r="E55" s="23">
        <v>2</v>
      </c>
      <c r="F55" s="23">
        <v>6</v>
      </c>
      <c r="G55"/>
      <c r="H55"/>
      <c r="I55" s="27"/>
      <c r="J55" s="61"/>
      <c r="K55" s="61"/>
      <c r="M55" s="61"/>
      <c r="N55" s="61"/>
      <c r="O55" s="61"/>
      <c r="P55" s="61"/>
      <c r="Q55" s="61"/>
      <c r="R55" s="61"/>
    </row>
    <row r="56" spans="2:18" ht="23.25" hidden="1" customHeight="1" x14ac:dyDescent="0.35">
      <c r="B56" s="43" t="s">
        <v>9</v>
      </c>
      <c r="C56" s="22">
        <f t="shared" ref="C56:C63" si="4">SUM(D56:H56)</f>
        <v>0</v>
      </c>
      <c r="D56" s="23"/>
      <c r="E56" s="23"/>
      <c r="F56" s="23"/>
      <c r="G56"/>
      <c r="H56"/>
      <c r="I56" s="27"/>
      <c r="J56" s="61"/>
      <c r="M56" s="61"/>
      <c r="N56" s="61"/>
      <c r="O56" s="63"/>
      <c r="P56" s="24"/>
      <c r="Q56" s="61"/>
      <c r="R56" s="61"/>
    </row>
    <row r="57" spans="2:18" ht="23.25" hidden="1" customHeight="1" x14ac:dyDescent="0.35">
      <c r="B57" s="43" t="s">
        <v>10</v>
      </c>
      <c r="C57" s="22">
        <f t="shared" si="4"/>
        <v>0</v>
      </c>
      <c r="D57" s="23"/>
      <c r="E57" s="23"/>
      <c r="F57" s="23"/>
      <c r="G57"/>
      <c r="H57"/>
      <c r="I57" s="27"/>
      <c r="J57" s="61"/>
      <c r="K57" s="61"/>
      <c r="M57" s="61"/>
      <c r="N57" s="61"/>
      <c r="O57" s="63"/>
      <c r="P57" s="24"/>
      <c r="Q57" s="61"/>
      <c r="R57" s="61"/>
    </row>
    <row r="58" spans="2:18" ht="23.25" hidden="1" customHeight="1" x14ac:dyDescent="0.35">
      <c r="B58" s="43" t="s">
        <v>11</v>
      </c>
      <c r="C58" s="22">
        <f t="shared" si="4"/>
        <v>0</v>
      </c>
      <c r="D58" s="23"/>
      <c r="E58" s="23"/>
      <c r="F58" s="23"/>
      <c r="G58"/>
      <c r="H58"/>
      <c r="I58" s="27"/>
      <c r="J58" s="61"/>
      <c r="N58" s="61"/>
      <c r="O58" s="63"/>
      <c r="P58" s="24"/>
      <c r="Q58" s="61"/>
      <c r="R58" s="61"/>
    </row>
    <row r="59" spans="2:18" ht="23.25" hidden="1" customHeight="1" x14ac:dyDescent="0.35">
      <c r="B59" s="43" t="s">
        <v>12</v>
      </c>
      <c r="C59" s="22">
        <f t="shared" si="4"/>
        <v>0</v>
      </c>
      <c r="D59" s="28"/>
      <c r="E59" s="28"/>
      <c r="F59" s="28"/>
      <c r="G59"/>
      <c r="H59"/>
      <c r="I59" s="27"/>
      <c r="J59" s="61"/>
      <c r="N59" s="61"/>
      <c r="O59" s="63"/>
      <c r="P59" s="24"/>
      <c r="Q59" s="61"/>
      <c r="R59" s="61"/>
    </row>
    <row r="60" spans="2:18" ht="23.25" hidden="1" customHeight="1" x14ac:dyDescent="0.35">
      <c r="B60" s="43" t="s">
        <v>13</v>
      </c>
      <c r="C60" s="22">
        <f t="shared" si="4"/>
        <v>0</v>
      </c>
      <c r="D60" s="23"/>
      <c r="E60" s="23"/>
      <c r="F60" s="23"/>
      <c r="G60"/>
      <c r="H60"/>
      <c r="I60" s="27"/>
      <c r="J60" s="61"/>
      <c r="N60" s="61"/>
      <c r="O60" s="63"/>
      <c r="P60" s="24"/>
      <c r="Q60" s="61"/>
      <c r="R60" s="61"/>
    </row>
    <row r="61" spans="2:18" ht="23.25" hidden="1" customHeight="1" x14ac:dyDescent="0.35">
      <c r="B61" s="43" t="s">
        <v>14</v>
      </c>
      <c r="C61" s="22">
        <f t="shared" si="4"/>
        <v>0</v>
      </c>
      <c r="D61" s="23"/>
      <c r="E61" s="23"/>
      <c r="F61" s="23"/>
      <c r="G61"/>
      <c r="H61"/>
      <c r="I61" s="27"/>
      <c r="J61" s="61"/>
      <c r="N61" s="61"/>
      <c r="O61" s="63"/>
      <c r="P61" s="24"/>
      <c r="Q61" s="61"/>
      <c r="R61" s="61"/>
    </row>
    <row r="62" spans="2:18" ht="23.25" hidden="1" customHeight="1" x14ac:dyDescent="0.35">
      <c r="B62" s="43" t="s">
        <v>15</v>
      </c>
      <c r="C62" s="22">
        <f t="shared" si="4"/>
        <v>0</v>
      </c>
      <c r="D62" s="23"/>
      <c r="E62" s="23"/>
      <c r="F62" s="23"/>
      <c r="G62"/>
      <c r="H62"/>
      <c r="I62" s="27"/>
      <c r="J62" s="61"/>
      <c r="N62" s="61"/>
      <c r="O62" s="63"/>
      <c r="P62" s="24"/>
      <c r="Q62" s="61"/>
      <c r="R62" s="61"/>
    </row>
    <row r="63" spans="2:18" ht="23.25" hidden="1" customHeight="1" thickBot="1" x14ac:dyDescent="0.4">
      <c r="B63" s="43" t="s">
        <v>16</v>
      </c>
      <c r="C63" s="22">
        <f t="shared" si="4"/>
        <v>0</v>
      </c>
      <c r="D63" s="23"/>
      <c r="E63" s="23"/>
      <c r="F63" s="23"/>
      <c r="G63"/>
      <c r="H63"/>
      <c r="I63" s="27"/>
      <c r="J63" s="61"/>
      <c r="N63" s="61"/>
      <c r="O63" s="63"/>
      <c r="P63" s="24"/>
      <c r="Q63" s="61"/>
      <c r="R63" s="61"/>
    </row>
    <row r="64" spans="2:18" ht="25.5" customHeight="1" x14ac:dyDescent="0.35">
      <c r="B64" s="29" t="s">
        <v>2</v>
      </c>
      <c r="C64" s="30">
        <f>SUM(C52:C63)</f>
        <v>185</v>
      </c>
      <c r="D64" s="64">
        <f t="shared" ref="D64:F64" si="5">SUM(D52:D63)</f>
        <v>168</v>
      </c>
      <c r="E64" s="64">
        <f t="shared" si="5"/>
        <v>7</v>
      </c>
      <c r="F64" s="64">
        <f t="shared" si="5"/>
        <v>10</v>
      </c>
      <c r="G64"/>
      <c r="H64"/>
      <c r="I64" s="57"/>
      <c r="O64" s="65"/>
      <c r="P64" s="65"/>
      <c r="Q64" s="61"/>
      <c r="R64" s="61"/>
    </row>
    <row r="65" spans="2:18" ht="25.5" customHeight="1" thickBot="1" x14ac:dyDescent="0.4">
      <c r="B65" s="66" t="s">
        <v>18</v>
      </c>
      <c r="C65" s="67">
        <f t="shared" ref="C65:F65" si="6">C64/$C64</f>
        <v>1</v>
      </c>
      <c r="D65" s="67">
        <f t="shared" si="6"/>
        <v>0.90810810810810816</v>
      </c>
      <c r="E65" s="67">
        <f t="shared" si="6"/>
        <v>3.783783783783784E-2</v>
      </c>
      <c r="F65" s="67">
        <f t="shared" si="6"/>
        <v>5.4054054054054057E-2</v>
      </c>
      <c r="G65"/>
      <c r="H65"/>
      <c r="I65" s="57"/>
      <c r="O65" s="1"/>
      <c r="P65" s="1"/>
      <c r="Q65" s="65"/>
      <c r="R65" s="1"/>
    </row>
    <row r="66" spans="2:18" ht="21.75" customHeight="1" x14ac:dyDescent="0.35">
      <c r="B66" s="11"/>
      <c r="C66" s="11"/>
      <c r="D66" s="11"/>
      <c r="E66" s="11"/>
      <c r="F66" s="11"/>
      <c r="G66" s="11"/>
      <c r="H66" s="11"/>
      <c r="I66" s="57"/>
      <c r="O66" s="1"/>
      <c r="P66" s="1"/>
      <c r="Q66" s="65"/>
      <c r="R66" s="1"/>
    </row>
    <row r="67" spans="2:18" ht="21.75" customHeight="1" x14ac:dyDescent="0.35">
      <c r="B67" s="11"/>
      <c r="C67" s="11"/>
      <c r="D67" s="11"/>
      <c r="E67" s="11"/>
      <c r="F67" s="11"/>
      <c r="G67" s="11"/>
      <c r="H67" s="11"/>
      <c r="I67" s="57"/>
      <c r="O67" s="1"/>
      <c r="P67" s="1"/>
      <c r="Q67" s="65"/>
      <c r="R67" s="1"/>
    </row>
    <row r="68" spans="2:18" ht="15" customHeight="1" x14ac:dyDescent="0.35">
      <c r="B68" s="68"/>
      <c r="C68" s="11"/>
      <c r="D68" s="11"/>
      <c r="E68" s="11"/>
      <c r="F68" s="11"/>
      <c r="G68" s="11"/>
      <c r="H68" s="11"/>
      <c r="I68" s="57"/>
      <c r="O68" s="1"/>
      <c r="P68" s="1"/>
      <c r="Q68" s="65"/>
      <c r="R68" s="1"/>
    </row>
    <row r="69" spans="2:18" ht="15" customHeight="1" x14ac:dyDescent="0.35">
      <c r="B69" s="68"/>
      <c r="C69" s="11"/>
      <c r="D69" s="11"/>
      <c r="E69" s="11"/>
      <c r="F69" s="11"/>
      <c r="G69" s="11"/>
      <c r="H69" s="11"/>
      <c r="I69" s="57"/>
      <c r="O69" s="1"/>
      <c r="P69" s="1"/>
      <c r="Q69" s="65"/>
      <c r="R69" s="1"/>
    </row>
    <row r="70" spans="2:18" ht="30" customHeight="1" x14ac:dyDescent="0.35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69"/>
      <c r="N70" s="70"/>
    </row>
    <row r="71" spans="2:18" ht="15" customHeight="1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  <c r="L71" s="14"/>
      <c r="M71" s="14"/>
      <c r="N71" s="14"/>
    </row>
    <row r="72" spans="2:18" ht="122.25" customHeight="1" x14ac:dyDescent="0.35">
      <c r="B72" s="15" t="s">
        <v>1</v>
      </c>
      <c r="C72" s="71" t="s">
        <v>2</v>
      </c>
      <c r="D72" s="72" t="s">
        <v>34</v>
      </c>
      <c r="E72" s="72" t="s">
        <v>35</v>
      </c>
      <c r="F72" s="72" t="s">
        <v>36</v>
      </c>
      <c r="G72" s="72" t="s">
        <v>37</v>
      </c>
      <c r="H72" s="73" t="s">
        <v>38</v>
      </c>
      <c r="I72" s="72" t="s">
        <v>39</v>
      </c>
      <c r="J72" s="72" t="s">
        <v>40</v>
      </c>
      <c r="K72" s="72" t="s">
        <v>41</v>
      </c>
      <c r="L72" s="72" t="s">
        <v>42</v>
      </c>
      <c r="M72" s="74"/>
      <c r="N72" s="75"/>
    </row>
    <row r="73" spans="2:18" ht="23.25" customHeight="1" x14ac:dyDescent="0.35">
      <c r="B73" s="43" t="s">
        <v>5</v>
      </c>
      <c r="C73" s="22">
        <f>SUM(D73:L73)</f>
        <v>27</v>
      </c>
      <c r="D73" s="23">
        <v>9</v>
      </c>
      <c r="E73" s="23">
        <v>0</v>
      </c>
      <c r="F73" s="23">
        <v>5</v>
      </c>
      <c r="G73" s="23">
        <v>0</v>
      </c>
      <c r="H73" s="23">
        <v>0</v>
      </c>
      <c r="I73" s="23">
        <v>0</v>
      </c>
      <c r="J73" s="23">
        <v>11</v>
      </c>
      <c r="K73" s="23">
        <v>0</v>
      </c>
      <c r="L73" s="23">
        <v>2</v>
      </c>
      <c r="M73" s="76"/>
      <c r="N73" s="75"/>
    </row>
    <row r="74" spans="2:18" ht="23.25" customHeight="1" x14ac:dyDescent="0.35">
      <c r="B74" s="43" t="s">
        <v>6</v>
      </c>
      <c r="C74" s="22">
        <f t="shared" ref="C74:C84" si="7">SUM(D74:L74)</f>
        <v>18</v>
      </c>
      <c r="D74" s="23">
        <v>8</v>
      </c>
      <c r="E74" s="23">
        <v>0</v>
      </c>
      <c r="F74" s="23">
        <v>1</v>
      </c>
      <c r="G74" s="23">
        <v>0</v>
      </c>
      <c r="H74" s="23">
        <v>0</v>
      </c>
      <c r="I74" s="23">
        <v>0</v>
      </c>
      <c r="J74" s="23">
        <v>9</v>
      </c>
      <c r="K74" s="23">
        <v>0</v>
      </c>
      <c r="L74" s="23">
        <v>0</v>
      </c>
      <c r="M74" s="77"/>
      <c r="N74" s="75"/>
    </row>
    <row r="75" spans="2:18" ht="23.25" customHeight="1" x14ac:dyDescent="0.35">
      <c r="B75" s="43" t="s">
        <v>7</v>
      </c>
      <c r="C75" s="22">
        <f t="shared" si="7"/>
        <v>40</v>
      </c>
      <c r="D75" s="23">
        <v>7</v>
      </c>
      <c r="E75" s="23">
        <v>2</v>
      </c>
      <c r="F75" s="23">
        <v>9</v>
      </c>
      <c r="G75" s="23">
        <v>0</v>
      </c>
      <c r="H75" s="23">
        <v>0</v>
      </c>
      <c r="I75" s="23">
        <v>0</v>
      </c>
      <c r="J75" s="23">
        <v>21</v>
      </c>
      <c r="K75" s="23">
        <v>0</v>
      </c>
      <c r="L75" s="23">
        <v>1</v>
      </c>
      <c r="M75" s="77"/>
      <c r="N75" s="75"/>
    </row>
    <row r="76" spans="2:18" ht="23.25" customHeight="1" thickBot="1" x14ac:dyDescent="0.4">
      <c r="B76" s="43" t="s">
        <v>8</v>
      </c>
      <c r="C76" s="22">
        <f>SUM(D76:L76)</f>
        <v>52</v>
      </c>
      <c r="D76" s="23">
        <v>7</v>
      </c>
      <c r="E76" s="23">
        <v>4</v>
      </c>
      <c r="F76" s="23">
        <v>14</v>
      </c>
      <c r="G76" s="23">
        <v>0</v>
      </c>
      <c r="H76" s="23">
        <v>0</v>
      </c>
      <c r="I76" s="23">
        <v>0</v>
      </c>
      <c r="J76" s="23">
        <v>25</v>
      </c>
      <c r="K76" s="23">
        <v>0</v>
      </c>
      <c r="L76" s="23">
        <v>2</v>
      </c>
      <c r="M76" s="77"/>
      <c r="N76" s="75"/>
    </row>
    <row r="77" spans="2:18" ht="23.25" hidden="1" customHeight="1" x14ac:dyDescent="0.35">
      <c r="B77" s="43" t="s">
        <v>9</v>
      </c>
      <c r="C77" s="22">
        <f t="shared" si="7"/>
        <v>0</v>
      </c>
      <c r="D77" s="23"/>
      <c r="E77" s="23"/>
      <c r="F77" s="23"/>
      <c r="G77" s="23"/>
      <c r="H77" s="23"/>
      <c r="I77" s="23"/>
      <c r="J77" s="23"/>
      <c r="K77" s="23"/>
      <c r="L77" s="23"/>
      <c r="M77" s="77"/>
      <c r="N77" s="75"/>
    </row>
    <row r="78" spans="2:18" ht="23.25" hidden="1" customHeight="1" x14ac:dyDescent="0.35">
      <c r="B78" s="43" t="s">
        <v>10</v>
      </c>
      <c r="C78" s="22">
        <f t="shared" si="7"/>
        <v>0</v>
      </c>
      <c r="D78" s="23"/>
      <c r="E78" s="23"/>
      <c r="F78" s="23"/>
      <c r="G78" s="23"/>
      <c r="H78" s="23"/>
      <c r="I78" s="23"/>
      <c r="J78" s="23"/>
      <c r="K78" s="23"/>
      <c r="L78" s="23"/>
      <c r="M78" s="77"/>
      <c r="N78" s="75"/>
    </row>
    <row r="79" spans="2:18" ht="23.25" hidden="1" customHeight="1" x14ac:dyDescent="0.35">
      <c r="B79" s="43" t="s">
        <v>11</v>
      </c>
      <c r="C79" s="22">
        <f t="shared" si="7"/>
        <v>0</v>
      </c>
      <c r="D79" s="23"/>
      <c r="E79" s="23"/>
      <c r="F79" s="23"/>
      <c r="G79" s="23"/>
      <c r="H79" s="23"/>
      <c r="I79" s="23"/>
      <c r="J79" s="23"/>
      <c r="K79" s="23"/>
      <c r="L79" s="23"/>
      <c r="M79" s="77"/>
      <c r="N79" s="75"/>
    </row>
    <row r="80" spans="2:18" ht="23.25" hidden="1" customHeight="1" x14ac:dyDescent="0.35">
      <c r="B80" s="43" t="s">
        <v>12</v>
      </c>
      <c r="C80" s="22">
        <f t="shared" si="7"/>
        <v>0</v>
      </c>
      <c r="D80" s="23"/>
      <c r="E80" s="23"/>
      <c r="F80" s="23"/>
      <c r="G80" s="23"/>
      <c r="H80" s="23"/>
      <c r="I80" s="23"/>
      <c r="J80" s="23"/>
      <c r="K80" s="23"/>
      <c r="L80" s="23"/>
      <c r="M80" s="77"/>
      <c r="N80" s="75"/>
    </row>
    <row r="81" spans="2:19" ht="23.25" hidden="1" customHeight="1" x14ac:dyDescent="0.35">
      <c r="B81" s="43" t="s">
        <v>13</v>
      </c>
      <c r="C81" s="22">
        <f t="shared" si="7"/>
        <v>0</v>
      </c>
      <c r="D81" s="23"/>
      <c r="E81" s="23"/>
      <c r="F81" s="23"/>
      <c r="G81" s="23"/>
      <c r="H81" s="23"/>
      <c r="I81" s="23"/>
      <c r="J81" s="23"/>
      <c r="K81" s="23"/>
      <c r="L81" s="23"/>
      <c r="M81" s="77"/>
      <c r="N81" s="75"/>
    </row>
    <row r="82" spans="2:19" ht="23.25" hidden="1" customHeight="1" x14ac:dyDescent="0.35">
      <c r="B82" s="43" t="s">
        <v>14</v>
      </c>
      <c r="C82" s="22">
        <f t="shared" si="7"/>
        <v>0</v>
      </c>
      <c r="D82" s="23"/>
      <c r="E82" s="23"/>
      <c r="F82" s="23"/>
      <c r="G82" s="23"/>
      <c r="H82" s="23"/>
      <c r="I82" s="23"/>
      <c r="J82" s="23"/>
      <c r="K82" s="23"/>
      <c r="L82" s="23"/>
      <c r="M82" s="77"/>
      <c r="N82" s="75"/>
    </row>
    <row r="83" spans="2:19" ht="23.25" hidden="1" customHeight="1" x14ac:dyDescent="0.35">
      <c r="B83" s="43" t="s">
        <v>15</v>
      </c>
      <c r="C83" s="22">
        <f t="shared" si="7"/>
        <v>0</v>
      </c>
      <c r="D83" s="23"/>
      <c r="E83" s="23"/>
      <c r="F83" s="23"/>
      <c r="G83" s="23"/>
      <c r="H83" s="23"/>
      <c r="I83" s="23"/>
      <c r="J83" s="23"/>
      <c r="K83" s="23"/>
      <c r="L83" s="23"/>
      <c r="M83" s="77"/>
      <c r="N83" s="75"/>
    </row>
    <row r="84" spans="2:19" ht="23.25" hidden="1" customHeight="1" thickBot="1" x14ac:dyDescent="0.4">
      <c r="B84" s="78" t="s">
        <v>16</v>
      </c>
      <c r="C84" s="79">
        <f t="shared" si="7"/>
        <v>0</v>
      </c>
      <c r="D84" s="80"/>
      <c r="E84" s="80"/>
      <c r="F84" s="80"/>
      <c r="G84" s="80"/>
      <c r="H84" s="80"/>
      <c r="I84" s="80"/>
      <c r="J84" s="80"/>
      <c r="K84" s="80"/>
      <c r="L84" s="80"/>
      <c r="M84" s="77"/>
      <c r="N84" s="75"/>
    </row>
    <row r="85" spans="2:19" ht="25.5" customHeight="1" x14ac:dyDescent="0.35">
      <c r="B85" s="45" t="s">
        <v>2</v>
      </c>
      <c r="C85" s="30">
        <f>SUM(C73:C84)</f>
        <v>137</v>
      </c>
      <c r="D85" s="64">
        <f>SUM(D73:D84)</f>
        <v>31</v>
      </c>
      <c r="E85" s="64">
        <f>SUM(E73:E84)</f>
        <v>6</v>
      </c>
      <c r="F85" s="64">
        <f t="shared" ref="F85:K85" si="8">SUM(F73:F84)</f>
        <v>29</v>
      </c>
      <c r="G85" s="64">
        <f t="shared" si="8"/>
        <v>0</v>
      </c>
      <c r="H85" s="64">
        <f t="shared" si="8"/>
        <v>0</v>
      </c>
      <c r="I85" s="64">
        <f t="shared" si="8"/>
        <v>0</v>
      </c>
      <c r="J85" s="64">
        <f t="shared" si="8"/>
        <v>66</v>
      </c>
      <c r="K85" s="64">
        <f t="shared" si="8"/>
        <v>0</v>
      </c>
      <c r="L85" s="64">
        <f>SUM(L73:L84)</f>
        <v>5</v>
      </c>
      <c r="M85" s="57"/>
      <c r="N85" s="75"/>
    </row>
    <row r="86" spans="2:19" ht="25.5" customHeight="1" thickBot="1" x14ac:dyDescent="0.4">
      <c r="B86" s="36" t="s">
        <v>18</v>
      </c>
      <c r="C86" s="81">
        <f>SUM(D86:L86)</f>
        <v>0.99999999999999989</v>
      </c>
      <c r="D86" s="81">
        <f>D85/$C$85</f>
        <v>0.22627737226277372</v>
      </c>
      <c r="E86" s="81">
        <f>E85/$C$85</f>
        <v>4.3795620437956206E-2</v>
      </c>
      <c r="F86" s="81">
        <f>F85/$C$85</f>
        <v>0.21167883211678831</v>
      </c>
      <c r="G86" s="81">
        <f>G85/$C$85</f>
        <v>0</v>
      </c>
      <c r="H86" s="81">
        <f t="shared" ref="H86:L86" si="9">H85/$C$85</f>
        <v>0</v>
      </c>
      <c r="I86" s="81">
        <f t="shared" si="9"/>
        <v>0</v>
      </c>
      <c r="J86" s="81">
        <f t="shared" si="9"/>
        <v>0.48175182481751827</v>
      </c>
      <c r="K86" s="81">
        <f t="shared" si="9"/>
        <v>0</v>
      </c>
      <c r="L86" s="81">
        <f t="shared" si="9"/>
        <v>3.6496350364963501E-2</v>
      </c>
      <c r="M86" s="26"/>
      <c r="N86" s="14"/>
    </row>
    <row r="87" spans="2:19" ht="15" customHeight="1" x14ac:dyDescent="0.35"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3"/>
      <c r="M87" s="26"/>
      <c r="N87" s="14"/>
    </row>
    <row r="88" spans="2:19" x14ac:dyDescent="0.35"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3"/>
      <c r="M88" s="14"/>
      <c r="N88" s="14"/>
    </row>
    <row r="89" spans="2:19" x14ac:dyDescent="0.35">
      <c r="B89" s="85"/>
      <c r="C89" s="59"/>
      <c r="D89" s="58"/>
      <c r="E89" s="58"/>
      <c r="F89" s="86"/>
      <c r="G89" s="25"/>
      <c r="H89" s="59"/>
      <c r="I89" s="59"/>
      <c r="J89" s="58"/>
      <c r="K89" s="58"/>
      <c r="L89" s="26"/>
      <c r="M89" s="27"/>
      <c r="N89" s="27"/>
    </row>
    <row r="90" spans="2:19" x14ac:dyDescent="0.35">
      <c r="B90" s="85"/>
      <c r="C90" s="59"/>
      <c r="D90" s="58"/>
      <c r="E90" s="58"/>
      <c r="F90" s="86"/>
      <c r="G90" s="25"/>
      <c r="H90" s="59"/>
      <c r="I90" s="59"/>
      <c r="J90" s="58"/>
      <c r="K90" s="58"/>
      <c r="L90" s="26"/>
      <c r="M90" s="27"/>
      <c r="N90" s="27"/>
    </row>
    <row r="91" spans="2:19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9" x14ac:dyDescent="0.35">
      <c r="B92" s="85"/>
      <c r="C92" s="59"/>
      <c r="D92" s="58"/>
      <c r="E92" s="58"/>
      <c r="F92" s="86"/>
      <c r="G92" s="32"/>
      <c r="H92" s="59"/>
      <c r="I92" s="59"/>
      <c r="J92" s="59"/>
      <c r="K92" s="59"/>
      <c r="M92" s="61"/>
      <c r="N92" s="61"/>
      <c r="O92" s="61"/>
      <c r="P92" s="61"/>
      <c r="Q92" s="61"/>
      <c r="R92" s="61"/>
    </row>
    <row r="93" spans="2:19" ht="42.75" customHeight="1" x14ac:dyDescent="0.35">
      <c r="B93" s="1"/>
      <c r="C93" s="1"/>
      <c r="D93" s="1"/>
      <c r="E93" s="1"/>
      <c r="F93" s="1"/>
      <c r="G93" s="150"/>
      <c r="H93" s="150"/>
      <c r="I93" s="150"/>
      <c r="J93" s="150"/>
      <c r="K93" s="138"/>
      <c r="L93" s="139"/>
      <c r="M93" s="87"/>
      <c r="N93" s="1"/>
      <c r="O93" s="123"/>
      <c r="P93" s="123"/>
      <c r="Q93" s="123"/>
      <c r="R93" s="123"/>
      <c r="S93" s="123"/>
    </row>
    <row r="94" spans="2:19" ht="22.9" customHeight="1" x14ac:dyDescent="0.35">
      <c r="B94" s="160" t="s">
        <v>43</v>
      </c>
      <c r="C94" s="167" t="s">
        <v>44</v>
      </c>
      <c r="D94" s="169" t="s">
        <v>45</v>
      </c>
      <c r="E94" s="170"/>
      <c r="G94" s="140"/>
      <c r="H94" s="140"/>
      <c r="I94" s="140"/>
      <c r="J94" s="140"/>
      <c r="K94" s="139"/>
      <c r="L94" s="139"/>
      <c r="M94" s="123"/>
      <c r="N94" s="123"/>
      <c r="O94" s="140"/>
      <c r="P94" s="140"/>
      <c r="Q94" s="140"/>
      <c r="R94" s="140"/>
      <c r="S94" s="140"/>
    </row>
    <row r="95" spans="2:19" x14ac:dyDescent="0.35">
      <c r="B95" s="166"/>
      <c r="C95" s="168"/>
      <c r="D95" s="88" t="s">
        <v>3</v>
      </c>
      <c r="E95" s="89" t="s">
        <v>4</v>
      </c>
      <c r="G95" s="90" t="s">
        <v>43</v>
      </c>
      <c r="H95" s="90" t="s">
        <v>3</v>
      </c>
      <c r="I95" s="148"/>
      <c r="J95" s="148" t="s">
        <v>46</v>
      </c>
      <c r="K95" s="144"/>
      <c r="L95" s="139"/>
      <c r="M95" s="123"/>
      <c r="N95" s="123"/>
      <c r="O95" s="90" t="s">
        <v>43</v>
      </c>
      <c r="P95" s="90" t="s">
        <v>4</v>
      </c>
      <c r="Q95" s="148"/>
      <c r="R95" s="148" t="s">
        <v>47</v>
      </c>
      <c r="S95" s="141"/>
    </row>
    <row r="96" spans="2:19" x14ac:dyDescent="0.35">
      <c r="B96" s="43" t="s">
        <v>48</v>
      </c>
      <c r="C96" s="22">
        <f>SUM(D96:E96)</f>
        <v>30</v>
      </c>
      <c r="D96" s="91">
        <v>25</v>
      </c>
      <c r="E96" s="91">
        <v>5</v>
      </c>
      <c r="G96" s="90" t="str">
        <f>+B96</f>
        <v>Amazonas</v>
      </c>
      <c r="H96" s="90">
        <f>+D96</f>
        <v>25</v>
      </c>
      <c r="I96" s="149" t="s">
        <v>54</v>
      </c>
      <c r="J96" s="148">
        <v>0</v>
      </c>
      <c r="K96" s="144"/>
      <c r="L96" s="139"/>
      <c r="M96" s="123"/>
      <c r="N96" s="123"/>
      <c r="O96" s="90" t="str">
        <f>+B96</f>
        <v>Amazonas</v>
      </c>
      <c r="P96" s="90">
        <f>+E96</f>
        <v>5</v>
      </c>
      <c r="Q96" s="149" t="s">
        <v>50</v>
      </c>
      <c r="R96" s="148">
        <v>0</v>
      </c>
      <c r="S96" s="141"/>
    </row>
    <row r="97" spans="2:19" x14ac:dyDescent="0.35">
      <c r="B97" s="43" t="s">
        <v>49</v>
      </c>
      <c r="C97" s="22">
        <f t="shared" ref="C97:C117" si="10">SUM(D97:E97)</f>
        <v>0</v>
      </c>
      <c r="D97" s="23">
        <v>0</v>
      </c>
      <c r="E97" s="23">
        <v>0</v>
      </c>
      <c r="G97" s="90" t="str">
        <f t="shared" ref="G97:G118" si="11">+B97</f>
        <v>Ancash</v>
      </c>
      <c r="H97" s="90">
        <f t="shared" ref="H97:H118" si="12">+D97</f>
        <v>0</v>
      </c>
      <c r="I97" s="92" t="s">
        <v>49</v>
      </c>
      <c r="J97" s="93">
        <v>0</v>
      </c>
      <c r="K97" s="144"/>
      <c r="L97" s="139"/>
      <c r="M97" s="123"/>
      <c r="N97" s="123"/>
      <c r="O97" s="90" t="str">
        <f t="shared" ref="O97:O118" si="13">+B97</f>
        <v>Ancash</v>
      </c>
      <c r="P97" s="90">
        <f t="shared" ref="P97:P118" si="14">+E97</f>
        <v>0</v>
      </c>
      <c r="Q97" s="92" t="s">
        <v>65</v>
      </c>
      <c r="R97" s="93">
        <v>0</v>
      </c>
      <c r="S97" s="141"/>
    </row>
    <row r="98" spans="2:19" x14ac:dyDescent="0.35">
      <c r="B98" s="43" t="s">
        <v>51</v>
      </c>
      <c r="C98" s="22">
        <f t="shared" si="10"/>
        <v>4</v>
      </c>
      <c r="D98" s="23">
        <v>4</v>
      </c>
      <c r="E98" s="23">
        <v>0</v>
      </c>
      <c r="G98" s="90" t="str">
        <f t="shared" si="11"/>
        <v>Apurimac</v>
      </c>
      <c r="H98" s="90">
        <f t="shared" si="12"/>
        <v>4</v>
      </c>
      <c r="I98" s="92" t="s">
        <v>52</v>
      </c>
      <c r="J98" s="93">
        <v>0</v>
      </c>
      <c r="K98" s="144"/>
      <c r="L98" s="139"/>
      <c r="M98" s="123"/>
      <c r="N98" s="123"/>
      <c r="O98" s="90" t="str">
        <f t="shared" si="13"/>
        <v>Apurimac</v>
      </c>
      <c r="P98" s="90">
        <f t="shared" si="14"/>
        <v>0</v>
      </c>
      <c r="Q98" s="92" t="s">
        <v>55</v>
      </c>
      <c r="R98" s="93">
        <v>0</v>
      </c>
      <c r="S98" s="141"/>
    </row>
    <row r="99" spans="2:19" x14ac:dyDescent="0.35">
      <c r="B99" s="43" t="s">
        <v>54</v>
      </c>
      <c r="C99" s="22">
        <f t="shared" si="10"/>
        <v>0</v>
      </c>
      <c r="D99" s="23">
        <v>0</v>
      </c>
      <c r="E99" s="23">
        <v>0</v>
      </c>
      <c r="G99" s="90" t="str">
        <f t="shared" si="11"/>
        <v>Arequipa</v>
      </c>
      <c r="H99" s="90">
        <f t="shared" si="12"/>
        <v>0</v>
      </c>
      <c r="I99" s="92" t="s">
        <v>55</v>
      </c>
      <c r="J99" s="93">
        <v>0</v>
      </c>
      <c r="K99" s="144"/>
      <c r="L99" s="139"/>
      <c r="M99" s="123"/>
      <c r="N99" s="123"/>
      <c r="O99" s="90" t="str">
        <f t="shared" si="13"/>
        <v>Arequipa</v>
      </c>
      <c r="P99" s="90">
        <f t="shared" si="14"/>
        <v>0</v>
      </c>
      <c r="Q99" s="92" t="s">
        <v>51</v>
      </c>
      <c r="R99" s="93">
        <v>0</v>
      </c>
      <c r="S99" s="141"/>
    </row>
    <row r="100" spans="2:19" x14ac:dyDescent="0.35">
      <c r="B100" s="43" t="s">
        <v>57</v>
      </c>
      <c r="C100" s="22">
        <f t="shared" si="10"/>
        <v>7</v>
      </c>
      <c r="D100" s="23">
        <v>7</v>
      </c>
      <c r="E100" s="23">
        <v>0</v>
      </c>
      <c r="G100" s="90" t="str">
        <f t="shared" si="11"/>
        <v>Ayacucho</v>
      </c>
      <c r="H100" s="90">
        <f t="shared" si="12"/>
        <v>7</v>
      </c>
      <c r="I100" s="92" t="s">
        <v>62</v>
      </c>
      <c r="J100" s="93">
        <v>1</v>
      </c>
      <c r="K100" s="144"/>
      <c r="L100" s="139"/>
      <c r="M100" s="123"/>
      <c r="N100" s="123"/>
      <c r="O100" s="90" t="str">
        <f t="shared" si="13"/>
        <v>Ayacucho</v>
      </c>
      <c r="P100" s="90">
        <f t="shared" si="14"/>
        <v>0</v>
      </c>
      <c r="Q100" s="92" t="s">
        <v>53</v>
      </c>
      <c r="R100" s="93">
        <v>0</v>
      </c>
      <c r="S100" s="141"/>
    </row>
    <row r="101" spans="2:19" x14ac:dyDescent="0.35">
      <c r="B101" s="43" t="s">
        <v>58</v>
      </c>
      <c r="C101" s="22">
        <f t="shared" si="10"/>
        <v>13</v>
      </c>
      <c r="D101" s="23">
        <v>13</v>
      </c>
      <c r="E101" s="23">
        <v>0</v>
      </c>
      <c r="G101" s="90" t="str">
        <f t="shared" si="11"/>
        <v>Cajamarca</v>
      </c>
      <c r="H101" s="90">
        <f t="shared" si="12"/>
        <v>13</v>
      </c>
      <c r="I101" s="92" t="s">
        <v>50</v>
      </c>
      <c r="J101" s="93">
        <v>3</v>
      </c>
      <c r="K101" s="144"/>
      <c r="L101" s="139"/>
      <c r="M101" s="123"/>
      <c r="N101" s="123"/>
      <c r="O101" s="90" t="str">
        <f t="shared" si="13"/>
        <v>Cajamarca</v>
      </c>
      <c r="P101" s="90">
        <f t="shared" si="14"/>
        <v>0</v>
      </c>
      <c r="Q101" s="92" t="s">
        <v>57</v>
      </c>
      <c r="R101" s="93">
        <v>0</v>
      </c>
      <c r="S101" s="141"/>
    </row>
    <row r="102" spans="2:19" x14ac:dyDescent="0.35">
      <c r="B102" s="43" t="s">
        <v>61</v>
      </c>
      <c r="C102" s="22">
        <f t="shared" si="10"/>
        <v>9</v>
      </c>
      <c r="D102" s="23">
        <v>9</v>
      </c>
      <c r="E102" s="23">
        <v>0</v>
      </c>
      <c r="G102" s="90" t="str">
        <f t="shared" si="11"/>
        <v>Cusco</v>
      </c>
      <c r="H102" s="90">
        <f t="shared" si="12"/>
        <v>9</v>
      </c>
      <c r="I102" s="92" t="s">
        <v>64</v>
      </c>
      <c r="J102" s="93">
        <v>3</v>
      </c>
      <c r="K102" s="144"/>
      <c r="L102" s="139"/>
      <c r="M102" s="123"/>
      <c r="N102" s="123"/>
      <c r="O102" s="90" t="str">
        <f t="shared" si="13"/>
        <v>Cusco</v>
      </c>
      <c r="P102" s="90">
        <f t="shared" si="14"/>
        <v>0</v>
      </c>
      <c r="Q102" s="92" t="s">
        <v>49</v>
      </c>
      <c r="R102" s="93">
        <v>0</v>
      </c>
      <c r="S102" s="141"/>
    </row>
    <row r="103" spans="2:19" x14ac:dyDescent="0.35">
      <c r="B103" s="43" t="s">
        <v>63</v>
      </c>
      <c r="C103" s="22">
        <f t="shared" si="10"/>
        <v>6</v>
      </c>
      <c r="D103" s="23">
        <v>6</v>
      </c>
      <c r="E103" s="23">
        <v>0</v>
      </c>
      <c r="G103" s="90" t="str">
        <f t="shared" si="11"/>
        <v>Huancavelica</v>
      </c>
      <c r="H103" s="90">
        <f t="shared" si="12"/>
        <v>6</v>
      </c>
      <c r="I103" s="92" t="s">
        <v>51</v>
      </c>
      <c r="J103" s="93">
        <v>4</v>
      </c>
      <c r="K103" s="144"/>
      <c r="L103" s="139"/>
      <c r="M103" s="123"/>
      <c r="N103" s="123"/>
      <c r="O103" s="90" t="str">
        <f t="shared" si="13"/>
        <v>Huancavelica</v>
      </c>
      <c r="P103" s="90">
        <f t="shared" si="14"/>
        <v>0</v>
      </c>
      <c r="Q103" s="92" t="s">
        <v>61</v>
      </c>
      <c r="R103" s="93">
        <v>0</v>
      </c>
      <c r="S103" s="141"/>
    </row>
    <row r="104" spans="2:19" x14ac:dyDescent="0.35">
      <c r="B104" s="43" t="s">
        <v>65</v>
      </c>
      <c r="C104" s="22">
        <f t="shared" si="10"/>
        <v>6</v>
      </c>
      <c r="D104" s="23">
        <v>6</v>
      </c>
      <c r="E104" s="23">
        <v>0</v>
      </c>
      <c r="G104" s="90" t="str">
        <f t="shared" si="11"/>
        <v>Huanuco</v>
      </c>
      <c r="H104" s="90">
        <f t="shared" si="12"/>
        <v>6</v>
      </c>
      <c r="I104" s="92" t="s">
        <v>56</v>
      </c>
      <c r="J104" s="93">
        <v>4</v>
      </c>
      <c r="K104" s="144"/>
      <c r="L104" s="139"/>
      <c r="M104" s="123"/>
      <c r="N104" s="123"/>
      <c r="O104" s="90" t="str">
        <f t="shared" si="13"/>
        <v>Huanuco</v>
      </c>
      <c r="P104" s="90">
        <f t="shared" si="14"/>
        <v>0</v>
      </c>
      <c r="Q104" s="92" t="s">
        <v>56</v>
      </c>
      <c r="R104" s="93">
        <v>0</v>
      </c>
      <c r="S104" s="141"/>
    </row>
    <row r="105" spans="2:19" x14ac:dyDescent="0.35">
      <c r="B105" s="43" t="s">
        <v>55</v>
      </c>
      <c r="C105" s="22">
        <f t="shared" si="10"/>
        <v>0</v>
      </c>
      <c r="D105" s="23">
        <v>0</v>
      </c>
      <c r="E105" s="23">
        <v>0</v>
      </c>
      <c r="G105" s="90" t="str">
        <f t="shared" si="11"/>
        <v>Ica</v>
      </c>
      <c r="H105" s="90">
        <f t="shared" si="12"/>
        <v>0</v>
      </c>
      <c r="I105" s="92" t="s">
        <v>59</v>
      </c>
      <c r="J105" s="93">
        <v>4</v>
      </c>
      <c r="K105" s="144"/>
      <c r="L105" s="139"/>
      <c r="M105" s="123"/>
      <c r="N105" s="123"/>
      <c r="O105" s="90" t="str">
        <f t="shared" si="13"/>
        <v>Ica</v>
      </c>
      <c r="P105" s="90">
        <f t="shared" si="14"/>
        <v>0</v>
      </c>
      <c r="Q105" s="92" t="s">
        <v>62</v>
      </c>
      <c r="R105" s="93">
        <v>0</v>
      </c>
      <c r="S105" s="141"/>
    </row>
    <row r="106" spans="2:19" x14ac:dyDescent="0.35">
      <c r="B106" s="43" t="s">
        <v>66</v>
      </c>
      <c r="C106" s="22">
        <f t="shared" si="10"/>
        <v>20</v>
      </c>
      <c r="D106" s="23">
        <v>19</v>
      </c>
      <c r="E106" s="23">
        <v>1</v>
      </c>
      <c r="G106" s="90" t="str">
        <f t="shared" si="11"/>
        <v>Junin</v>
      </c>
      <c r="H106" s="90">
        <f t="shared" si="12"/>
        <v>19</v>
      </c>
      <c r="I106" s="92" t="s">
        <v>68</v>
      </c>
      <c r="J106" s="93">
        <v>6</v>
      </c>
      <c r="K106" s="144"/>
      <c r="L106" s="139"/>
      <c r="M106" s="123"/>
      <c r="N106" s="123"/>
      <c r="O106" s="90" t="str">
        <f t="shared" si="13"/>
        <v>Junin</v>
      </c>
      <c r="P106" s="90">
        <f t="shared" si="14"/>
        <v>1</v>
      </c>
      <c r="Q106" s="92" t="s">
        <v>59</v>
      </c>
      <c r="R106" s="93">
        <v>0</v>
      </c>
      <c r="S106" s="141"/>
    </row>
    <row r="107" spans="2:19" x14ac:dyDescent="0.35">
      <c r="B107" s="43" t="s">
        <v>50</v>
      </c>
      <c r="C107" s="22">
        <f t="shared" si="10"/>
        <v>3</v>
      </c>
      <c r="D107" s="23">
        <v>3</v>
      </c>
      <c r="E107" s="23">
        <v>0</v>
      </c>
      <c r="G107" s="90" t="str">
        <f t="shared" si="11"/>
        <v>La Libertad</v>
      </c>
      <c r="H107" s="90">
        <f t="shared" si="12"/>
        <v>3</v>
      </c>
      <c r="I107" s="92" t="s">
        <v>65</v>
      </c>
      <c r="J107" s="93">
        <v>6</v>
      </c>
      <c r="K107" s="144"/>
      <c r="L107" s="139"/>
      <c r="M107" s="123"/>
      <c r="N107" s="123"/>
      <c r="O107" s="90" t="str">
        <f t="shared" si="13"/>
        <v>La Libertad</v>
      </c>
      <c r="P107" s="90">
        <f t="shared" si="14"/>
        <v>0</v>
      </c>
      <c r="Q107" s="92" t="s">
        <v>58</v>
      </c>
      <c r="R107" s="93">
        <v>0</v>
      </c>
      <c r="S107" s="141"/>
    </row>
    <row r="108" spans="2:19" x14ac:dyDescent="0.35">
      <c r="B108" s="43" t="s">
        <v>56</v>
      </c>
      <c r="C108" s="22">
        <f t="shared" si="10"/>
        <v>4</v>
      </c>
      <c r="D108" s="23">
        <v>4</v>
      </c>
      <c r="E108" s="23">
        <v>0</v>
      </c>
      <c r="G108" s="90" t="str">
        <f t="shared" si="11"/>
        <v>Lambayeque</v>
      </c>
      <c r="H108" s="90">
        <f t="shared" si="12"/>
        <v>4</v>
      </c>
      <c r="I108" s="92" t="s">
        <v>63</v>
      </c>
      <c r="J108" s="93">
        <v>6</v>
      </c>
      <c r="K108" s="144"/>
      <c r="L108" s="139"/>
      <c r="M108" s="123"/>
      <c r="N108" s="123"/>
      <c r="O108" s="90" t="str">
        <f t="shared" si="13"/>
        <v>Lambayeque</v>
      </c>
      <c r="P108" s="90">
        <f t="shared" si="14"/>
        <v>0</v>
      </c>
      <c r="Q108" s="92" t="s">
        <v>52</v>
      </c>
      <c r="R108" s="93">
        <v>0</v>
      </c>
      <c r="S108" s="141"/>
    </row>
    <row r="109" spans="2:19" x14ac:dyDescent="0.35">
      <c r="B109" s="43" t="s">
        <v>60</v>
      </c>
      <c r="C109" s="22">
        <f t="shared" si="10"/>
        <v>21</v>
      </c>
      <c r="D109" s="23">
        <v>19</v>
      </c>
      <c r="E109" s="23">
        <v>2</v>
      </c>
      <c r="G109" s="90" t="str">
        <f t="shared" si="11"/>
        <v>Loreto</v>
      </c>
      <c r="H109" s="90">
        <f t="shared" si="12"/>
        <v>19</v>
      </c>
      <c r="I109" s="92" t="s">
        <v>53</v>
      </c>
      <c r="J109" s="93">
        <v>6</v>
      </c>
      <c r="K109" s="144"/>
      <c r="L109" s="139"/>
      <c r="M109" s="123"/>
      <c r="N109" s="123"/>
      <c r="O109" s="90" t="str">
        <f t="shared" si="13"/>
        <v>Loreto</v>
      </c>
      <c r="P109" s="90">
        <f t="shared" si="14"/>
        <v>2</v>
      </c>
      <c r="Q109" s="92" t="s">
        <v>54</v>
      </c>
      <c r="R109" s="93">
        <v>0</v>
      </c>
      <c r="S109" s="141"/>
    </row>
    <row r="110" spans="2:19" x14ac:dyDescent="0.35">
      <c r="B110" s="43" t="s">
        <v>68</v>
      </c>
      <c r="C110" s="22">
        <f t="shared" si="10"/>
        <v>7</v>
      </c>
      <c r="D110" s="23">
        <v>6</v>
      </c>
      <c r="E110" s="23">
        <v>1</v>
      </c>
      <c r="G110" s="90" t="str">
        <f t="shared" si="11"/>
        <v>Madre de Dios</v>
      </c>
      <c r="H110" s="90">
        <f t="shared" si="12"/>
        <v>6</v>
      </c>
      <c r="I110" s="92" t="s">
        <v>69</v>
      </c>
      <c r="J110" s="93">
        <v>6</v>
      </c>
      <c r="K110" s="144"/>
      <c r="L110" s="139"/>
      <c r="M110" s="123"/>
      <c r="N110" s="123"/>
      <c r="O110" s="90" t="str">
        <f t="shared" si="13"/>
        <v>Madre de Dios</v>
      </c>
      <c r="P110" s="90">
        <f t="shared" si="14"/>
        <v>1</v>
      </c>
      <c r="Q110" s="92" t="s">
        <v>69</v>
      </c>
      <c r="R110" s="93">
        <v>0</v>
      </c>
      <c r="S110" s="141"/>
    </row>
    <row r="111" spans="2:19" x14ac:dyDescent="0.35">
      <c r="B111" s="43" t="s">
        <v>59</v>
      </c>
      <c r="C111" s="22">
        <f t="shared" si="10"/>
        <v>4</v>
      </c>
      <c r="D111" s="23">
        <v>4</v>
      </c>
      <c r="E111" s="23">
        <v>0</v>
      </c>
      <c r="G111" s="90" t="str">
        <f t="shared" si="11"/>
        <v>Moquegua</v>
      </c>
      <c r="H111" s="90">
        <f t="shared" si="12"/>
        <v>4</v>
      </c>
      <c r="I111" s="92" t="s">
        <v>57</v>
      </c>
      <c r="J111" s="93">
        <v>7</v>
      </c>
      <c r="K111" s="144"/>
      <c r="L111" s="139"/>
      <c r="M111" s="123"/>
      <c r="N111" s="123"/>
      <c r="O111" s="90" t="str">
        <f t="shared" si="13"/>
        <v>Moquegua</v>
      </c>
      <c r="P111" s="90">
        <f t="shared" si="14"/>
        <v>0</v>
      </c>
      <c r="Q111" s="92" t="s">
        <v>63</v>
      </c>
      <c r="R111" s="93">
        <v>0</v>
      </c>
      <c r="S111" s="141"/>
    </row>
    <row r="112" spans="2:19" x14ac:dyDescent="0.35">
      <c r="B112" s="43" t="s">
        <v>52</v>
      </c>
      <c r="C112" s="22">
        <f t="shared" si="10"/>
        <v>0</v>
      </c>
      <c r="D112" s="23">
        <v>0</v>
      </c>
      <c r="E112" s="23">
        <v>0</v>
      </c>
      <c r="G112" s="90" t="str">
        <f t="shared" si="11"/>
        <v>Pasco</v>
      </c>
      <c r="H112" s="90">
        <f t="shared" si="12"/>
        <v>0</v>
      </c>
      <c r="I112" s="92" t="s">
        <v>67</v>
      </c>
      <c r="J112" s="93">
        <v>9</v>
      </c>
      <c r="K112" s="144"/>
      <c r="L112" s="139"/>
      <c r="M112" s="123"/>
      <c r="N112" s="123"/>
      <c r="O112" s="90" t="str">
        <f t="shared" si="13"/>
        <v>Pasco</v>
      </c>
      <c r="P112" s="90">
        <f t="shared" si="14"/>
        <v>0</v>
      </c>
      <c r="Q112" s="92" t="s">
        <v>70</v>
      </c>
      <c r="R112" s="93">
        <v>0</v>
      </c>
      <c r="S112" s="141"/>
    </row>
    <row r="113" spans="2:19" x14ac:dyDescent="0.35">
      <c r="B113" s="43" t="s">
        <v>67</v>
      </c>
      <c r="C113" s="22">
        <f t="shared" si="10"/>
        <v>11</v>
      </c>
      <c r="D113" s="23">
        <v>9</v>
      </c>
      <c r="E113" s="23">
        <v>2</v>
      </c>
      <c r="G113" s="90" t="str">
        <f t="shared" si="11"/>
        <v>Piura</v>
      </c>
      <c r="H113" s="90">
        <f t="shared" si="12"/>
        <v>9</v>
      </c>
      <c r="I113" s="92" t="s">
        <v>61</v>
      </c>
      <c r="J113" s="93">
        <v>9</v>
      </c>
      <c r="K113" s="139"/>
      <c r="L113" s="139"/>
      <c r="M113" s="123"/>
      <c r="N113" s="123"/>
      <c r="O113" s="90" t="str">
        <f t="shared" si="13"/>
        <v>Piura</v>
      </c>
      <c r="P113" s="90">
        <f t="shared" si="14"/>
        <v>2</v>
      </c>
      <c r="Q113" s="92" t="s">
        <v>66</v>
      </c>
      <c r="R113" s="93">
        <v>1</v>
      </c>
      <c r="S113" s="140"/>
    </row>
    <row r="114" spans="2:19" x14ac:dyDescent="0.35">
      <c r="B114" s="43" t="s">
        <v>69</v>
      </c>
      <c r="C114" s="22">
        <f t="shared" si="10"/>
        <v>6</v>
      </c>
      <c r="D114" s="23">
        <v>6</v>
      </c>
      <c r="E114" s="23">
        <v>0</v>
      </c>
      <c r="G114" s="90" t="str">
        <f t="shared" si="11"/>
        <v>Puno</v>
      </c>
      <c r="H114" s="90">
        <f t="shared" si="12"/>
        <v>6</v>
      </c>
      <c r="I114" s="92" t="s">
        <v>58</v>
      </c>
      <c r="J114" s="93">
        <v>13</v>
      </c>
      <c r="K114" s="139"/>
      <c r="L114" s="139"/>
      <c r="M114" s="123"/>
      <c r="N114" s="123"/>
      <c r="O114" s="90" t="str">
        <f t="shared" si="13"/>
        <v>Puno</v>
      </c>
      <c r="P114" s="90">
        <f t="shared" si="14"/>
        <v>0</v>
      </c>
      <c r="Q114" s="92" t="s">
        <v>68</v>
      </c>
      <c r="R114" s="93">
        <v>1</v>
      </c>
      <c r="S114" s="140"/>
    </row>
    <row r="115" spans="2:19" x14ac:dyDescent="0.35">
      <c r="B115" s="43" t="s">
        <v>70</v>
      </c>
      <c r="C115" s="22">
        <f t="shared" si="10"/>
        <v>19</v>
      </c>
      <c r="D115" s="23">
        <v>19</v>
      </c>
      <c r="E115" s="23">
        <v>0</v>
      </c>
      <c r="G115" s="90" t="str">
        <f t="shared" si="11"/>
        <v>San Martin</v>
      </c>
      <c r="H115" s="90">
        <f t="shared" si="12"/>
        <v>19</v>
      </c>
      <c r="I115" s="92" t="s">
        <v>70</v>
      </c>
      <c r="J115" s="93">
        <v>19</v>
      </c>
      <c r="K115" s="139"/>
      <c r="L115" s="139"/>
      <c r="M115" s="123"/>
      <c r="N115" s="123"/>
      <c r="O115" s="90" t="str">
        <f t="shared" si="13"/>
        <v>San Martin</v>
      </c>
      <c r="P115" s="90">
        <f t="shared" si="14"/>
        <v>0</v>
      </c>
      <c r="Q115" s="92" t="s">
        <v>60</v>
      </c>
      <c r="R115" s="93">
        <v>2</v>
      </c>
      <c r="S115" s="140"/>
    </row>
    <row r="116" spans="2:19" x14ac:dyDescent="0.35">
      <c r="B116" s="43" t="s">
        <v>64</v>
      </c>
      <c r="C116" s="22">
        <f t="shared" si="10"/>
        <v>8</v>
      </c>
      <c r="D116" s="23">
        <v>3</v>
      </c>
      <c r="E116" s="23">
        <v>5</v>
      </c>
      <c r="G116" s="90" t="str">
        <f t="shared" si="11"/>
        <v>Tacna</v>
      </c>
      <c r="H116" s="90">
        <f t="shared" si="12"/>
        <v>3</v>
      </c>
      <c r="I116" s="92" t="s">
        <v>60</v>
      </c>
      <c r="J116" s="93">
        <v>19</v>
      </c>
      <c r="K116" s="139"/>
      <c r="L116" s="139"/>
      <c r="M116" s="123"/>
      <c r="N116" s="123"/>
      <c r="O116" s="90" t="str">
        <f t="shared" si="13"/>
        <v>Tacna</v>
      </c>
      <c r="P116" s="90">
        <f t="shared" si="14"/>
        <v>5</v>
      </c>
      <c r="Q116" s="92" t="s">
        <v>67</v>
      </c>
      <c r="R116" s="93">
        <v>2</v>
      </c>
      <c r="S116" s="140"/>
    </row>
    <row r="117" spans="2:19" x14ac:dyDescent="0.35">
      <c r="B117" s="43" t="s">
        <v>62</v>
      </c>
      <c r="C117" s="22">
        <f t="shared" si="10"/>
        <v>1</v>
      </c>
      <c r="D117" s="23">
        <v>1</v>
      </c>
      <c r="E117" s="23">
        <v>0</v>
      </c>
      <c r="G117" s="90" t="str">
        <f t="shared" si="11"/>
        <v>Tumbes</v>
      </c>
      <c r="H117" s="90">
        <f t="shared" si="12"/>
        <v>1</v>
      </c>
      <c r="I117" s="92" t="s">
        <v>66</v>
      </c>
      <c r="J117" s="93">
        <v>19</v>
      </c>
      <c r="K117" s="139"/>
      <c r="L117" s="139"/>
      <c r="M117" s="123"/>
      <c r="N117" s="123"/>
      <c r="O117" s="90" t="str">
        <f t="shared" si="13"/>
        <v>Tumbes</v>
      </c>
      <c r="P117" s="90">
        <f t="shared" si="14"/>
        <v>0</v>
      </c>
      <c r="Q117" s="92" t="s">
        <v>48</v>
      </c>
      <c r="R117" s="93">
        <v>5</v>
      </c>
      <c r="S117" s="140"/>
    </row>
    <row r="118" spans="2:19" ht="15" thickBot="1" x14ac:dyDescent="0.4">
      <c r="B118" s="43" t="s">
        <v>53</v>
      </c>
      <c r="C118" s="22">
        <f>SUM(D118:E118)</f>
        <v>6</v>
      </c>
      <c r="D118" s="23">
        <v>6</v>
      </c>
      <c r="E118" s="23">
        <v>0</v>
      </c>
      <c r="G118" s="90" t="str">
        <f t="shared" si="11"/>
        <v>Ucayali</v>
      </c>
      <c r="H118" s="90">
        <f t="shared" si="12"/>
        <v>6</v>
      </c>
      <c r="I118" s="92" t="s">
        <v>48</v>
      </c>
      <c r="J118" s="93">
        <v>25</v>
      </c>
      <c r="K118" s="139"/>
      <c r="L118" s="139"/>
      <c r="M118" s="123"/>
      <c r="N118" s="123"/>
      <c r="O118" s="90" t="str">
        <f t="shared" si="13"/>
        <v>Ucayali</v>
      </c>
      <c r="P118" s="90">
        <f t="shared" si="14"/>
        <v>0</v>
      </c>
      <c r="Q118" s="92" t="s">
        <v>64</v>
      </c>
      <c r="R118" s="93">
        <v>5</v>
      </c>
      <c r="S118" s="140"/>
    </row>
    <row r="119" spans="2:19" ht="20.25" customHeight="1" x14ac:dyDescent="0.35">
      <c r="B119" s="94" t="s">
        <v>2</v>
      </c>
      <c r="C119" s="95">
        <f>SUM(C96:C118)</f>
        <v>185</v>
      </c>
      <c r="D119" s="96">
        <f>SUM(D96:D118)</f>
        <v>169</v>
      </c>
      <c r="E119" s="96">
        <f>SUM(E96:E118)</f>
        <v>16</v>
      </c>
      <c r="G119" s="140"/>
      <c r="H119" s="140"/>
      <c r="I119" s="141"/>
      <c r="J119" s="141"/>
      <c r="K119" s="139"/>
      <c r="L119" s="139"/>
      <c r="M119" s="123"/>
      <c r="N119" s="123"/>
      <c r="O119" s="140"/>
      <c r="P119" s="140"/>
      <c r="Q119" s="141"/>
      <c r="R119" s="141"/>
      <c r="S119" s="140"/>
    </row>
    <row r="120" spans="2:19" ht="15" thickBot="1" x14ac:dyDescent="0.4">
      <c r="B120" s="97" t="s">
        <v>18</v>
      </c>
      <c r="C120" s="98">
        <f>SUM(D120:E120)</f>
        <v>1</v>
      </c>
      <c r="D120" s="98">
        <f t="shared" ref="D120:E120" si="15">D119/$C$119</f>
        <v>0.91351351351351351</v>
      </c>
      <c r="E120" s="98">
        <f t="shared" si="15"/>
        <v>8.6486486486486491E-2</v>
      </c>
      <c r="G120" s="123"/>
      <c r="H120" s="123"/>
      <c r="I120" s="123"/>
      <c r="J120" s="123"/>
      <c r="K120" s="123"/>
      <c r="L120" s="123"/>
      <c r="N120" s="140"/>
      <c r="O120" s="140"/>
      <c r="P120" s="140"/>
      <c r="Q120" s="140"/>
      <c r="R120" s="140"/>
      <c r="S120" s="140"/>
    </row>
    <row r="121" spans="2:19" x14ac:dyDescent="0.35">
      <c r="B121" s="85"/>
      <c r="C121" s="59"/>
      <c r="D121" s="58"/>
      <c r="E121" s="58"/>
      <c r="F121" s="86"/>
      <c r="G121" s="32"/>
      <c r="H121" s="59"/>
      <c r="I121" s="59"/>
      <c r="J121" s="59"/>
      <c r="K121" s="59"/>
      <c r="M121" s="61"/>
      <c r="N121" s="61"/>
      <c r="O121" s="61"/>
      <c r="P121" s="61"/>
      <c r="Q121" s="61"/>
      <c r="R121" s="61"/>
    </row>
    <row r="122" spans="2:19" x14ac:dyDescent="0.35">
      <c r="B122" s="85"/>
      <c r="C122" s="59"/>
      <c r="D122" s="58"/>
      <c r="E122" s="58"/>
      <c r="F122" s="86"/>
      <c r="G122" s="32"/>
      <c r="H122" s="59"/>
      <c r="I122" s="59"/>
      <c r="J122" s="59"/>
      <c r="K122" s="59"/>
      <c r="M122" s="61"/>
      <c r="N122" s="61"/>
      <c r="O122" s="61"/>
      <c r="P122" s="61"/>
      <c r="Q122" s="61"/>
      <c r="R122" s="61"/>
    </row>
    <row r="123" spans="2:19" x14ac:dyDescent="0.35">
      <c r="B123" s="85"/>
      <c r="C123" s="59"/>
      <c r="D123" s="58"/>
      <c r="E123" s="58"/>
      <c r="F123" s="86"/>
      <c r="G123" s="32"/>
      <c r="H123" s="59"/>
      <c r="I123" s="59"/>
      <c r="J123" s="59"/>
      <c r="K123" s="59"/>
      <c r="M123" s="61"/>
      <c r="N123" s="61"/>
      <c r="O123" s="61"/>
      <c r="P123" s="61"/>
      <c r="Q123" s="61"/>
      <c r="R123" s="61"/>
    </row>
    <row r="124" spans="2:19" x14ac:dyDescent="0.35">
      <c r="B124" s="85"/>
      <c r="C124" s="59"/>
      <c r="D124" s="58"/>
      <c r="E124" s="58"/>
      <c r="F124" s="86"/>
      <c r="G124" s="32"/>
      <c r="H124" s="59"/>
      <c r="I124" s="59"/>
      <c r="J124" s="59"/>
      <c r="K124" s="59"/>
      <c r="M124" s="61"/>
      <c r="N124" s="61"/>
      <c r="O124" s="61"/>
      <c r="P124" s="61"/>
      <c r="Q124" s="61"/>
      <c r="R124" s="61"/>
    </row>
    <row r="125" spans="2:19" x14ac:dyDescent="0.35">
      <c r="B125" s="85"/>
      <c r="C125" s="59"/>
      <c r="D125" s="58"/>
      <c r="E125" s="58"/>
      <c r="F125" s="86"/>
      <c r="G125" s="32"/>
      <c r="H125" s="59"/>
      <c r="I125" s="59"/>
      <c r="J125" s="59"/>
      <c r="K125" s="59"/>
      <c r="M125" s="61"/>
      <c r="N125" s="61"/>
      <c r="O125" s="61"/>
      <c r="P125" s="61"/>
      <c r="Q125" s="61"/>
      <c r="R125" s="61"/>
    </row>
    <row r="126" spans="2:19" x14ac:dyDescent="0.35">
      <c r="B126" s="171" t="s">
        <v>71</v>
      </c>
      <c r="C126" s="171" t="s">
        <v>72</v>
      </c>
      <c r="D126" s="172" t="s">
        <v>2</v>
      </c>
      <c r="E126" s="173" t="s">
        <v>45</v>
      </c>
      <c r="F126" s="174"/>
      <c r="G126" s="32"/>
      <c r="H126" s="59"/>
      <c r="I126" s="59"/>
      <c r="P126" s="61"/>
      <c r="Q126" s="61"/>
      <c r="R126" s="61"/>
    </row>
    <row r="127" spans="2:19" x14ac:dyDescent="0.35">
      <c r="B127" s="171"/>
      <c r="C127" s="171"/>
      <c r="D127" s="172"/>
      <c r="E127" s="99" t="s">
        <v>3</v>
      </c>
      <c r="F127" s="100" t="s">
        <v>4</v>
      </c>
      <c r="G127" s="32"/>
      <c r="H127" s="59"/>
      <c r="I127" s="59"/>
      <c r="J127" s="159" t="s">
        <v>88</v>
      </c>
      <c r="K127" s="159"/>
      <c r="L127" s="160"/>
      <c r="M127" s="187" t="s">
        <v>2</v>
      </c>
      <c r="N127" s="189" t="s">
        <v>89</v>
      </c>
      <c r="O127" s="190"/>
      <c r="P127" s="61"/>
      <c r="Q127" s="61"/>
      <c r="R127" s="61"/>
    </row>
    <row r="128" spans="2:19" x14ac:dyDescent="0.35">
      <c r="B128" s="161" t="s">
        <v>48</v>
      </c>
      <c r="C128" s="101" t="s">
        <v>73</v>
      </c>
      <c r="D128" s="102">
        <v>4</v>
      </c>
      <c r="E128" s="103">
        <v>2</v>
      </c>
      <c r="F128" s="103">
        <v>2</v>
      </c>
      <c r="G128" s="32"/>
      <c r="H128" s="59"/>
      <c r="I128" s="59"/>
      <c r="J128" s="159"/>
      <c r="K128" s="159"/>
      <c r="L128" s="160"/>
      <c r="M128" s="188"/>
      <c r="N128" s="146" t="s">
        <v>3</v>
      </c>
      <c r="O128" s="146" t="s">
        <v>4</v>
      </c>
      <c r="P128" s="61"/>
      <c r="Q128" s="61"/>
      <c r="R128" s="61"/>
    </row>
    <row r="129" spans="2:18" x14ac:dyDescent="0.35">
      <c r="B129" s="162"/>
      <c r="C129" s="101" t="s">
        <v>74</v>
      </c>
      <c r="D129" s="102">
        <v>8</v>
      </c>
      <c r="E129" s="103">
        <v>7</v>
      </c>
      <c r="F129" s="103">
        <v>1</v>
      </c>
      <c r="G129" s="32"/>
      <c r="H129" s="59"/>
      <c r="I129" s="59"/>
      <c r="J129" s="147" t="s">
        <v>90</v>
      </c>
      <c r="K129" s="147"/>
      <c r="L129" s="147"/>
      <c r="M129" s="104">
        <f>SUM(N129:O129)</f>
        <v>32</v>
      </c>
      <c r="N129" s="105">
        <v>31</v>
      </c>
      <c r="O129" s="105">
        <v>1</v>
      </c>
      <c r="P129" s="61"/>
      <c r="Q129" s="61"/>
      <c r="R129" s="61"/>
    </row>
    <row r="130" spans="2:18" x14ac:dyDescent="0.35">
      <c r="B130" s="162"/>
      <c r="C130" s="101" t="s">
        <v>75</v>
      </c>
      <c r="D130" s="102">
        <v>16</v>
      </c>
      <c r="E130" s="103">
        <v>14</v>
      </c>
      <c r="F130" s="103">
        <v>2</v>
      </c>
      <c r="G130" s="32"/>
      <c r="H130" s="59"/>
      <c r="I130" s="59"/>
      <c r="J130" s="147" t="s">
        <v>92</v>
      </c>
      <c r="K130" s="147"/>
      <c r="L130" s="147"/>
      <c r="M130" s="104">
        <f t="shared" ref="M130:M141" si="16">SUM(N130:O130)</f>
        <v>19</v>
      </c>
      <c r="N130" s="105">
        <v>17</v>
      </c>
      <c r="O130" s="105">
        <v>2</v>
      </c>
      <c r="P130" s="61"/>
      <c r="Q130" s="61"/>
      <c r="R130" s="61"/>
    </row>
    <row r="131" spans="2:18" x14ac:dyDescent="0.35">
      <c r="B131" s="163"/>
      <c r="C131" s="106" t="s">
        <v>2</v>
      </c>
      <c r="D131" s="107">
        <v>28</v>
      </c>
      <c r="E131" s="107">
        <v>23</v>
      </c>
      <c r="F131" s="107">
        <v>5</v>
      </c>
      <c r="G131" s="32"/>
      <c r="H131" s="59"/>
      <c r="I131" s="59"/>
      <c r="J131" s="147" t="s">
        <v>91</v>
      </c>
      <c r="K131" s="147"/>
      <c r="L131" s="147"/>
      <c r="M131" s="104">
        <f t="shared" si="16"/>
        <v>15</v>
      </c>
      <c r="N131" s="105">
        <v>13</v>
      </c>
      <c r="O131" s="105">
        <v>2</v>
      </c>
      <c r="P131" s="61"/>
      <c r="Q131" s="61"/>
      <c r="R131" s="61"/>
    </row>
    <row r="132" spans="2:18" x14ac:dyDescent="0.35">
      <c r="B132" s="161" t="s">
        <v>49</v>
      </c>
      <c r="C132" s="101" t="s">
        <v>73</v>
      </c>
      <c r="D132" s="102">
        <v>0</v>
      </c>
      <c r="E132" s="103">
        <v>0</v>
      </c>
      <c r="F132" s="103">
        <v>0</v>
      </c>
      <c r="G132" s="32"/>
      <c r="H132" s="59"/>
      <c r="I132" s="59"/>
      <c r="J132" s="147" t="s">
        <v>93</v>
      </c>
      <c r="K132" s="147"/>
      <c r="L132" s="147"/>
      <c r="M132" s="104">
        <f t="shared" si="16"/>
        <v>9</v>
      </c>
      <c r="N132" s="105">
        <v>9</v>
      </c>
      <c r="O132" s="105">
        <v>0</v>
      </c>
      <c r="P132" s="61"/>
      <c r="Q132" s="61"/>
      <c r="R132" s="61"/>
    </row>
    <row r="133" spans="2:18" x14ac:dyDescent="0.35">
      <c r="B133" s="162"/>
      <c r="C133" s="101" t="s">
        <v>74</v>
      </c>
      <c r="D133" s="102">
        <v>0</v>
      </c>
      <c r="E133" s="103">
        <v>0</v>
      </c>
      <c r="F133" s="103">
        <v>0</v>
      </c>
      <c r="G133" s="32"/>
      <c r="H133" s="59"/>
      <c r="I133" s="59"/>
      <c r="J133" s="147" t="s">
        <v>96</v>
      </c>
      <c r="K133" s="147"/>
      <c r="L133" s="147"/>
      <c r="M133" s="104">
        <f t="shared" si="16"/>
        <v>8</v>
      </c>
      <c r="N133" s="105">
        <v>2</v>
      </c>
      <c r="O133" s="105">
        <v>6</v>
      </c>
      <c r="P133" s="61"/>
      <c r="Q133" s="61"/>
      <c r="R133" s="61"/>
    </row>
    <row r="134" spans="2:18" x14ac:dyDescent="0.35">
      <c r="B134" s="162"/>
      <c r="C134" s="101" t="s">
        <v>75</v>
      </c>
      <c r="D134" s="102">
        <v>0</v>
      </c>
      <c r="E134" s="103">
        <v>0</v>
      </c>
      <c r="F134" s="103">
        <v>0</v>
      </c>
      <c r="G134" s="32"/>
      <c r="H134" s="59"/>
      <c r="I134" s="59"/>
      <c r="J134" s="147" t="s">
        <v>94</v>
      </c>
      <c r="K134" s="147"/>
      <c r="L134" s="147"/>
      <c r="M134" s="104">
        <f t="shared" si="16"/>
        <v>7</v>
      </c>
      <c r="N134" s="105">
        <v>7</v>
      </c>
      <c r="O134" s="105">
        <v>0</v>
      </c>
      <c r="P134" s="61"/>
      <c r="Q134" s="61"/>
      <c r="R134" s="61"/>
    </row>
    <row r="135" spans="2:18" x14ac:dyDescent="0.35">
      <c r="B135" s="163"/>
      <c r="C135" s="106" t="s">
        <v>2</v>
      </c>
      <c r="D135" s="107">
        <v>0</v>
      </c>
      <c r="E135" s="107">
        <v>0</v>
      </c>
      <c r="F135" s="107">
        <v>0</v>
      </c>
      <c r="G135" s="32"/>
      <c r="H135" s="59"/>
      <c r="I135" s="59"/>
      <c r="J135" s="147" t="s">
        <v>100</v>
      </c>
      <c r="K135" s="147"/>
      <c r="L135" s="147"/>
      <c r="M135" s="104">
        <f t="shared" si="16"/>
        <v>6</v>
      </c>
      <c r="N135" s="105">
        <v>5</v>
      </c>
      <c r="O135" s="105">
        <v>1</v>
      </c>
      <c r="P135" s="61"/>
      <c r="Q135" s="61"/>
      <c r="R135" s="61"/>
    </row>
    <row r="136" spans="2:18" x14ac:dyDescent="0.35">
      <c r="B136" s="161" t="s">
        <v>77</v>
      </c>
      <c r="C136" s="101" t="s">
        <v>73</v>
      </c>
      <c r="D136" s="102">
        <v>0</v>
      </c>
      <c r="E136" s="103">
        <v>0</v>
      </c>
      <c r="F136" s="103">
        <v>0</v>
      </c>
      <c r="G136" s="32"/>
      <c r="H136" s="59"/>
      <c r="I136" s="59"/>
      <c r="J136" s="147" t="s">
        <v>98</v>
      </c>
      <c r="K136" s="147"/>
      <c r="L136" s="147"/>
      <c r="M136" s="104">
        <f t="shared" si="16"/>
        <v>5</v>
      </c>
      <c r="N136" s="105">
        <v>5</v>
      </c>
      <c r="O136" s="105">
        <v>0</v>
      </c>
      <c r="P136" s="61"/>
      <c r="Q136" s="61"/>
      <c r="R136" s="61"/>
    </row>
    <row r="137" spans="2:18" x14ac:dyDescent="0.35">
      <c r="B137" s="162"/>
      <c r="C137" s="101" t="s">
        <v>74</v>
      </c>
      <c r="D137" s="102">
        <v>0</v>
      </c>
      <c r="E137" s="103">
        <v>0</v>
      </c>
      <c r="F137" s="103">
        <v>0</v>
      </c>
      <c r="G137" s="32"/>
      <c r="H137" s="59"/>
      <c r="I137" s="59"/>
      <c r="J137" s="147" t="s">
        <v>95</v>
      </c>
      <c r="K137" s="147"/>
      <c r="L137" s="147"/>
      <c r="M137" s="104">
        <f t="shared" si="16"/>
        <v>4</v>
      </c>
      <c r="N137" s="105">
        <v>4</v>
      </c>
      <c r="O137" s="105">
        <v>0</v>
      </c>
      <c r="P137" s="61"/>
      <c r="Q137" s="61"/>
      <c r="R137" s="61"/>
    </row>
    <row r="138" spans="2:18" x14ac:dyDescent="0.35">
      <c r="B138" s="162"/>
      <c r="C138" s="101" t="s">
        <v>75</v>
      </c>
      <c r="D138" s="102">
        <v>2</v>
      </c>
      <c r="E138" s="103">
        <v>2</v>
      </c>
      <c r="F138" s="103">
        <v>0</v>
      </c>
      <c r="G138" s="32"/>
      <c r="H138" s="59"/>
      <c r="I138" s="59"/>
      <c r="J138" s="147" t="s">
        <v>97</v>
      </c>
      <c r="K138" s="147"/>
      <c r="L138" s="147"/>
      <c r="M138" s="104">
        <f t="shared" si="16"/>
        <v>3</v>
      </c>
      <c r="N138" s="105">
        <v>3</v>
      </c>
      <c r="O138" s="105">
        <v>0</v>
      </c>
      <c r="P138" s="61"/>
      <c r="Q138" s="61"/>
      <c r="R138" s="61"/>
    </row>
    <row r="139" spans="2:18" x14ac:dyDescent="0.35">
      <c r="B139" s="163"/>
      <c r="C139" s="106" t="s">
        <v>2</v>
      </c>
      <c r="D139" s="107">
        <v>2</v>
      </c>
      <c r="E139" s="107">
        <v>2</v>
      </c>
      <c r="F139" s="107">
        <v>0</v>
      </c>
      <c r="G139" s="32"/>
      <c r="H139" s="59"/>
      <c r="I139" s="59"/>
      <c r="J139" s="147" t="s">
        <v>76</v>
      </c>
      <c r="K139" s="147"/>
      <c r="L139" s="147"/>
      <c r="M139" s="104">
        <f t="shared" si="16"/>
        <v>2</v>
      </c>
      <c r="N139" s="105">
        <v>2</v>
      </c>
      <c r="O139" s="105">
        <v>0</v>
      </c>
      <c r="P139" s="61"/>
      <c r="Q139" s="61"/>
      <c r="R139" s="61"/>
    </row>
    <row r="140" spans="2:18" x14ac:dyDescent="0.35">
      <c r="B140" s="161" t="s">
        <v>54</v>
      </c>
      <c r="C140" s="101" t="s">
        <v>73</v>
      </c>
      <c r="D140" s="102">
        <v>0</v>
      </c>
      <c r="E140" s="103">
        <v>0</v>
      </c>
      <c r="F140" s="103">
        <v>0</v>
      </c>
      <c r="G140" s="32"/>
      <c r="H140" s="59"/>
      <c r="I140" s="59"/>
      <c r="J140" s="147" t="s">
        <v>101</v>
      </c>
      <c r="K140" s="147"/>
      <c r="L140" s="147"/>
      <c r="M140" s="104">
        <f t="shared" si="16"/>
        <v>2</v>
      </c>
      <c r="N140" s="105">
        <v>2</v>
      </c>
      <c r="O140" s="105">
        <v>0</v>
      </c>
      <c r="P140" s="61"/>
      <c r="Q140" s="61"/>
      <c r="R140" s="61"/>
    </row>
    <row r="141" spans="2:18" ht="15" thickBot="1" x14ac:dyDescent="0.4">
      <c r="B141" s="162"/>
      <c r="C141" s="101" t="s">
        <v>74</v>
      </c>
      <c r="D141" s="102">
        <v>0</v>
      </c>
      <c r="E141" s="103">
        <v>0</v>
      </c>
      <c r="F141" s="103">
        <v>0</v>
      </c>
      <c r="G141" s="32"/>
      <c r="H141" s="59"/>
      <c r="I141" s="59"/>
      <c r="J141" s="147" t="s">
        <v>102</v>
      </c>
      <c r="K141" s="147"/>
      <c r="L141" s="147"/>
      <c r="M141" s="104">
        <f t="shared" si="16"/>
        <v>32</v>
      </c>
      <c r="N141" s="105">
        <v>28</v>
      </c>
      <c r="O141" s="105">
        <v>4</v>
      </c>
      <c r="P141" s="61"/>
      <c r="Q141" s="61"/>
      <c r="R141" s="61"/>
    </row>
    <row r="142" spans="2:18" ht="16.5" customHeight="1" x14ac:dyDescent="0.35">
      <c r="B142" s="162"/>
      <c r="C142" s="101" t="s">
        <v>75</v>
      </c>
      <c r="D142" s="102">
        <v>0</v>
      </c>
      <c r="E142" s="103">
        <v>0</v>
      </c>
      <c r="F142" s="103">
        <v>0</v>
      </c>
      <c r="G142" s="32"/>
      <c r="H142" s="59"/>
      <c r="I142" s="59"/>
      <c r="J142" s="30" t="s">
        <v>2</v>
      </c>
      <c r="K142" s="30"/>
      <c r="L142" s="30"/>
      <c r="M142" s="30">
        <f>SUM(M129:M141)</f>
        <v>144</v>
      </c>
      <c r="N142" s="30">
        <f>SUM(N129:N141)</f>
        <v>128</v>
      </c>
      <c r="O142" s="30">
        <f>SUM(O129:O141)</f>
        <v>16</v>
      </c>
      <c r="P142" s="61"/>
      <c r="Q142" s="61"/>
      <c r="R142" s="61"/>
    </row>
    <row r="143" spans="2:18" ht="15" thickBot="1" x14ac:dyDescent="0.4">
      <c r="B143" s="163"/>
      <c r="C143" s="106" t="s">
        <v>2</v>
      </c>
      <c r="D143" s="107">
        <v>0</v>
      </c>
      <c r="E143" s="107">
        <v>0</v>
      </c>
      <c r="F143" s="107">
        <v>0</v>
      </c>
      <c r="G143" s="32"/>
      <c r="H143" s="59"/>
      <c r="I143" s="59"/>
      <c r="J143" s="37" t="s">
        <v>18</v>
      </c>
      <c r="K143" s="37"/>
      <c r="L143" s="37"/>
      <c r="M143" s="37">
        <f>M142/M142</f>
        <v>1</v>
      </c>
      <c r="N143" s="37">
        <f>N142/M142</f>
        <v>0.88888888888888884</v>
      </c>
      <c r="O143" s="37">
        <f>O142/M142</f>
        <v>0.1111111111111111</v>
      </c>
      <c r="P143" s="61"/>
      <c r="Q143" s="61"/>
      <c r="R143" s="61"/>
    </row>
    <row r="144" spans="2:18" ht="18.75" customHeight="1" x14ac:dyDescent="0.35">
      <c r="B144" s="161" t="s">
        <v>57</v>
      </c>
      <c r="C144" s="101" t="s">
        <v>73</v>
      </c>
      <c r="D144" s="102">
        <v>2</v>
      </c>
      <c r="E144" s="103">
        <v>2</v>
      </c>
      <c r="F144" s="103">
        <v>0</v>
      </c>
      <c r="G144" s="32"/>
      <c r="H144" s="59"/>
      <c r="I144" s="59"/>
      <c r="J144" s="185" t="s">
        <v>103</v>
      </c>
      <c r="K144" s="185"/>
      <c r="L144" s="185"/>
      <c r="M144" s="185"/>
      <c r="N144" s="185"/>
      <c r="O144" s="185"/>
      <c r="P144" s="61"/>
      <c r="Q144" s="61"/>
      <c r="R144" s="61"/>
    </row>
    <row r="145" spans="2:18" x14ac:dyDescent="0.35">
      <c r="B145" s="162"/>
      <c r="C145" s="101" t="s">
        <v>74</v>
      </c>
      <c r="D145" s="102">
        <v>0</v>
      </c>
      <c r="E145" s="103">
        <v>0</v>
      </c>
      <c r="F145" s="103">
        <v>0</v>
      </c>
      <c r="G145" s="32"/>
      <c r="H145" s="59"/>
      <c r="I145" s="59"/>
      <c r="J145" s="186"/>
      <c r="K145" s="186"/>
      <c r="L145" s="186"/>
      <c r="M145" s="186"/>
      <c r="N145" s="186"/>
      <c r="O145" s="186"/>
      <c r="P145" s="61"/>
      <c r="Q145" s="61"/>
      <c r="R145" s="61"/>
    </row>
    <row r="146" spans="2:18" x14ac:dyDescent="0.35">
      <c r="B146" s="162"/>
      <c r="C146" s="101" t="s">
        <v>75</v>
      </c>
      <c r="D146" s="102">
        <v>1</v>
      </c>
      <c r="E146" s="103">
        <v>1</v>
      </c>
      <c r="F146" s="103">
        <v>0</v>
      </c>
      <c r="G146" s="32"/>
      <c r="H146" s="59"/>
      <c r="I146" s="59"/>
      <c r="J146" s="61"/>
      <c r="K146" s="61"/>
      <c r="L146" s="61"/>
      <c r="M146" s="61"/>
      <c r="N146" s="61"/>
      <c r="O146" s="61"/>
      <c r="P146" s="61"/>
      <c r="Q146" s="61"/>
      <c r="R146" s="61"/>
    </row>
    <row r="147" spans="2:18" x14ac:dyDescent="0.35">
      <c r="B147" s="163"/>
      <c r="C147" s="106" t="s">
        <v>2</v>
      </c>
      <c r="D147" s="107">
        <v>3</v>
      </c>
      <c r="E147" s="107">
        <v>3</v>
      </c>
      <c r="F147" s="107">
        <v>0</v>
      </c>
      <c r="G147" s="32"/>
      <c r="H147" s="59"/>
      <c r="I147" s="59"/>
      <c r="J147" s="61"/>
      <c r="K147" s="61"/>
      <c r="L147" s="61"/>
      <c r="M147" s="61"/>
      <c r="N147" s="61"/>
      <c r="O147" s="61"/>
      <c r="P147" s="61"/>
      <c r="Q147" s="61"/>
      <c r="R147" s="61"/>
    </row>
    <row r="148" spans="2:18" x14ac:dyDescent="0.35">
      <c r="B148" s="161" t="s">
        <v>58</v>
      </c>
      <c r="C148" s="101" t="s">
        <v>73</v>
      </c>
      <c r="D148" s="102">
        <v>0</v>
      </c>
      <c r="E148" s="103">
        <v>0</v>
      </c>
      <c r="F148" s="103">
        <v>0</v>
      </c>
      <c r="G148" s="32"/>
      <c r="H148" s="59"/>
      <c r="I148" s="59"/>
      <c r="J148" s="61"/>
      <c r="K148" s="61"/>
      <c r="L148" s="61"/>
      <c r="M148" s="61"/>
      <c r="N148" s="61"/>
      <c r="O148" s="61"/>
      <c r="P148" s="61"/>
      <c r="Q148" s="61"/>
      <c r="R148" s="61"/>
    </row>
    <row r="149" spans="2:18" x14ac:dyDescent="0.35">
      <c r="B149" s="162"/>
      <c r="C149" s="101" t="s">
        <v>74</v>
      </c>
      <c r="D149" s="102">
        <v>3</v>
      </c>
      <c r="E149" s="103">
        <v>3</v>
      </c>
      <c r="F149" s="103">
        <v>0</v>
      </c>
      <c r="G149" s="32"/>
      <c r="H149" s="59"/>
      <c r="I149" s="59"/>
      <c r="J149" s="61"/>
      <c r="K149" s="61"/>
      <c r="L149" s="61"/>
      <c r="M149" s="61"/>
      <c r="N149" s="61"/>
      <c r="O149" s="61"/>
      <c r="P149" s="61"/>
      <c r="Q149" s="61"/>
      <c r="R149" s="61"/>
    </row>
    <row r="150" spans="2:18" x14ac:dyDescent="0.35">
      <c r="B150" s="162"/>
      <c r="C150" s="101" t="s">
        <v>75</v>
      </c>
      <c r="D150" s="102">
        <v>7</v>
      </c>
      <c r="E150" s="103">
        <v>7</v>
      </c>
      <c r="F150" s="103">
        <v>0</v>
      </c>
      <c r="G150" s="32"/>
      <c r="H150" s="59"/>
      <c r="I150" s="59"/>
      <c r="J150" s="61"/>
      <c r="K150" s="61"/>
      <c r="L150" s="61"/>
      <c r="M150" s="61"/>
      <c r="N150" s="61"/>
      <c r="O150" s="61"/>
      <c r="P150" s="61"/>
      <c r="Q150" s="61"/>
      <c r="R150" s="61"/>
    </row>
    <row r="151" spans="2:18" x14ac:dyDescent="0.35">
      <c r="B151" s="163"/>
      <c r="C151" s="106" t="s">
        <v>2</v>
      </c>
      <c r="D151" s="107">
        <v>10</v>
      </c>
      <c r="E151" s="107">
        <v>10</v>
      </c>
      <c r="F151" s="107">
        <v>0</v>
      </c>
      <c r="G151" s="32"/>
      <c r="H151" s="59"/>
      <c r="I151" s="59"/>
      <c r="J151" s="61"/>
      <c r="K151" s="61"/>
      <c r="L151" s="61"/>
      <c r="M151" s="61"/>
      <c r="N151" s="61"/>
      <c r="O151" s="61"/>
      <c r="P151" s="61"/>
      <c r="Q151" s="61"/>
      <c r="R151" s="61"/>
    </row>
    <row r="152" spans="2:18" x14ac:dyDescent="0.35">
      <c r="B152" s="161" t="s">
        <v>61</v>
      </c>
      <c r="C152" s="101" t="s">
        <v>73</v>
      </c>
      <c r="D152" s="102">
        <v>0</v>
      </c>
      <c r="E152" s="103">
        <v>0</v>
      </c>
      <c r="F152" s="103">
        <v>0</v>
      </c>
      <c r="G152" s="32"/>
      <c r="H152" s="59"/>
      <c r="I152" s="59"/>
      <c r="J152" s="61"/>
      <c r="K152" s="61"/>
      <c r="L152" s="61"/>
      <c r="M152" s="61"/>
      <c r="N152" s="61"/>
      <c r="O152" s="61"/>
    </row>
    <row r="153" spans="2:18" x14ac:dyDescent="0.35">
      <c r="B153" s="162"/>
      <c r="C153" s="101" t="s">
        <v>74</v>
      </c>
      <c r="D153" s="102">
        <v>1</v>
      </c>
      <c r="E153" s="103">
        <v>1</v>
      </c>
      <c r="F153" s="103">
        <v>0</v>
      </c>
      <c r="G153" s="32"/>
      <c r="H153" s="59"/>
      <c r="I153" s="59"/>
      <c r="J153" s="61"/>
      <c r="K153" s="61"/>
      <c r="L153" s="61"/>
      <c r="M153" s="61"/>
      <c r="N153" s="61"/>
      <c r="O153" s="61"/>
    </row>
    <row r="154" spans="2:18" x14ac:dyDescent="0.35">
      <c r="B154" s="162"/>
      <c r="C154" s="101" t="s">
        <v>75</v>
      </c>
      <c r="D154" s="102">
        <v>7</v>
      </c>
      <c r="E154" s="103">
        <v>7</v>
      </c>
      <c r="F154" s="103">
        <v>0</v>
      </c>
      <c r="G154" s="32"/>
      <c r="H154" s="59"/>
      <c r="I154" s="59"/>
      <c r="J154" s="61"/>
      <c r="K154" s="61"/>
      <c r="L154" s="61"/>
      <c r="M154" s="61"/>
      <c r="N154" s="61"/>
      <c r="O154" s="61"/>
    </row>
    <row r="155" spans="2:18" x14ac:dyDescent="0.35">
      <c r="B155" s="163"/>
      <c r="C155" s="106" t="s">
        <v>2</v>
      </c>
      <c r="D155" s="107">
        <v>8</v>
      </c>
      <c r="E155" s="107">
        <v>8</v>
      </c>
      <c r="F155" s="107">
        <v>0</v>
      </c>
      <c r="G155" s="32"/>
      <c r="H155" s="59"/>
      <c r="I155" s="59"/>
      <c r="J155" s="61"/>
      <c r="K155" s="61"/>
      <c r="L155" s="61"/>
      <c r="M155" s="61"/>
      <c r="N155" s="61"/>
      <c r="O155" s="61"/>
    </row>
    <row r="156" spans="2:18" x14ac:dyDescent="0.35">
      <c r="B156" s="161" t="s">
        <v>63</v>
      </c>
      <c r="C156" s="101" t="s">
        <v>73</v>
      </c>
      <c r="D156" s="102">
        <v>0</v>
      </c>
      <c r="E156" s="103">
        <v>0</v>
      </c>
      <c r="F156" s="103">
        <v>0</v>
      </c>
      <c r="G156" s="32"/>
      <c r="H156" s="59"/>
      <c r="I156" s="59"/>
      <c r="J156" s="61"/>
      <c r="K156" s="61"/>
      <c r="L156" s="61"/>
      <c r="M156" s="61"/>
      <c r="N156" s="61"/>
      <c r="O156" s="61"/>
    </row>
    <row r="157" spans="2:18" x14ac:dyDescent="0.35">
      <c r="B157" s="162"/>
      <c r="C157" s="101" t="s">
        <v>74</v>
      </c>
      <c r="D157" s="102">
        <v>2</v>
      </c>
      <c r="E157" s="103">
        <v>2</v>
      </c>
      <c r="F157" s="103">
        <v>0</v>
      </c>
      <c r="G157" s="32"/>
      <c r="H157" s="59"/>
      <c r="I157" s="59"/>
      <c r="J157" s="61"/>
      <c r="K157" s="61"/>
      <c r="L157" s="61"/>
      <c r="M157" s="61"/>
      <c r="N157" s="61"/>
      <c r="O157" s="61"/>
    </row>
    <row r="158" spans="2:18" x14ac:dyDescent="0.35">
      <c r="B158" s="162"/>
      <c r="C158" s="101" t="s">
        <v>75</v>
      </c>
      <c r="D158" s="102">
        <v>1</v>
      </c>
      <c r="E158" s="103">
        <v>1</v>
      </c>
      <c r="F158" s="103">
        <v>0</v>
      </c>
      <c r="G158" s="32"/>
      <c r="H158" s="59"/>
      <c r="I158" s="59"/>
      <c r="J158" s="61"/>
      <c r="K158" s="61"/>
      <c r="L158" s="61"/>
      <c r="M158" s="61"/>
      <c r="N158" s="61"/>
      <c r="O158" s="61"/>
    </row>
    <row r="159" spans="2:18" x14ac:dyDescent="0.35">
      <c r="B159" s="163"/>
      <c r="C159" s="106" t="s">
        <v>2</v>
      </c>
      <c r="D159" s="107">
        <v>3</v>
      </c>
      <c r="E159" s="107">
        <v>3</v>
      </c>
      <c r="F159" s="107">
        <v>0</v>
      </c>
      <c r="G159" s="32"/>
      <c r="H159" s="59"/>
      <c r="I159" s="59"/>
      <c r="J159" s="61"/>
      <c r="K159" s="61"/>
      <c r="L159" s="61"/>
      <c r="M159" s="61"/>
      <c r="N159" s="61"/>
      <c r="O159" s="61"/>
    </row>
    <row r="160" spans="2:18" x14ac:dyDescent="0.35">
      <c r="B160" s="161" t="s">
        <v>78</v>
      </c>
      <c r="C160" s="101" t="s">
        <v>73</v>
      </c>
      <c r="D160" s="102">
        <v>1</v>
      </c>
      <c r="E160" s="103">
        <v>1</v>
      </c>
      <c r="F160" s="103">
        <v>0</v>
      </c>
      <c r="G160" s="32"/>
      <c r="H160" s="59"/>
      <c r="I160" s="59"/>
      <c r="J160" s="61"/>
      <c r="K160" s="61"/>
      <c r="L160" s="61"/>
      <c r="M160" s="61"/>
      <c r="N160" s="61"/>
      <c r="O160" s="61"/>
    </row>
    <row r="161" spans="2:18" x14ac:dyDescent="0.35">
      <c r="B161" s="162"/>
      <c r="C161" s="101" t="s">
        <v>74</v>
      </c>
      <c r="D161" s="102">
        <v>2</v>
      </c>
      <c r="E161" s="103">
        <v>2</v>
      </c>
      <c r="F161" s="103">
        <v>0</v>
      </c>
      <c r="G161" s="32"/>
      <c r="H161" s="59"/>
      <c r="I161" s="59"/>
      <c r="J161" s="61"/>
      <c r="K161" s="61"/>
      <c r="L161" s="61"/>
      <c r="M161" s="61"/>
      <c r="N161" s="61"/>
      <c r="O161" s="61"/>
    </row>
    <row r="162" spans="2:18" x14ac:dyDescent="0.35">
      <c r="B162" s="162"/>
      <c r="C162" s="101" t="s">
        <v>75</v>
      </c>
      <c r="D162" s="102">
        <v>2</v>
      </c>
      <c r="E162" s="103">
        <v>2</v>
      </c>
      <c r="F162" s="103">
        <v>0</v>
      </c>
      <c r="G162" s="32"/>
      <c r="H162" s="59"/>
      <c r="I162" s="59"/>
      <c r="J162" s="61"/>
      <c r="K162" s="61"/>
      <c r="L162" s="61"/>
      <c r="M162" s="61"/>
      <c r="N162" s="61"/>
      <c r="O162" s="61"/>
      <c r="P162" s="61"/>
      <c r="Q162" s="61"/>
      <c r="R162" s="61"/>
    </row>
    <row r="163" spans="2:18" x14ac:dyDescent="0.35">
      <c r="B163" s="163"/>
      <c r="C163" s="106" t="s">
        <v>2</v>
      </c>
      <c r="D163" s="107">
        <v>5</v>
      </c>
      <c r="E163" s="107">
        <v>5</v>
      </c>
      <c r="F163" s="107">
        <v>0</v>
      </c>
      <c r="G163" s="32"/>
      <c r="H163" s="59"/>
      <c r="I163" s="59"/>
      <c r="J163" s="61"/>
      <c r="K163" s="61"/>
      <c r="L163" s="61"/>
      <c r="M163" s="61"/>
      <c r="N163" s="61"/>
      <c r="O163" s="61"/>
      <c r="P163" s="61"/>
      <c r="Q163" s="61"/>
      <c r="R163" s="61"/>
    </row>
    <row r="164" spans="2:18" x14ac:dyDescent="0.35">
      <c r="B164" s="161" t="s">
        <v>55</v>
      </c>
      <c r="C164" s="101" t="s">
        <v>73</v>
      </c>
      <c r="D164" s="102">
        <v>0</v>
      </c>
      <c r="E164" s="103">
        <v>0</v>
      </c>
      <c r="F164" s="103">
        <v>0</v>
      </c>
      <c r="G164" s="32"/>
      <c r="H164" s="59"/>
      <c r="I164" s="59"/>
      <c r="J164" s="61"/>
      <c r="K164" s="61"/>
      <c r="L164" s="61"/>
      <c r="M164" s="61"/>
      <c r="N164" s="61"/>
      <c r="O164" s="61"/>
      <c r="P164" s="61"/>
      <c r="Q164" s="61"/>
      <c r="R164" s="61"/>
    </row>
    <row r="165" spans="2:18" x14ac:dyDescent="0.35">
      <c r="B165" s="162"/>
      <c r="C165" s="101" t="s">
        <v>74</v>
      </c>
      <c r="D165" s="102">
        <v>0</v>
      </c>
      <c r="E165" s="103">
        <v>0</v>
      </c>
      <c r="F165" s="103">
        <v>0</v>
      </c>
      <c r="G165" s="32"/>
      <c r="H165" s="59"/>
      <c r="I165" s="59"/>
      <c r="J165" s="61"/>
      <c r="K165" s="61"/>
      <c r="L165" s="61"/>
      <c r="M165" s="61"/>
      <c r="N165" s="61"/>
      <c r="O165" s="61"/>
      <c r="P165" s="61"/>
      <c r="Q165" s="61"/>
      <c r="R165" s="61"/>
    </row>
    <row r="166" spans="2:18" x14ac:dyDescent="0.35">
      <c r="B166" s="162"/>
      <c r="C166" s="101" t="s">
        <v>75</v>
      </c>
      <c r="D166" s="102">
        <v>0</v>
      </c>
      <c r="E166" s="103">
        <v>0</v>
      </c>
      <c r="F166" s="103">
        <v>0</v>
      </c>
      <c r="G166" s="32"/>
      <c r="H166" s="59"/>
      <c r="I166" s="59"/>
      <c r="J166" s="61"/>
      <c r="K166" s="61"/>
      <c r="L166" s="61"/>
      <c r="M166" s="61"/>
      <c r="N166" s="61"/>
      <c r="O166" s="61"/>
      <c r="P166" s="61"/>
      <c r="Q166" s="61"/>
      <c r="R166" s="61"/>
    </row>
    <row r="167" spans="2:18" x14ac:dyDescent="0.35">
      <c r="B167" s="163"/>
      <c r="C167" s="106" t="s">
        <v>2</v>
      </c>
      <c r="D167" s="107">
        <v>0</v>
      </c>
      <c r="E167" s="107">
        <v>0</v>
      </c>
      <c r="F167" s="107">
        <v>0</v>
      </c>
      <c r="G167" s="32"/>
      <c r="H167" s="59"/>
      <c r="I167" s="59"/>
      <c r="J167" s="61"/>
      <c r="K167" s="61"/>
      <c r="L167" s="61"/>
      <c r="M167" s="61"/>
      <c r="N167" s="61"/>
      <c r="O167" s="61"/>
      <c r="P167" s="61"/>
      <c r="Q167" s="61"/>
      <c r="R167" s="61"/>
    </row>
    <row r="168" spans="2:18" x14ac:dyDescent="0.35">
      <c r="B168" s="161" t="s">
        <v>79</v>
      </c>
      <c r="C168" s="101" t="s">
        <v>73</v>
      </c>
      <c r="D168" s="102">
        <v>1</v>
      </c>
      <c r="E168" s="103">
        <v>1</v>
      </c>
      <c r="F168" s="103">
        <v>0</v>
      </c>
      <c r="G168" s="32"/>
      <c r="H168" s="59"/>
      <c r="I168" s="59"/>
      <c r="J168" s="61"/>
      <c r="K168" s="61"/>
      <c r="L168" s="61"/>
      <c r="M168" s="61"/>
      <c r="N168" s="61"/>
      <c r="O168" s="61"/>
      <c r="P168" s="61"/>
      <c r="Q168" s="61"/>
      <c r="R168" s="61"/>
    </row>
    <row r="169" spans="2:18" x14ac:dyDescent="0.35">
      <c r="B169" s="162"/>
      <c r="C169" s="101" t="s">
        <v>74</v>
      </c>
      <c r="D169" s="102">
        <v>2</v>
      </c>
      <c r="E169" s="103">
        <v>1</v>
      </c>
      <c r="F169" s="103">
        <v>1</v>
      </c>
      <c r="G169" s="32"/>
      <c r="H169" s="59"/>
      <c r="I169" s="59"/>
      <c r="J169" s="61"/>
      <c r="K169" s="61"/>
      <c r="L169" s="61"/>
      <c r="M169" s="61"/>
      <c r="N169" s="61"/>
      <c r="O169" s="61"/>
      <c r="P169" s="61"/>
      <c r="Q169" s="61"/>
      <c r="R169" s="61"/>
    </row>
    <row r="170" spans="2:18" x14ac:dyDescent="0.35">
      <c r="B170" s="162"/>
      <c r="C170" s="101" t="s">
        <v>75</v>
      </c>
      <c r="D170" s="102">
        <v>11</v>
      </c>
      <c r="E170" s="103">
        <v>11</v>
      </c>
      <c r="F170" s="103">
        <v>0</v>
      </c>
      <c r="G170" s="32"/>
      <c r="H170" s="59"/>
      <c r="I170" s="59"/>
      <c r="J170" s="61"/>
      <c r="K170" s="61"/>
      <c r="L170" s="61"/>
      <c r="M170" s="61"/>
      <c r="N170" s="61"/>
      <c r="O170" s="61"/>
      <c r="P170" s="61"/>
      <c r="Q170" s="61"/>
      <c r="R170" s="61"/>
    </row>
    <row r="171" spans="2:18" x14ac:dyDescent="0.35">
      <c r="B171" s="163"/>
      <c r="C171" s="106" t="s">
        <v>2</v>
      </c>
      <c r="D171" s="107">
        <v>14</v>
      </c>
      <c r="E171" s="107">
        <v>13</v>
      </c>
      <c r="F171" s="107">
        <v>1</v>
      </c>
      <c r="G171" s="32"/>
      <c r="H171" s="59"/>
      <c r="I171" s="59"/>
      <c r="J171" s="61"/>
      <c r="K171" s="61"/>
      <c r="L171" s="61"/>
      <c r="M171" s="61"/>
      <c r="N171" s="61"/>
      <c r="O171" s="61"/>
      <c r="P171" s="61"/>
      <c r="Q171" s="61"/>
      <c r="R171" s="61"/>
    </row>
    <row r="172" spans="2:18" ht="16.5" customHeight="1" x14ac:dyDescent="0.35">
      <c r="B172" s="161" t="s">
        <v>80</v>
      </c>
      <c r="C172" s="101" t="s">
        <v>73</v>
      </c>
      <c r="D172" s="102">
        <v>0</v>
      </c>
      <c r="E172" s="103">
        <v>0</v>
      </c>
      <c r="F172" s="103">
        <v>0</v>
      </c>
      <c r="G172" s="32"/>
      <c r="H172" s="59"/>
      <c r="I172" s="59"/>
      <c r="J172" s="61"/>
      <c r="K172" s="61"/>
      <c r="L172" s="61"/>
      <c r="M172" s="61"/>
      <c r="N172" s="61"/>
      <c r="O172" s="61"/>
      <c r="P172" s="61"/>
      <c r="Q172" s="61"/>
      <c r="R172" s="61"/>
    </row>
    <row r="173" spans="2:18" x14ac:dyDescent="0.35">
      <c r="B173" s="162"/>
      <c r="C173" s="101" t="s">
        <v>74</v>
      </c>
      <c r="D173" s="102">
        <v>0</v>
      </c>
      <c r="E173" s="103">
        <v>0</v>
      </c>
      <c r="F173" s="103">
        <v>0</v>
      </c>
      <c r="G173" s="32"/>
      <c r="H173" s="59"/>
      <c r="I173" s="59"/>
      <c r="J173" s="61"/>
      <c r="K173" s="61"/>
      <c r="L173" s="61"/>
      <c r="M173" s="61"/>
      <c r="N173" s="61"/>
      <c r="O173" s="61"/>
      <c r="P173" s="61"/>
      <c r="Q173" s="61"/>
      <c r="R173" s="61"/>
    </row>
    <row r="174" spans="2:18" x14ac:dyDescent="0.35">
      <c r="B174" s="162"/>
      <c r="C174" s="101" t="s">
        <v>75</v>
      </c>
      <c r="D174" s="102">
        <v>1</v>
      </c>
      <c r="E174" s="103">
        <v>1</v>
      </c>
      <c r="F174" s="103">
        <v>0</v>
      </c>
      <c r="G174" s="32"/>
      <c r="H174" s="59"/>
      <c r="I174" s="59"/>
      <c r="J174" s="61"/>
      <c r="K174" s="61"/>
      <c r="L174" s="61"/>
      <c r="M174" s="61"/>
      <c r="N174" s="61"/>
      <c r="O174" s="61"/>
      <c r="P174" s="61"/>
      <c r="Q174" s="61"/>
      <c r="R174" s="61"/>
    </row>
    <row r="175" spans="2:18" x14ac:dyDescent="0.35">
      <c r="B175" s="163"/>
      <c r="C175" s="106" t="s">
        <v>2</v>
      </c>
      <c r="D175" s="107">
        <v>1</v>
      </c>
      <c r="E175" s="107">
        <v>1</v>
      </c>
      <c r="F175" s="107">
        <v>0</v>
      </c>
      <c r="G175" s="32"/>
      <c r="H175" s="59"/>
      <c r="I175" s="59"/>
      <c r="J175" s="61"/>
      <c r="K175" s="61"/>
      <c r="L175" s="61"/>
      <c r="M175" s="61"/>
      <c r="N175" s="61"/>
      <c r="O175" s="61"/>
      <c r="P175" s="61"/>
      <c r="Q175" s="61"/>
      <c r="R175" s="61"/>
    </row>
    <row r="176" spans="2:18" x14ac:dyDescent="0.35">
      <c r="B176" s="161" t="s">
        <v>56</v>
      </c>
      <c r="C176" s="101" t="s">
        <v>73</v>
      </c>
      <c r="D176" s="102">
        <v>0</v>
      </c>
      <c r="E176" s="103">
        <v>0</v>
      </c>
      <c r="F176" s="103">
        <v>0</v>
      </c>
      <c r="J176" s="61"/>
      <c r="K176" s="61"/>
      <c r="L176" s="61"/>
      <c r="M176" s="61"/>
      <c r="N176" s="61"/>
      <c r="O176"/>
      <c r="P176"/>
      <c r="Q176" s="61"/>
      <c r="R176" s="61"/>
    </row>
    <row r="177" spans="2:18" x14ac:dyDescent="0.35">
      <c r="B177" s="162"/>
      <c r="C177" s="101" t="s">
        <v>74</v>
      </c>
      <c r="D177" s="102">
        <v>1</v>
      </c>
      <c r="E177" s="103">
        <v>1</v>
      </c>
      <c r="F177" s="103">
        <v>0</v>
      </c>
      <c r="J177" s="61"/>
      <c r="K177" s="61"/>
      <c r="L177" s="61"/>
      <c r="M177" s="61"/>
      <c r="N177" s="61"/>
      <c r="O177"/>
      <c r="P177"/>
      <c r="Q177" s="61"/>
      <c r="R177" s="61"/>
    </row>
    <row r="178" spans="2:18" x14ac:dyDescent="0.35">
      <c r="B178" s="162"/>
      <c r="C178" s="101" t="s">
        <v>75</v>
      </c>
      <c r="D178" s="102">
        <v>2</v>
      </c>
      <c r="E178" s="103">
        <v>2</v>
      </c>
      <c r="F178" s="103">
        <v>0</v>
      </c>
      <c r="J178" s="61"/>
      <c r="K178" s="61"/>
      <c r="L178" s="61"/>
      <c r="M178" s="61"/>
      <c r="N178" s="61"/>
      <c r="O178"/>
      <c r="P178"/>
      <c r="Q178" s="61"/>
      <c r="R178" s="61"/>
    </row>
    <row r="179" spans="2:18" x14ac:dyDescent="0.35">
      <c r="B179" s="163"/>
      <c r="C179" s="106" t="s">
        <v>2</v>
      </c>
      <c r="D179" s="107">
        <v>3</v>
      </c>
      <c r="E179" s="107">
        <v>3</v>
      </c>
      <c r="F179" s="107">
        <v>0</v>
      </c>
      <c r="J179" s="61"/>
      <c r="K179" s="61"/>
      <c r="L179" s="61"/>
      <c r="M179" s="61"/>
      <c r="N179" s="61"/>
      <c r="O179"/>
      <c r="P179"/>
      <c r="Q179" s="61"/>
      <c r="R179" s="61"/>
    </row>
    <row r="180" spans="2:18" x14ac:dyDescent="0.35">
      <c r="B180" s="161" t="s">
        <v>60</v>
      </c>
      <c r="C180" s="101" t="s">
        <v>73</v>
      </c>
      <c r="D180" s="102">
        <v>0</v>
      </c>
      <c r="E180" s="103">
        <v>0</v>
      </c>
      <c r="F180" s="103">
        <v>0</v>
      </c>
      <c r="J180" s="61"/>
      <c r="K180" s="61"/>
      <c r="L180" s="61"/>
      <c r="M180" s="61"/>
      <c r="N180" s="61"/>
      <c r="O180"/>
      <c r="P180"/>
      <c r="Q180" s="61"/>
      <c r="R180" s="61"/>
    </row>
    <row r="181" spans="2:18" x14ac:dyDescent="0.35">
      <c r="B181" s="162"/>
      <c r="C181" s="101" t="s">
        <v>74</v>
      </c>
      <c r="D181" s="102">
        <v>3</v>
      </c>
      <c r="E181" s="103">
        <v>3</v>
      </c>
      <c r="F181" s="103">
        <v>0</v>
      </c>
      <c r="J181" s="61"/>
      <c r="K181" s="61"/>
      <c r="L181" s="61"/>
      <c r="M181" s="61"/>
      <c r="N181" s="61"/>
      <c r="O181"/>
      <c r="P181"/>
      <c r="Q181" s="61"/>
      <c r="R181" s="61"/>
    </row>
    <row r="182" spans="2:18" x14ac:dyDescent="0.35">
      <c r="B182" s="162"/>
      <c r="C182" s="101" t="s">
        <v>75</v>
      </c>
      <c r="D182" s="102">
        <v>12</v>
      </c>
      <c r="E182" s="103">
        <v>10</v>
      </c>
      <c r="F182" s="103">
        <v>2</v>
      </c>
      <c r="J182" s="61"/>
      <c r="K182" s="61"/>
      <c r="L182" s="61"/>
      <c r="M182" s="61"/>
      <c r="N182" s="61"/>
      <c r="O182"/>
      <c r="P182"/>
      <c r="Q182" s="61"/>
      <c r="R182" s="61"/>
    </row>
    <row r="183" spans="2:18" x14ac:dyDescent="0.35">
      <c r="B183" s="163"/>
      <c r="C183" s="106" t="s">
        <v>2</v>
      </c>
      <c r="D183" s="107">
        <v>15</v>
      </c>
      <c r="E183" s="107">
        <v>13</v>
      </c>
      <c r="F183" s="107">
        <v>2</v>
      </c>
      <c r="J183" s="61"/>
      <c r="K183" s="61"/>
      <c r="L183" s="61"/>
      <c r="M183" s="61"/>
      <c r="N183" s="61"/>
      <c r="O183"/>
      <c r="P183"/>
      <c r="Q183" s="61"/>
      <c r="R183" s="61"/>
    </row>
    <row r="184" spans="2:18" x14ac:dyDescent="0.35">
      <c r="B184" s="161" t="s">
        <v>81</v>
      </c>
      <c r="C184" s="101" t="s">
        <v>73</v>
      </c>
      <c r="D184" s="102">
        <v>0</v>
      </c>
      <c r="E184" s="103">
        <v>0</v>
      </c>
      <c r="F184" s="103">
        <v>0</v>
      </c>
      <c r="J184" s="61"/>
      <c r="K184" s="61"/>
      <c r="L184" s="61"/>
      <c r="M184" s="61"/>
      <c r="N184" s="61"/>
      <c r="R184" s="61"/>
    </row>
    <row r="185" spans="2:18" x14ac:dyDescent="0.35">
      <c r="B185" s="162"/>
      <c r="C185" s="101" t="s">
        <v>74</v>
      </c>
      <c r="D185" s="102">
        <v>2</v>
      </c>
      <c r="E185" s="103">
        <v>2</v>
      </c>
      <c r="F185" s="103">
        <v>0</v>
      </c>
      <c r="J185" s="61"/>
      <c r="K185" s="61"/>
      <c r="L185" s="61"/>
      <c r="M185" s="61"/>
      <c r="N185" s="61"/>
      <c r="R185" s="61"/>
    </row>
    <row r="186" spans="2:18" x14ac:dyDescent="0.35">
      <c r="B186" s="162"/>
      <c r="C186" s="101" t="s">
        <v>75</v>
      </c>
      <c r="D186" s="102">
        <v>4</v>
      </c>
      <c r="E186" s="103">
        <v>3</v>
      </c>
      <c r="F186" s="103">
        <v>1</v>
      </c>
      <c r="J186" s="61"/>
      <c r="K186" s="61"/>
      <c r="L186" s="61"/>
      <c r="M186" s="61"/>
      <c r="N186" s="61"/>
      <c r="R186" s="61"/>
    </row>
    <row r="187" spans="2:18" x14ac:dyDescent="0.35">
      <c r="B187" s="163"/>
      <c r="C187" s="106" t="s">
        <v>2</v>
      </c>
      <c r="D187" s="107">
        <v>6</v>
      </c>
      <c r="E187" s="107">
        <v>5</v>
      </c>
      <c r="F187" s="107">
        <v>1</v>
      </c>
      <c r="J187" s="61"/>
      <c r="K187" s="61"/>
      <c r="L187" s="61"/>
      <c r="M187" s="61"/>
      <c r="N187" s="61"/>
      <c r="R187" s="61"/>
    </row>
    <row r="188" spans="2:18" x14ac:dyDescent="0.35">
      <c r="B188" s="161" t="s">
        <v>59</v>
      </c>
      <c r="C188" s="101" t="s">
        <v>73</v>
      </c>
      <c r="D188" s="102">
        <v>0</v>
      </c>
      <c r="E188" s="103">
        <v>0</v>
      </c>
      <c r="F188" s="103">
        <v>0</v>
      </c>
      <c r="J188" s="61"/>
      <c r="K188" s="61"/>
      <c r="L188" s="61"/>
      <c r="M188" s="61"/>
      <c r="N188" s="61"/>
      <c r="R188" s="61"/>
    </row>
    <row r="189" spans="2:18" x14ac:dyDescent="0.35">
      <c r="B189" s="162"/>
      <c r="C189" s="101" t="s">
        <v>74</v>
      </c>
      <c r="D189" s="102">
        <v>0</v>
      </c>
      <c r="E189" s="103">
        <v>0</v>
      </c>
      <c r="F189" s="103">
        <v>0</v>
      </c>
      <c r="J189" s="61"/>
      <c r="K189" s="61"/>
      <c r="L189" s="61"/>
      <c r="M189" s="61"/>
      <c r="N189" s="61"/>
      <c r="R189" s="61"/>
    </row>
    <row r="190" spans="2:18" x14ac:dyDescent="0.35">
      <c r="B190" s="162"/>
      <c r="C190" s="101" t="s">
        <v>75</v>
      </c>
      <c r="D190" s="102">
        <v>4</v>
      </c>
      <c r="E190" s="103">
        <v>4</v>
      </c>
      <c r="F190" s="103">
        <v>0</v>
      </c>
      <c r="J190" s="61"/>
      <c r="K190" s="61"/>
      <c r="L190" s="61"/>
      <c r="M190" s="61"/>
      <c r="N190" s="61"/>
      <c r="R190" s="61"/>
    </row>
    <row r="191" spans="2:18" x14ac:dyDescent="0.35">
      <c r="B191" s="163"/>
      <c r="C191" s="106" t="s">
        <v>2</v>
      </c>
      <c r="D191" s="107">
        <v>4</v>
      </c>
      <c r="E191" s="107">
        <v>4</v>
      </c>
      <c r="F191" s="107">
        <v>0</v>
      </c>
      <c r="J191" s="61"/>
      <c r="K191" s="61"/>
      <c r="L191" s="61"/>
      <c r="M191" s="61"/>
      <c r="N191" s="61"/>
      <c r="R191" s="61"/>
    </row>
    <row r="192" spans="2:18" x14ac:dyDescent="0.35">
      <c r="B192" s="161" t="s">
        <v>52</v>
      </c>
      <c r="C192" s="101" t="s">
        <v>73</v>
      </c>
      <c r="D192" s="102">
        <v>0</v>
      </c>
      <c r="E192" s="103">
        <v>0</v>
      </c>
      <c r="F192" s="103">
        <v>0</v>
      </c>
      <c r="J192" s="61"/>
      <c r="K192" s="61"/>
      <c r="L192" s="61"/>
      <c r="M192" s="61"/>
      <c r="N192" s="61"/>
      <c r="R192" s="61"/>
    </row>
    <row r="193" spans="2:18" x14ac:dyDescent="0.35">
      <c r="B193" s="162"/>
      <c r="C193" s="101" t="s">
        <v>74</v>
      </c>
      <c r="D193" s="102">
        <v>1</v>
      </c>
      <c r="E193" s="103">
        <v>1</v>
      </c>
      <c r="F193" s="103">
        <v>0</v>
      </c>
      <c r="J193" s="61"/>
      <c r="K193" s="61"/>
      <c r="L193" s="61"/>
      <c r="M193" s="61"/>
      <c r="N193" s="61"/>
      <c r="R193" s="61"/>
    </row>
    <row r="194" spans="2:18" x14ac:dyDescent="0.35">
      <c r="B194" s="162"/>
      <c r="C194" s="101" t="s">
        <v>75</v>
      </c>
      <c r="D194" s="102">
        <v>6</v>
      </c>
      <c r="E194" s="103">
        <v>4</v>
      </c>
      <c r="F194" s="103">
        <v>2</v>
      </c>
      <c r="J194" s="61"/>
      <c r="K194" s="61"/>
      <c r="L194" s="61"/>
      <c r="M194" s="61"/>
      <c r="N194" s="61"/>
      <c r="R194" s="61"/>
    </row>
    <row r="195" spans="2:18" x14ac:dyDescent="0.35">
      <c r="B195" s="163"/>
      <c r="C195" s="106" t="s">
        <v>2</v>
      </c>
      <c r="D195" s="107">
        <v>7</v>
      </c>
      <c r="E195" s="107">
        <v>5</v>
      </c>
      <c r="F195" s="107">
        <v>2</v>
      </c>
      <c r="J195" s="61"/>
      <c r="K195" s="61"/>
      <c r="L195" s="61"/>
      <c r="M195" s="61"/>
      <c r="N195" s="61"/>
      <c r="R195" s="61"/>
    </row>
    <row r="196" spans="2:18" x14ac:dyDescent="0.35">
      <c r="B196" s="161" t="s">
        <v>67</v>
      </c>
      <c r="C196" s="101" t="s">
        <v>73</v>
      </c>
      <c r="D196" s="102">
        <v>0</v>
      </c>
      <c r="E196" s="103">
        <v>0</v>
      </c>
      <c r="F196" s="103">
        <v>0</v>
      </c>
      <c r="J196" s="61"/>
      <c r="K196" s="61"/>
      <c r="L196" s="61"/>
      <c r="M196" s="61"/>
      <c r="N196" s="61"/>
      <c r="R196" s="61"/>
    </row>
    <row r="197" spans="2:18" x14ac:dyDescent="0.35">
      <c r="B197" s="162"/>
      <c r="C197" s="101" t="s">
        <v>74</v>
      </c>
      <c r="D197" s="102">
        <v>1</v>
      </c>
      <c r="E197" s="103">
        <v>1</v>
      </c>
      <c r="F197" s="103">
        <v>0</v>
      </c>
      <c r="J197" s="61"/>
      <c r="K197" s="61"/>
      <c r="L197" s="61"/>
      <c r="M197" s="61"/>
      <c r="N197" s="61"/>
      <c r="R197" s="61"/>
    </row>
    <row r="198" spans="2:18" x14ac:dyDescent="0.35">
      <c r="B198" s="162"/>
      <c r="C198" s="101" t="s">
        <v>75</v>
      </c>
      <c r="D198" s="102">
        <v>4</v>
      </c>
      <c r="E198" s="103">
        <v>4</v>
      </c>
      <c r="F198" s="103">
        <v>0</v>
      </c>
      <c r="J198" s="61"/>
      <c r="K198" s="61"/>
      <c r="L198" s="61"/>
      <c r="M198" s="61"/>
      <c r="N198" s="61"/>
      <c r="R198" s="61"/>
    </row>
    <row r="199" spans="2:18" x14ac:dyDescent="0.35">
      <c r="B199" s="163"/>
      <c r="C199" s="106" t="s">
        <v>2</v>
      </c>
      <c r="D199" s="107">
        <v>5</v>
      </c>
      <c r="E199" s="107">
        <v>5</v>
      </c>
      <c r="F199" s="107">
        <v>0</v>
      </c>
      <c r="J199" s="61"/>
      <c r="K199" s="61"/>
      <c r="L199" s="61"/>
      <c r="M199" s="61"/>
      <c r="N199" s="61"/>
      <c r="R199" s="61"/>
    </row>
    <row r="200" spans="2:18" x14ac:dyDescent="0.35">
      <c r="B200" s="161" t="s">
        <v>69</v>
      </c>
      <c r="C200" s="101" t="s">
        <v>73</v>
      </c>
      <c r="D200" s="102">
        <v>1</v>
      </c>
      <c r="E200" s="103">
        <v>1</v>
      </c>
      <c r="F200" s="103">
        <v>0</v>
      </c>
      <c r="J200" s="61"/>
      <c r="K200" s="61"/>
      <c r="L200" s="61"/>
      <c r="M200" s="61"/>
      <c r="N200" s="61"/>
      <c r="R200" s="61"/>
    </row>
    <row r="201" spans="2:18" x14ac:dyDescent="0.35">
      <c r="B201" s="162"/>
      <c r="C201" s="101" t="s">
        <v>74</v>
      </c>
      <c r="D201" s="102">
        <v>5</v>
      </c>
      <c r="E201" s="103">
        <v>5</v>
      </c>
      <c r="F201" s="103">
        <v>0</v>
      </c>
      <c r="J201" s="61"/>
      <c r="K201" s="61"/>
      <c r="L201" s="61"/>
      <c r="M201" s="61"/>
      <c r="N201" s="61"/>
      <c r="R201" s="61"/>
    </row>
    <row r="202" spans="2:18" x14ac:dyDescent="0.35">
      <c r="B202" s="162"/>
      <c r="C202" s="101" t="s">
        <v>75</v>
      </c>
      <c r="D202" s="102">
        <v>10</v>
      </c>
      <c r="E202" s="103">
        <v>10</v>
      </c>
      <c r="F202" s="103">
        <v>0</v>
      </c>
      <c r="J202" s="61"/>
      <c r="K202" s="61"/>
      <c r="L202" s="61"/>
      <c r="M202" s="61"/>
      <c r="N202" s="61"/>
      <c r="R202" s="61"/>
    </row>
    <row r="203" spans="2:18" x14ac:dyDescent="0.35">
      <c r="B203" s="163"/>
      <c r="C203" s="106" t="s">
        <v>2</v>
      </c>
      <c r="D203" s="107">
        <v>16</v>
      </c>
      <c r="E203" s="107">
        <v>16</v>
      </c>
      <c r="F203" s="107">
        <v>0</v>
      </c>
      <c r="J203" s="61"/>
      <c r="K203" s="61"/>
      <c r="L203" s="61"/>
      <c r="M203" s="61"/>
      <c r="N203" s="61"/>
      <c r="R203" s="61"/>
    </row>
    <row r="204" spans="2:18" x14ac:dyDescent="0.35">
      <c r="B204" s="161" t="s">
        <v>82</v>
      </c>
      <c r="C204" s="101" t="s">
        <v>73</v>
      </c>
      <c r="D204" s="102">
        <v>0</v>
      </c>
      <c r="E204" s="103">
        <v>0</v>
      </c>
      <c r="F204" s="103">
        <v>0</v>
      </c>
      <c r="J204" s="61"/>
      <c r="K204" s="61"/>
      <c r="L204" s="61"/>
      <c r="M204" s="61"/>
      <c r="N204" s="61"/>
      <c r="R204" s="61"/>
    </row>
    <row r="205" spans="2:18" x14ac:dyDescent="0.35">
      <c r="B205" s="162"/>
      <c r="C205" s="101" t="s">
        <v>74</v>
      </c>
      <c r="D205" s="102">
        <v>4</v>
      </c>
      <c r="E205" s="103">
        <v>1</v>
      </c>
      <c r="F205" s="103">
        <v>3</v>
      </c>
      <c r="J205" s="61"/>
      <c r="K205" s="61"/>
      <c r="L205" s="61"/>
      <c r="M205" s="61"/>
      <c r="N205" s="61"/>
      <c r="R205" s="61"/>
    </row>
    <row r="206" spans="2:18" x14ac:dyDescent="0.35">
      <c r="B206" s="162"/>
      <c r="C206" s="101" t="s">
        <v>75</v>
      </c>
      <c r="D206" s="102">
        <v>4</v>
      </c>
      <c r="E206" s="103">
        <v>2</v>
      </c>
      <c r="F206" s="103">
        <v>2</v>
      </c>
      <c r="R206" s="61"/>
    </row>
    <row r="207" spans="2:18" x14ac:dyDescent="0.35">
      <c r="B207" s="163"/>
      <c r="C207" s="106" t="s">
        <v>2</v>
      </c>
      <c r="D207" s="107">
        <v>8</v>
      </c>
      <c r="E207" s="107">
        <v>3</v>
      </c>
      <c r="F207" s="107">
        <v>5</v>
      </c>
      <c r="R207" s="61"/>
    </row>
    <row r="208" spans="2:18" x14ac:dyDescent="0.35">
      <c r="B208" s="161" t="s">
        <v>64</v>
      </c>
      <c r="C208" s="101" t="s">
        <v>73</v>
      </c>
      <c r="D208" s="102">
        <v>0</v>
      </c>
      <c r="E208" s="103">
        <v>0</v>
      </c>
      <c r="F208" s="103">
        <v>0</v>
      </c>
      <c r="R208" s="61"/>
    </row>
    <row r="209" spans="2:19" x14ac:dyDescent="0.35">
      <c r="B209" s="162"/>
      <c r="C209" s="101" t="s">
        <v>74</v>
      </c>
      <c r="D209" s="102">
        <v>1</v>
      </c>
      <c r="E209" s="103">
        <v>1</v>
      </c>
      <c r="F209" s="103">
        <v>0</v>
      </c>
      <c r="R209" s="61"/>
    </row>
    <row r="210" spans="2:19" x14ac:dyDescent="0.35">
      <c r="B210" s="162"/>
      <c r="C210" s="101" t="s">
        <v>75</v>
      </c>
      <c r="D210" s="102">
        <v>0</v>
      </c>
      <c r="E210" s="103">
        <v>0</v>
      </c>
      <c r="F210" s="103">
        <v>0</v>
      </c>
      <c r="R210" s="61"/>
    </row>
    <row r="211" spans="2:19" x14ac:dyDescent="0.35">
      <c r="B211" s="163"/>
      <c r="C211" s="106" t="s">
        <v>2</v>
      </c>
      <c r="D211" s="107">
        <v>1</v>
      </c>
      <c r="E211" s="107">
        <v>1</v>
      </c>
      <c r="F211" s="107">
        <v>0</v>
      </c>
      <c r="R211" s="61"/>
    </row>
    <row r="212" spans="2:19" x14ac:dyDescent="0.35">
      <c r="B212" s="161" t="s">
        <v>62</v>
      </c>
      <c r="C212" s="101" t="s">
        <v>73</v>
      </c>
      <c r="D212" s="102">
        <v>0</v>
      </c>
      <c r="E212" s="103">
        <v>0</v>
      </c>
      <c r="F212" s="103">
        <v>0</v>
      </c>
      <c r="R212" s="61"/>
    </row>
    <row r="213" spans="2:19" x14ac:dyDescent="0.35">
      <c r="B213" s="162"/>
      <c r="C213" s="101" t="s">
        <v>74</v>
      </c>
      <c r="D213" s="102">
        <v>0</v>
      </c>
      <c r="E213" s="103">
        <v>0</v>
      </c>
      <c r="F213" s="103">
        <v>0</v>
      </c>
      <c r="R213" s="61"/>
    </row>
    <row r="214" spans="2:19" x14ac:dyDescent="0.35">
      <c r="B214" s="162"/>
      <c r="C214" s="101" t="s">
        <v>75</v>
      </c>
      <c r="D214" s="102">
        <v>0</v>
      </c>
      <c r="E214" s="103">
        <v>0</v>
      </c>
      <c r="F214" s="103">
        <v>0</v>
      </c>
      <c r="R214" s="61"/>
    </row>
    <row r="215" spans="2:19" x14ac:dyDescent="0.35">
      <c r="B215" s="163"/>
      <c r="C215" s="106" t="s">
        <v>2</v>
      </c>
      <c r="D215" s="107">
        <v>0</v>
      </c>
      <c r="E215" s="107">
        <v>0</v>
      </c>
      <c r="F215" s="107">
        <v>0</v>
      </c>
      <c r="R215" s="61"/>
    </row>
    <row r="216" spans="2:19" x14ac:dyDescent="0.35">
      <c r="B216" s="161" t="s">
        <v>53</v>
      </c>
      <c r="C216" s="101" t="s">
        <v>73</v>
      </c>
      <c r="D216" s="102">
        <v>3</v>
      </c>
      <c r="E216" s="103">
        <v>3</v>
      </c>
      <c r="F216" s="103">
        <v>0</v>
      </c>
      <c r="R216" s="61"/>
    </row>
    <row r="217" spans="2:19" x14ac:dyDescent="0.35">
      <c r="B217" s="162"/>
      <c r="C217" s="101" t="s">
        <v>74</v>
      </c>
      <c r="D217" s="102">
        <v>0</v>
      </c>
      <c r="E217" s="103">
        <v>0</v>
      </c>
      <c r="F217" s="103">
        <v>0</v>
      </c>
      <c r="R217" s="61"/>
    </row>
    <row r="218" spans="2:19" x14ac:dyDescent="0.35">
      <c r="B218" s="162"/>
      <c r="C218" s="101" t="s">
        <v>75</v>
      </c>
      <c r="D218" s="102">
        <v>2</v>
      </c>
      <c r="E218" s="103">
        <v>2</v>
      </c>
      <c r="F218" s="103">
        <v>0</v>
      </c>
      <c r="R218" s="61"/>
    </row>
    <row r="219" spans="2:19" ht="15" thickBot="1" x14ac:dyDescent="0.4">
      <c r="B219" s="164"/>
      <c r="C219" s="108" t="s">
        <v>2</v>
      </c>
      <c r="D219" s="107">
        <v>5</v>
      </c>
      <c r="E219" s="107">
        <v>5</v>
      </c>
      <c r="F219" s="107">
        <v>0</v>
      </c>
      <c r="R219" s="61"/>
    </row>
    <row r="220" spans="2:19" x14ac:dyDescent="0.35">
      <c r="B220" s="165" t="s">
        <v>2</v>
      </c>
      <c r="C220" s="165"/>
      <c r="D220" s="109">
        <f>+D131+D135+D139+D143+D147+D151+D155+D159+D163+D167+D171+D175+D179+D183+D187+D191+D195+D199+D203+D207+D211+D215+D219</f>
        <v>144</v>
      </c>
      <c r="E220" s="109">
        <f>+E131+E135+E139+E143+E147+E151+E155+E159+E163+E167+E171+E175+E179+E183+E187+E191+E195+E199+E203+E207+E211+E215+E219</f>
        <v>128</v>
      </c>
      <c r="F220" s="109">
        <f>+F131+F135+F139+F143+F147+F151+F155+F159+F163+F167+F171+F175+F179+F183+F187+F191+F195+F199+F203+F207+F211+F215+F219</f>
        <v>16</v>
      </c>
      <c r="R220" s="61"/>
    </row>
    <row r="221" spans="2:19" x14ac:dyDescent="0.35">
      <c r="R221" s="61"/>
    </row>
    <row r="222" spans="2:19" ht="12" customHeight="1" x14ac:dyDescent="0.35">
      <c r="B222" s="85"/>
      <c r="C222" s="59"/>
      <c r="D222" s="58"/>
      <c r="E222" s="58"/>
      <c r="F222" s="86"/>
      <c r="G222" s="32"/>
      <c r="H222" s="59"/>
      <c r="I222" s="59"/>
      <c r="J222" s="59"/>
      <c r="K222" s="59"/>
      <c r="M222" s="61"/>
      <c r="N222" s="61"/>
      <c r="O222" s="61"/>
      <c r="P222" s="61"/>
      <c r="Q222" s="61"/>
      <c r="R222" s="61"/>
    </row>
    <row r="223" spans="2:19" ht="27.75" customHeight="1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M223" s="87"/>
      <c r="N223" s="1"/>
    </row>
    <row r="224" spans="2:19" ht="32.25" customHeight="1" x14ac:dyDescent="0.35">
      <c r="B224" s="160" t="s">
        <v>43</v>
      </c>
      <c r="C224" s="167" t="s">
        <v>44</v>
      </c>
      <c r="D224" s="157" t="s">
        <v>23</v>
      </c>
      <c r="E224" s="158"/>
      <c r="F224" s="157" t="s">
        <v>24</v>
      </c>
      <c r="G224" s="158"/>
      <c r="H224" s="157" t="s">
        <v>25</v>
      </c>
      <c r="I224" s="158"/>
      <c r="J224" s="157" t="s">
        <v>26</v>
      </c>
      <c r="K224" s="158"/>
      <c r="L224" s="157" t="s">
        <v>27</v>
      </c>
      <c r="M224" s="158"/>
      <c r="N224" s="157" t="s">
        <v>28</v>
      </c>
      <c r="O224" s="158"/>
      <c r="P224" s="157" t="s">
        <v>29</v>
      </c>
      <c r="Q224" s="158"/>
      <c r="R224" s="157" t="s">
        <v>30</v>
      </c>
      <c r="S224" s="158"/>
    </row>
    <row r="225" spans="2:19" ht="21.75" customHeight="1" x14ac:dyDescent="0.35">
      <c r="B225" s="166"/>
      <c r="C225" s="168"/>
      <c r="D225" s="110" t="s">
        <v>3</v>
      </c>
      <c r="E225" s="111" t="s">
        <v>4</v>
      </c>
      <c r="F225" s="110" t="s">
        <v>3</v>
      </c>
      <c r="G225" s="111" t="s">
        <v>4</v>
      </c>
      <c r="H225" s="110" t="s">
        <v>3</v>
      </c>
      <c r="I225" s="111" t="s">
        <v>4</v>
      </c>
      <c r="J225" s="110" t="s">
        <v>3</v>
      </c>
      <c r="K225" s="111" t="s">
        <v>4</v>
      </c>
      <c r="L225" s="110" t="s">
        <v>3</v>
      </c>
      <c r="M225" s="111" t="s">
        <v>4</v>
      </c>
      <c r="N225" s="110" t="s">
        <v>3</v>
      </c>
      <c r="O225" s="111" t="s">
        <v>4</v>
      </c>
      <c r="P225" s="110" t="s">
        <v>3</v>
      </c>
      <c r="Q225" s="111" t="s">
        <v>4</v>
      </c>
      <c r="R225" s="110" t="s">
        <v>3</v>
      </c>
      <c r="S225" s="111" t="s">
        <v>4</v>
      </c>
    </row>
    <row r="226" spans="2:19" ht="17.25" customHeight="1" x14ac:dyDescent="0.35">
      <c r="B226" s="43" t="s">
        <v>48</v>
      </c>
      <c r="C226" s="22">
        <f>SUM(D226:S226)</f>
        <v>30</v>
      </c>
      <c r="D226" s="91">
        <v>2</v>
      </c>
      <c r="E226" s="91">
        <v>2</v>
      </c>
      <c r="F226" s="91">
        <v>7</v>
      </c>
      <c r="G226" s="91">
        <v>1</v>
      </c>
      <c r="H226" s="91">
        <v>14</v>
      </c>
      <c r="I226" s="91">
        <v>2</v>
      </c>
      <c r="J226" s="91">
        <v>0</v>
      </c>
      <c r="K226" s="91">
        <v>0</v>
      </c>
      <c r="L226" s="91">
        <v>0</v>
      </c>
      <c r="M226" s="91">
        <v>0</v>
      </c>
      <c r="N226" s="91">
        <v>0</v>
      </c>
      <c r="O226" s="91">
        <v>0</v>
      </c>
      <c r="P226" s="91">
        <v>0</v>
      </c>
      <c r="Q226" s="91">
        <v>0</v>
      </c>
      <c r="R226" s="91">
        <v>2</v>
      </c>
      <c r="S226" s="91">
        <v>0</v>
      </c>
    </row>
    <row r="227" spans="2:19" ht="17.25" customHeight="1" x14ac:dyDescent="0.35">
      <c r="B227" s="43" t="s">
        <v>49</v>
      </c>
      <c r="C227" s="22">
        <f t="shared" ref="C227:C248" si="17">SUM(D227:S227)</f>
        <v>0</v>
      </c>
      <c r="D227" s="23">
        <v>0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</row>
    <row r="228" spans="2:19" ht="17.25" customHeight="1" x14ac:dyDescent="0.35">
      <c r="B228" s="43" t="s">
        <v>77</v>
      </c>
      <c r="C228" s="22">
        <f t="shared" si="17"/>
        <v>4</v>
      </c>
      <c r="D228" s="23">
        <v>0</v>
      </c>
      <c r="E228" s="23">
        <v>0</v>
      </c>
      <c r="F228" s="23">
        <v>0</v>
      </c>
      <c r="G228" s="23">
        <v>0</v>
      </c>
      <c r="H228" s="23">
        <v>2</v>
      </c>
      <c r="I228" s="23">
        <v>0</v>
      </c>
      <c r="J228" s="23">
        <v>0</v>
      </c>
      <c r="K228" s="23">
        <v>0</v>
      </c>
      <c r="L228" s="23">
        <v>1</v>
      </c>
      <c r="M228" s="23">
        <v>0</v>
      </c>
      <c r="N228" s="23">
        <v>1</v>
      </c>
      <c r="O228" s="23">
        <v>0</v>
      </c>
      <c r="P228" s="23">
        <v>0</v>
      </c>
      <c r="Q228" s="23">
        <v>0</v>
      </c>
      <c r="R228" s="23">
        <v>0</v>
      </c>
      <c r="S228" s="23">
        <v>0</v>
      </c>
    </row>
    <row r="229" spans="2:19" ht="17.25" customHeight="1" x14ac:dyDescent="0.35">
      <c r="B229" s="43" t="s">
        <v>54</v>
      </c>
      <c r="C229" s="22">
        <f t="shared" si="17"/>
        <v>0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0</v>
      </c>
      <c r="R229" s="23">
        <v>0</v>
      </c>
      <c r="S229" s="23">
        <v>0</v>
      </c>
    </row>
    <row r="230" spans="2:19" ht="17.25" customHeight="1" x14ac:dyDescent="0.35">
      <c r="B230" s="43" t="s">
        <v>57</v>
      </c>
      <c r="C230" s="22">
        <f t="shared" si="17"/>
        <v>7</v>
      </c>
      <c r="D230" s="23">
        <v>2</v>
      </c>
      <c r="E230" s="23">
        <v>0</v>
      </c>
      <c r="F230" s="23">
        <v>0</v>
      </c>
      <c r="G230" s="23">
        <v>0</v>
      </c>
      <c r="H230" s="23">
        <v>1</v>
      </c>
      <c r="I230" s="23">
        <v>0</v>
      </c>
      <c r="J230" s="23">
        <v>2</v>
      </c>
      <c r="K230" s="23">
        <v>0</v>
      </c>
      <c r="L230" s="23">
        <v>2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0</v>
      </c>
    </row>
    <row r="231" spans="2:19" ht="17.25" customHeight="1" x14ac:dyDescent="0.35">
      <c r="B231" s="43" t="s">
        <v>58</v>
      </c>
      <c r="C231" s="22">
        <f t="shared" si="17"/>
        <v>13</v>
      </c>
      <c r="D231" s="23">
        <v>0</v>
      </c>
      <c r="E231" s="23">
        <v>0</v>
      </c>
      <c r="F231" s="23">
        <v>3</v>
      </c>
      <c r="G231" s="23">
        <v>0</v>
      </c>
      <c r="H231" s="23">
        <v>7</v>
      </c>
      <c r="I231" s="23">
        <v>0</v>
      </c>
      <c r="J231" s="23">
        <v>0</v>
      </c>
      <c r="K231" s="23">
        <v>0</v>
      </c>
      <c r="L231" s="23">
        <v>1</v>
      </c>
      <c r="M231" s="23">
        <v>0</v>
      </c>
      <c r="N231" s="23">
        <v>1</v>
      </c>
      <c r="O231" s="23">
        <v>0</v>
      </c>
      <c r="P231" s="23">
        <v>1</v>
      </c>
      <c r="Q231" s="23">
        <v>0</v>
      </c>
      <c r="R231" s="23">
        <v>0</v>
      </c>
      <c r="S231" s="23">
        <v>0</v>
      </c>
    </row>
    <row r="232" spans="2:19" ht="17.25" customHeight="1" x14ac:dyDescent="0.35">
      <c r="B232" s="43" t="s">
        <v>61</v>
      </c>
      <c r="C232" s="22">
        <f t="shared" si="17"/>
        <v>9</v>
      </c>
      <c r="D232" s="23">
        <v>0</v>
      </c>
      <c r="E232" s="23">
        <v>0</v>
      </c>
      <c r="F232" s="23">
        <v>1</v>
      </c>
      <c r="G232" s="23">
        <v>0</v>
      </c>
      <c r="H232" s="23">
        <v>7</v>
      </c>
      <c r="I232" s="23">
        <v>0</v>
      </c>
      <c r="J232" s="23">
        <v>0</v>
      </c>
      <c r="K232" s="23">
        <v>0</v>
      </c>
      <c r="L232" s="23">
        <v>1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0</v>
      </c>
      <c r="S232" s="23">
        <v>0</v>
      </c>
    </row>
    <row r="233" spans="2:19" ht="17.25" customHeight="1" x14ac:dyDescent="0.35">
      <c r="B233" s="43" t="s">
        <v>63</v>
      </c>
      <c r="C233" s="22">
        <f t="shared" si="17"/>
        <v>6</v>
      </c>
      <c r="D233" s="23">
        <v>0</v>
      </c>
      <c r="E233" s="23">
        <v>0</v>
      </c>
      <c r="F233" s="23">
        <v>2</v>
      </c>
      <c r="G233" s="23">
        <v>0</v>
      </c>
      <c r="H233" s="23">
        <v>1</v>
      </c>
      <c r="I233" s="23">
        <v>0</v>
      </c>
      <c r="J233" s="23">
        <v>1</v>
      </c>
      <c r="K233" s="23">
        <v>0</v>
      </c>
      <c r="L233" s="23">
        <v>1</v>
      </c>
      <c r="M233" s="23">
        <v>0</v>
      </c>
      <c r="N233" s="23">
        <v>0</v>
      </c>
      <c r="O233" s="23">
        <v>0</v>
      </c>
      <c r="P233" s="23">
        <v>1</v>
      </c>
      <c r="Q233" s="23">
        <v>0</v>
      </c>
      <c r="R233" s="23">
        <v>0</v>
      </c>
      <c r="S233" s="23">
        <v>0</v>
      </c>
    </row>
    <row r="234" spans="2:19" ht="17.25" customHeight="1" x14ac:dyDescent="0.35">
      <c r="B234" s="43" t="s">
        <v>78</v>
      </c>
      <c r="C234" s="22">
        <f t="shared" si="17"/>
        <v>6</v>
      </c>
      <c r="D234" s="23">
        <v>1</v>
      </c>
      <c r="E234" s="23">
        <v>0</v>
      </c>
      <c r="F234" s="23">
        <v>2</v>
      </c>
      <c r="G234" s="23">
        <v>0</v>
      </c>
      <c r="H234" s="23">
        <v>2</v>
      </c>
      <c r="I234" s="23">
        <v>0</v>
      </c>
      <c r="J234" s="23">
        <v>1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</row>
    <row r="235" spans="2:19" ht="17.25" customHeight="1" x14ac:dyDescent="0.35">
      <c r="B235" s="43" t="s">
        <v>55</v>
      </c>
      <c r="C235" s="22">
        <f t="shared" si="17"/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0</v>
      </c>
      <c r="R235" s="23">
        <v>0</v>
      </c>
      <c r="S235" s="23">
        <v>0</v>
      </c>
    </row>
    <row r="236" spans="2:19" ht="17.25" customHeight="1" x14ac:dyDescent="0.35">
      <c r="B236" s="43" t="s">
        <v>79</v>
      </c>
      <c r="C236" s="22">
        <f t="shared" si="17"/>
        <v>20</v>
      </c>
      <c r="D236" s="23">
        <v>1</v>
      </c>
      <c r="E236" s="23">
        <v>0</v>
      </c>
      <c r="F236" s="23">
        <v>1</v>
      </c>
      <c r="G236" s="23">
        <v>1</v>
      </c>
      <c r="H236" s="23">
        <v>11</v>
      </c>
      <c r="I236" s="23">
        <v>0</v>
      </c>
      <c r="J236" s="23">
        <v>4</v>
      </c>
      <c r="K236" s="23">
        <v>0</v>
      </c>
      <c r="L236" s="23">
        <v>0</v>
      </c>
      <c r="M236" s="23">
        <v>0</v>
      </c>
      <c r="N236" s="23">
        <v>2</v>
      </c>
      <c r="O236" s="23">
        <v>0</v>
      </c>
      <c r="P236" s="23">
        <v>0</v>
      </c>
      <c r="Q236" s="23">
        <v>0</v>
      </c>
      <c r="R236" s="23">
        <v>0</v>
      </c>
      <c r="S236" s="23">
        <v>0</v>
      </c>
    </row>
    <row r="237" spans="2:19" ht="17.25" customHeight="1" x14ac:dyDescent="0.35">
      <c r="B237" s="43" t="s">
        <v>50</v>
      </c>
      <c r="C237" s="22">
        <f t="shared" si="17"/>
        <v>3</v>
      </c>
      <c r="D237" s="23">
        <v>0</v>
      </c>
      <c r="E237" s="23">
        <v>0</v>
      </c>
      <c r="F237" s="23">
        <v>0</v>
      </c>
      <c r="G237" s="23">
        <v>0</v>
      </c>
      <c r="H237" s="23">
        <v>1</v>
      </c>
      <c r="I237" s="23">
        <v>0</v>
      </c>
      <c r="J237" s="23">
        <v>1</v>
      </c>
      <c r="K237" s="23">
        <v>0</v>
      </c>
      <c r="L237" s="23">
        <v>1</v>
      </c>
      <c r="M237" s="23">
        <v>0</v>
      </c>
      <c r="N237" s="23">
        <v>0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</row>
    <row r="238" spans="2:19" ht="17.25" customHeight="1" x14ac:dyDescent="0.35">
      <c r="B238" s="43" t="s">
        <v>56</v>
      </c>
      <c r="C238" s="22">
        <f t="shared" si="17"/>
        <v>4</v>
      </c>
      <c r="D238" s="23">
        <v>0</v>
      </c>
      <c r="E238" s="23">
        <v>0</v>
      </c>
      <c r="F238" s="23">
        <v>1</v>
      </c>
      <c r="G238" s="23">
        <v>0</v>
      </c>
      <c r="H238" s="23">
        <v>2</v>
      </c>
      <c r="I238" s="23">
        <v>0</v>
      </c>
      <c r="J238" s="23">
        <v>0</v>
      </c>
      <c r="K238" s="23">
        <v>0</v>
      </c>
      <c r="L238" s="23">
        <v>1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0</v>
      </c>
    </row>
    <row r="239" spans="2:19" ht="17.25" customHeight="1" x14ac:dyDescent="0.35">
      <c r="B239" s="43" t="s">
        <v>60</v>
      </c>
      <c r="C239" s="22">
        <f t="shared" si="17"/>
        <v>21</v>
      </c>
      <c r="D239" s="23">
        <v>0</v>
      </c>
      <c r="E239" s="23">
        <v>0</v>
      </c>
      <c r="F239" s="23">
        <v>3</v>
      </c>
      <c r="G239" s="23">
        <v>0</v>
      </c>
      <c r="H239" s="23">
        <v>10</v>
      </c>
      <c r="I239" s="23">
        <v>2</v>
      </c>
      <c r="J239" s="23">
        <v>1</v>
      </c>
      <c r="K239" s="23">
        <v>0</v>
      </c>
      <c r="L239" s="23">
        <v>2</v>
      </c>
      <c r="M239" s="23">
        <v>0</v>
      </c>
      <c r="N239" s="23">
        <v>1</v>
      </c>
      <c r="O239" s="23">
        <v>0</v>
      </c>
      <c r="P239" s="23">
        <v>2</v>
      </c>
      <c r="Q239" s="23">
        <v>0</v>
      </c>
      <c r="R239" s="23">
        <v>0</v>
      </c>
      <c r="S239" s="23">
        <v>0</v>
      </c>
    </row>
    <row r="240" spans="2:19" ht="17.25" customHeight="1" x14ac:dyDescent="0.35">
      <c r="B240" s="43" t="s">
        <v>99</v>
      </c>
      <c r="C240" s="22">
        <f t="shared" si="17"/>
        <v>7</v>
      </c>
      <c r="D240" s="23">
        <v>0</v>
      </c>
      <c r="E240" s="23">
        <v>0</v>
      </c>
      <c r="F240" s="23">
        <v>2</v>
      </c>
      <c r="G240" s="23">
        <v>0</v>
      </c>
      <c r="H240" s="23">
        <v>3</v>
      </c>
      <c r="I240" s="23">
        <v>1</v>
      </c>
      <c r="J240" s="23">
        <v>1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0</v>
      </c>
      <c r="S240" s="23">
        <v>0</v>
      </c>
    </row>
    <row r="241" spans="2:19" ht="17.25" customHeight="1" x14ac:dyDescent="0.35">
      <c r="B241" s="43" t="s">
        <v>59</v>
      </c>
      <c r="C241" s="22">
        <f t="shared" si="17"/>
        <v>4</v>
      </c>
      <c r="D241" s="23">
        <v>0</v>
      </c>
      <c r="E241" s="23">
        <v>0</v>
      </c>
      <c r="F241" s="23">
        <v>0</v>
      </c>
      <c r="G241" s="23">
        <v>0</v>
      </c>
      <c r="H241" s="23">
        <v>4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</row>
    <row r="242" spans="2:19" ht="17.25" customHeight="1" x14ac:dyDescent="0.35">
      <c r="B242" s="43" t="s">
        <v>52</v>
      </c>
      <c r="C242" s="22">
        <f t="shared" si="17"/>
        <v>0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</row>
    <row r="243" spans="2:19" ht="17.25" customHeight="1" x14ac:dyDescent="0.35">
      <c r="B243" s="43" t="s">
        <v>67</v>
      </c>
      <c r="C243" s="22">
        <f t="shared" si="17"/>
        <v>11</v>
      </c>
      <c r="D243" s="23">
        <v>0</v>
      </c>
      <c r="E243" s="23">
        <v>0</v>
      </c>
      <c r="F243" s="23">
        <v>1</v>
      </c>
      <c r="G243" s="23">
        <v>0</v>
      </c>
      <c r="H243" s="23">
        <v>4</v>
      </c>
      <c r="I243" s="23">
        <v>2</v>
      </c>
      <c r="J243" s="23">
        <v>1</v>
      </c>
      <c r="K243" s="23">
        <v>0</v>
      </c>
      <c r="L243" s="23">
        <v>2</v>
      </c>
      <c r="M243" s="23">
        <v>0</v>
      </c>
      <c r="N243" s="23">
        <v>1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</row>
    <row r="244" spans="2:19" ht="17.25" customHeight="1" x14ac:dyDescent="0.35">
      <c r="B244" s="43" t="s">
        <v>69</v>
      </c>
      <c r="C244" s="22">
        <f t="shared" si="17"/>
        <v>6</v>
      </c>
      <c r="D244" s="23">
        <v>0</v>
      </c>
      <c r="E244" s="23">
        <v>0</v>
      </c>
      <c r="F244" s="23">
        <v>1</v>
      </c>
      <c r="G244" s="23">
        <v>0</v>
      </c>
      <c r="H244" s="23">
        <v>4</v>
      </c>
      <c r="I244" s="23">
        <v>0</v>
      </c>
      <c r="J244" s="23">
        <v>1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</row>
    <row r="245" spans="2:19" ht="17.25" customHeight="1" x14ac:dyDescent="0.35">
      <c r="B245" s="43" t="s">
        <v>82</v>
      </c>
      <c r="C245" s="22">
        <f t="shared" si="17"/>
        <v>19</v>
      </c>
      <c r="D245" s="23">
        <v>1</v>
      </c>
      <c r="E245" s="23">
        <v>0</v>
      </c>
      <c r="F245" s="23">
        <v>5</v>
      </c>
      <c r="G245" s="23">
        <v>0</v>
      </c>
      <c r="H245" s="23">
        <v>10</v>
      </c>
      <c r="I245" s="23">
        <v>0</v>
      </c>
      <c r="J245" s="23">
        <v>0</v>
      </c>
      <c r="K245" s="23">
        <v>0</v>
      </c>
      <c r="L245" s="23">
        <v>1</v>
      </c>
      <c r="M245" s="23">
        <v>0</v>
      </c>
      <c r="N245" s="23">
        <v>1</v>
      </c>
      <c r="O245" s="23">
        <v>0</v>
      </c>
      <c r="P245" s="23">
        <v>1</v>
      </c>
      <c r="Q245" s="23">
        <v>0</v>
      </c>
      <c r="R245" s="23">
        <v>0</v>
      </c>
      <c r="S245" s="23">
        <v>0</v>
      </c>
    </row>
    <row r="246" spans="2:19" ht="17.25" customHeight="1" x14ac:dyDescent="0.35">
      <c r="B246" s="43" t="s">
        <v>64</v>
      </c>
      <c r="C246" s="22">
        <f t="shared" si="17"/>
        <v>8</v>
      </c>
      <c r="D246" s="23">
        <v>0</v>
      </c>
      <c r="E246" s="23">
        <v>0</v>
      </c>
      <c r="F246" s="23">
        <v>1</v>
      </c>
      <c r="G246" s="23">
        <v>3</v>
      </c>
      <c r="H246" s="23">
        <v>2</v>
      </c>
      <c r="I246" s="23">
        <v>2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</row>
    <row r="247" spans="2:19" ht="17.25" customHeight="1" x14ac:dyDescent="0.35">
      <c r="B247" s="43" t="s">
        <v>62</v>
      </c>
      <c r="C247" s="22">
        <f t="shared" si="17"/>
        <v>1</v>
      </c>
      <c r="D247" s="23">
        <v>0</v>
      </c>
      <c r="E247" s="23">
        <v>0</v>
      </c>
      <c r="F247" s="23">
        <v>1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</row>
    <row r="248" spans="2:19" ht="17.25" customHeight="1" thickBot="1" x14ac:dyDescent="0.4">
      <c r="B248" s="112" t="s">
        <v>53</v>
      </c>
      <c r="C248" s="113">
        <f t="shared" si="17"/>
        <v>6</v>
      </c>
      <c r="D248" s="114">
        <v>3</v>
      </c>
      <c r="E248" s="114">
        <v>0</v>
      </c>
      <c r="F248" s="114">
        <v>0</v>
      </c>
      <c r="G248" s="114">
        <v>0</v>
      </c>
      <c r="H248" s="114">
        <v>2</v>
      </c>
      <c r="I248" s="114">
        <v>0</v>
      </c>
      <c r="J248" s="114">
        <v>0</v>
      </c>
      <c r="K248" s="114">
        <v>0</v>
      </c>
      <c r="L248" s="114">
        <v>1</v>
      </c>
      <c r="M248" s="114">
        <v>0</v>
      </c>
      <c r="N248" s="114">
        <v>0</v>
      </c>
      <c r="O248" s="114">
        <v>0</v>
      </c>
      <c r="P248" s="114">
        <v>0</v>
      </c>
      <c r="Q248" s="114">
        <v>0</v>
      </c>
      <c r="R248" s="114">
        <v>0</v>
      </c>
      <c r="S248" s="114">
        <v>0</v>
      </c>
    </row>
    <row r="249" spans="2:19" ht="20.25" customHeight="1" x14ac:dyDescent="0.35">
      <c r="B249" s="115" t="s">
        <v>2</v>
      </c>
      <c r="C249" s="116">
        <f>SUM(C226:C248)</f>
        <v>185</v>
      </c>
      <c r="D249" s="46">
        <f t="shared" ref="D249:S249" si="18">SUM(D226:D248)</f>
        <v>10</v>
      </c>
      <c r="E249" s="47">
        <f t="shared" si="18"/>
        <v>2</v>
      </c>
      <c r="F249" s="30">
        <f t="shared" si="18"/>
        <v>31</v>
      </c>
      <c r="G249" s="30">
        <f t="shared" si="18"/>
        <v>5</v>
      </c>
      <c r="H249" s="46">
        <f t="shared" si="18"/>
        <v>87</v>
      </c>
      <c r="I249" s="47">
        <f t="shared" si="18"/>
        <v>9</v>
      </c>
      <c r="J249" s="30">
        <f t="shared" si="18"/>
        <v>13</v>
      </c>
      <c r="K249" s="30">
        <f t="shared" si="18"/>
        <v>0</v>
      </c>
      <c r="L249" s="46">
        <f t="shared" si="18"/>
        <v>14</v>
      </c>
      <c r="M249" s="47">
        <f t="shared" si="18"/>
        <v>0</v>
      </c>
      <c r="N249" s="30">
        <f t="shared" si="18"/>
        <v>7</v>
      </c>
      <c r="O249" s="30">
        <f t="shared" si="18"/>
        <v>0</v>
      </c>
      <c r="P249" s="46">
        <f t="shared" si="18"/>
        <v>5</v>
      </c>
      <c r="Q249" s="47">
        <f t="shared" si="18"/>
        <v>0</v>
      </c>
      <c r="R249" s="30">
        <f t="shared" si="18"/>
        <v>2</v>
      </c>
      <c r="S249" s="30">
        <f t="shared" si="18"/>
        <v>0</v>
      </c>
    </row>
    <row r="250" spans="2:19" ht="15" thickBot="1" x14ac:dyDescent="0.4">
      <c r="B250" s="97" t="s">
        <v>18</v>
      </c>
      <c r="C250" s="48">
        <f>C249/$C27</f>
        <v>1</v>
      </c>
      <c r="D250" s="49">
        <f>D249/$C$249</f>
        <v>5.4054054054054057E-2</v>
      </c>
      <c r="E250" s="50">
        <f t="shared" ref="E250:S250" si="19">E249/$C$249</f>
        <v>1.0810810810810811E-2</v>
      </c>
      <c r="F250" s="48">
        <f t="shared" si="19"/>
        <v>0.16756756756756758</v>
      </c>
      <c r="G250" s="48">
        <f t="shared" si="19"/>
        <v>2.7027027027027029E-2</v>
      </c>
      <c r="H250" s="49">
        <f t="shared" si="19"/>
        <v>0.4702702702702703</v>
      </c>
      <c r="I250" s="50">
        <f t="shared" si="19"/>
        <v>4.8648648648648651E-2</v>
      </c>
      <c r="J250" s="48">
        <f t="shared" si="19"/>
        <v>7.0270270270270274E-2</v>
      </c>
      <c r="K250" s="48">
        <f t="shared" si="19"/>
        <v>0</v>
      </c>
      <c r="L250" s="49">
        <f t="shared" si="19"/>
        <v>7.567567567567568E-2</v>
      </c>
      <c r="M250" s="50">
        <f t="shared" si="19"/>
        <v>0</v>
      </c>
      <c r="N250" s="48">
        <f t="shared" si="19"/>
        <v>3.783783783783784E-2</v>
      </c>
      <c r="O250" s="48">
        <f t="shared" si="19"/>
        <v>0</v>
      </c>
      <c r="P250" s="49">
        <f t="shared" si="19"/>
        <v>2.7027027027027029E-2</v>
      </c>
      <c r="Q250" s="50">
        <f t="shared" si="19"/>
        <v>0</v>
      </c>
      <c r="R250" s="48">
        <f t="shared" si="19"/>
        <v>1.0810810810810811E-2</v>
      </c>
      <c r="S250" s="48">
        <f t="shared" si="19"/>
        <v>0</v>
      </c>
    </row>
    <row r="251" spans="2:19" x14ac:dyDescent="0.35">
      <c r="B251" s="85"/>
      <c r="C251" s="59"/>
      <c r="D251" s="58"/>
      <c r="E251" s="58"/>
      <c r="F251" s="86"/>
      <c r="G251" s="32"/>
      <c r="H251" s="59"/>
      <c r="I251" s="59"/>
      <c r="J251" s="59"/>
      <c r="K251" s="59"/>
      <c r="M251" s="61"/>
      <c r="N251" s="61"/>
      <c r="O251" s="61"/>
      <c r="P251" s="61"/>
      <c r="Q251" s="61"/>
      <c r="R251" s="61"/>
    </row>
    <row r="252" spans="2:19" ht="15" customHeight="1" x14ac:dyDescent="0.35"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S252" s="118"/>
    </row>
    <row r="253" spans="2:19" ht="15" customHeight="1" x14ac:dyDescent="0.35"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S253" s="118"/>
    </row>
    <row r="254" spans="2:19" ht="46.5" customHeight="1" x14ac:dyDescent="0.35">
      <c r="B254" s="1"/>
      <c r="C254" s="1"/>
      <c r="D254" s="1"/>
      <c r="E254" s="1"/>
      <c r="F254" s="1"/>
      <c r="G254" s="1"/>
      <c r="H254" s="1"/>
      <c r="I254" s="1"/>
      <c r="J254" s="150"/>
      <c r="K254" s="150"/>
      <c r="L254" s="151"/>
      <c r="M254" s="140"/>
      <c r="N254" s="152"/>
      <c r="O254" s="152"/>
      <c r="P254" s="83"/>
      <c r="Q254" s="83"/>
      <c r="R254" s="138"/>
    </row>
    <row r="255" spans="2:19" ht="28" x14ac:dyDescent="0.35">
      <c r="B255" s="119" t="s">
        <v>43</v>
      </c>
      <c r="C255" s="120" t="s">
        <v>44</v>
      </c>
      <c r="D255" s="88">
        <v>2020</v>
      </c>
      <c r="E255" s="121">
        <v>2021</v>
      </c>
      <c r="F255" s="88">
        <v>2022</v>
      </c>
      <c r="G255" s="121">
        <v>2023</v>
      </c>
      <c r="H255" s="121" t="s">
        <v>87</v>
      </c>
      <c r="J255" s="140"/>
      <c r="K255" s="90" t="s">
        <v>43</v>
      </c>
      <c r="L255" s="90" t="s">
        <v>83</v>
      </c>
      <c r="M255" s="141"/>
      <c r="N255" s="90" t="s">
        <v>43</v>
      </c>
      <c r="O255" s="90" t="s">
        <v>83</v>
      </c>
      <c r="P255" s="139"/>
      <c r="Q255" s="139"/>
      <c r="R255" s="139"/>
    </row>
    <row r="256" spans="2:19" x14ac:dyDescent="0.35">
      <c r="B256" s="43" t="s">
        <v>48</v>
      </c>
      <c r="C256" s="22">
        <f>SUM(D256:H256)</f>
        <v>303</v>
      </c>
      <c r="D256" s="23">
        <v>47</v>
      </c>
      <c r="E256" s="91">
        <v>58</v>
      </c>
      <c r="F256" s="91">
        <v>102</v>
      </c>
      <c r="G256" s="91">
        <v>66</v>
      </c>
      <c r="H256" s="91">
        <v>30</v>
      </c>
      <c r="I256" s="122"/>
      <c r="J256" s="90"/>
      <c r="K256" s="90" t="str">
        <f t="shared" ref="K256:K278" si="20">B256</f>
        <v>Amazonas</v>
      </c>
      <c r="L256" s="90">
        <f t="shared" ref="L256:L278" si="21">C256</f>
        <v>303</v>
      </c>
      <c r="M256" s="141"/>
      <c r="N256" s="90" t="s">
        <v>62</v>
      </c>
      <c r="O256" s="90">
        <v>11</v>
      </c>
      <c r="P256" s="139"/>
      <c r="Q256" s="139"/>
      <c r="R256" s="143"/>
    </row>
    <row r="257" spans="2:18" x14ac:dyDescent="0.35">
      <c r="B257" s="43" t="s">
        <v>49</v>
      </c>
      <c r="C257" s="22">
        <f t="shared" ref="C257:C276" si="22">SUM(D257:H257)</f>
        <v>17</v>
      </c>
      <c r="D257" s="23">
        <v>9</v>
      </c>
      <c r="E257" s="23">
        <v>3</v>
      </c>
      <c r="F257" s="23">
        <v>5</v>
      </c>
      <c r="G257" s="23">
        <v>0</v>
      </c>
      <c r="H257" s="23">
        <v>0</v>
      </c>
      <c r="J257" s="140"/>
      <c r="K257" s="90" t="str">
        <f t="shared" si="20"/>
        <v>Ancash</v>
      </c>
      <c r="L257" s="90">
        <f t="shared" si="21"/>
        <v>17</v>
      </c>
      <c r="M257" s="141"/>
      <c r="N257" s="90" t="s">
        <v>49</v>
      </c>
      <c r="O257" s="90">
        <v>17</v>
      </c>
      <c r="P257" s="139"/>
      <c r="Q257" s="139"/>
      <c r="R257" s="143"/>
    </row>
    <row r="258" spans="2:18" x14ac:dyDescent="0.35">
      <c r="B258" s="43" t="s">
        <v>77</v>
      </c>
      <c r="C258" s="22">
        <f t="shared" si="22"/>
        <v>36</v>
      </c>
      <c r="D258" s="23">
        <v>3</v>
      </c>
      <c r="E258" s="23">
        <v>7</v>
      </c>
      <c r="F258" s="23">
        <v>12</v>
      </c>
      <c r="G258" s="23">
        <v>10</v>
      </c>
      <c r="H258" s="23">
        <v>4</v>
      </c>
      <c r="J258" s="140"/>
      <c r="K258" s="90" t="str">
        <f t="shared" si="20"/>
        <v>Apurímac</v>
      </c>
      <c r="L258" s="90">
        <f t="shared" si="21"/>
        <v>36</v>
      </c>
      <c r="M258" s="141"/>
      <c r="N258" s="90" t="s">
        <v>55</v>
      </c>
      <c r="O258" s="90">
        <v>17</v>
      </c>
      <c r="P258" s="139"/>
      <c r="Q258" s="139"/>
      <c r="R258" s="143"/>
    </row>
    <row r="259" spans="2:18" x14ac:dyDescent="0.35">
      <c r="B259" s="43" t="s">
        <v>54</v>
      </c>
      <c r="C259" s="22">
        <f t="shared" si="22"/>
        <v>75</v>
      </c>
      <c r="D259" s="23">
        <v>7</v>
      </c>
      <c r="E259" s="23">
        <v>14</v>
      </c>
      <c r="F259" s="23">
        <v>37</v>
      </c>
      <c r="G259" s="23">
        <v>17</v>
      </c>
      <c r="H259" s="23">
        <v>0</v>
      </c>
      <c r="J259" s="140"/>
      <c r="K259" s="90" t="str">
        <f t="shared" si="20"/>
        <v>Arequipa</v>
      </c>
      <c r="L259" s="90">
        <f t="shared" si="21"/>
        <v>75</v>
      </c>
      <c r="M259" s="141"/>
      <c r="N259" s="90" t="s">
        <v>59</v>
      </c>
      <c r="O259" s="90">
        <v>19</v>
      </c>
      <c r="P259" s="139"/>
      <c r="Q259" s="139"/>
      <c r="R259" s="143"/>
    </row>
    <row r="260" spans="2:18" x14ac:dyDescent="0.35">
      <c r="B260" s="43" t="s">
        <v>57</v>
      </c>
      <c r="C260" s="22">
        <f t="shared" si="22"/>
        <v>71</v>
      </c>
      <c r="D260" s="23">
        <v>18</v>
      </c>
      <c r="E260" s="23">
        <v>11</v>
      </c>
      <c r="F260" s="23">
        <v>18</v>
      </c>
      <c r="G260" s="23">
        <v>17</v>
      </c>
      <c r="H260" s="23">
        <v>7</v>
      </c>
      <c r="J260" s="140"/>
      <c r="K260" s="90" t="str">
        <f t="shared" si="20"/>
        <v>Ayacucho</v>
      </c>
      <c r="L260" s="90">
        <f t="shared" si="21"/>
        <v>71</v>
      </c>
      <c r="M260" s="141"/>
      <c r="N260" s="90" t="s">
        <v>77</v>
      </c>
      <c r="O260" s="90">
        <v>36</v>
      </c>
      <c r="P260" s="139"/>
      <c r="Q260" s="139"/>
      <c r="R260" s="143"/>
    </row>
    <row r="261" spans="2:18" x14ac:dyDescent="0.35">
      <c r="B261" s="43" t="s">
        <v>58</v>
      </c>
      <c r="C261" s="22">
        <f t="shared" si="22"/>
        <v>63</v>
      </c>
      <c r="D261" s="23">
        <v>7</v>
      </c>
      <c r="E261" s="23">
        <v>8</v>
      </c>
      <c r="F261" s="23">
        <v>13</v>
      </c>
      <c r="G261" s="23">
        <v>22</v>
      </c>
      <c r="H261" s="23">
        <v>13</v>
      </c>
      <c r="J261" s="140"/>
      <c r="K261" s="90" t="str">
        <f t="shared" si="20"/>
        <v>Cajamarca</v>
      </c>
      <c r="L261" s="90">
        <f t="shared" si="21"/>
        <v>63</v>
      </c>
      <c r="M261" s="141"/>
      <c r="N261" s="90" t="s">
        <v>50</v>
      </c>
      <c r="O261" s="90">
        <v>36</v>
      </c>
      <c r="P261" s="139"/>
      <c r="Q261" s="139"/>
      <c r="R261" s="143"/>
    </row>
    <row r="262" spans="2:18" x14ac:dyDescent="0.35">
      <c r="B262" s="43" t="s">
        <v>61</v>
      </c>
      <c r="C262" s="22">
        <f t="shared" si="22"/>
        <v>112</v>
      </c>
      <c r="D262" s="23">
        <v>11</v>
      </c>
      <c r="E262" s="23">
        <v>20</v>
      </c>
      <c r="F262" s="23">
        <v>41</v>
      </c>
      <c r="G262" s="23">
        <v>31</v>
      </c>
      <c r="H262" s="23">
        <v>9</v>
      </c>
      <c r="J262" s="140"/>
      <c r="K262" s="90" t="str">
        <f t="shared" si="20"/>
        <v>Cusco</v>
      </c>
      <c r="L262" s="90">
        <f t="shared" si="21"/>
        <v>112</v>
      </c>
      <c r="M262" s="141"/>
      <c r="N262" s="90" t="s">
        <v>78</v>
      </c>
      <c r="O262" s="90">
        <v>49</v>
      </c>
      <c r="P262" s="139"/>
      <c r="Q262" s="139"/>
      <c r="R262" s="143"/>
    </row>
    <row r="263" spans="2:18" x14ac:dyDescent="0.35">
      <c r="B263" s="43" t="s">
        <v>63</v>
      </c>
      <c r="C263" s="22">
        <f t="shared" si="22"/>
        <v>148</v>
      </c>
      <c r="D263" s="23">
        <v>25</v>
      </c>
      <c r="E263" s="23">
        <v>31</v>
      </c>
      <c r="F263" s="23">
        <v>47</v>
      </c>
      <c r="G263" s="23">
        <v>39</v>
      </c>
      <c r="H263" s="23">
        <v>6</v>
      </c>
      <c r="J263" s="140"/>
      <c r="K263" s="90" t="str">
        <f t="shared" si="20"/>
        <v>Huancavelica</v>
      </c>
      <c r="L263" s="90">
        <f t="shared" si="21"/>
        <v>148</v>
      </c>
      <c r="M263" s="141"/>
      <c r="N263" s="90" t="s">
        <v>52</v>
      </c>
      <c r="O263" s="90">
        <v>51</v>
      </c>
      <c r="P263" s="139"/>
      <c r="Q263" s="139"/>
      <c r="R263" s="143"/>
    </row>
    <row r="264" spans="2:18" x14ac:dyDescent="0.35">
      <c r="B264" s="43" t="s">
        <v>78</v>
      </c>
      <c r="C264" s="22">
        <f t="shared" si="22"/>
        <v>49</v>
      </c>
      <c r="D264" s="23">
        <v>7</v>
      </c>
      <c r="E264" s="23">
        <v>5</v>
      </c>
      <c r="F264" s="23">
        <v>19</v>
      </c>
      <c r="G264" s="23">
        <v>12</v>
      </c>
      <c r="H264" s="23">
        <v>6</v>
      </c>
      <c r="J264" s="140"/>
      <c r="K264" s="90" t="str">
        <f t="shared" si="20"/>
        <v>Huánuco</v>
      </c>
      <c r="L264" s="90">
        <f t="shared" si="21"/>
        <v>49</v>
      </c>
      <c r="M264" s="141"/>
      <c r="N264" s="90" t="s">
        <v>64</v>
      </c>
      <c r="O264" s="90">
        <v>55</v>
      </c>
      <c r="P264" s="139"/>
      <c r="Q264" s="139"/>
      <c r="R264" s="143"/>
    </row>
    <row r="265" spans="2:18" x14ac:dyDescent="0.35">
      <c r="B265" s="43" t="s">
        <v>55</v>
      </c>
      <c r="C265" s="22">
        <f t="shared" si="22"/>
        <v>17</v>
      </c>
      <c r="D265" s="23">
        <v>2</v>
      </c>
      <c r="E265" s="23">
        <v>6</v>
      </c>
      <c r="F265" s="23">
        <v>3</v>
      </c>
      <c r="G265" s="23">
        <v>6</v>
      </c>
      <c r="H265" s="23">
        <v>0</v>
      </c>
      <c r="J265" s="140"/>
      <c r="K265" s="90" t="str">
        <f t="shared" si="20"/>
        <v>Ica</v>
      </c>
      <c r="L265" s="90">
        <f t="shared" si="21"/>
        <v>17</v>
      </c>
      <c r="M265" s="141"/>
      <c r="N265" s="90" t="s">
        <v>58</v>
      </c>
      <c r="O265" s="90">
        <v>63</v>
      </c>
      <c r="P265" s="139"/>
      <c r="Q265" s="139"/>
      <c r="R265" s="143"/>
    </row>
    <row r="266" spans="2:18" x14ac:dyDescent="0.35">
      <c r="B266" s="43" t="s">
        <v>79</v>
      </c>
      <c r="C266" s="22">
        <f t="shared" si="22"/>
        <v>119</v>
      </c>
      <c r="D266" s="23">
        <v>12</v>
      </c>
      <c r="E266" s="23">
        <v>17</v>
      </c>
      <c r="F266" s="23">
        <v>28</v>
      </c>
      <c r="G266" s="23">
        <v>42</v>
      </c>
      <c r="H266" s="23">
        <v>20</v>
      </c>
      <c r="J266" s="140"/>
      <c r="K266" s="90" t="str">
        <f t="shared" si="20"/>
        <v>Junín</v>
      </c>
      <c r="L266" s="90">
        <f t="shared" si="21"/>
        <v>119</v>
      </c>
      <c r="M266" s="141"/>
      <c r="N266" s="90" t="s">
        <v>56</v>
      </c>
      <c r="O266" s="90">
        <v>64</v>
      </c>
      <c r="P266" s="139"/>
      <c r="Q266" s="139"/>
      <c r="R266" s="143"/>
    </row>
    <row r="267" spans="2:18" x14ac:dyDescent="0.35">
      <c r="B267" s="43" t="s">
        <v>50</v>
      </c>
      <c r="C267" s="22">
        <f t="shared" si="22"/>
        <v>36</v>
      </c>
      <c r="D267" s="23">
        <v>10</v>
      </c>
      <c r="E267" s="23">
        <v>8</v>
      </c>
      <c r="F267" s="23">
        <v>9</v>
      </c>
      <c r="G267" s="23">
        <v>6</v>
      </c>
      <c r="H267" s="23">
        <v>3</v>
      </c>
      <c r="J267" s="140"/>
      <c r="K267" s="90" t="str">
        <f t="shared" si="20"/>
        <v>La Libertad</v>
      </c>
      <c r="L267" s="90">
        <f t="shared" si="21"/>
        <v>36</v>
      </c>
      <c r="M267" s="141"/>
      <c r="N267" s="90" t="s">
        <v>67</v>
      </c>
      <c r="O267" s="90">
        <v>67</v>
      </c>
      <c r="P267" s="139"/>
      <c r="Q267" s="139"/>
      <c r="R267" s="143"/>
    </row>
    <row r="268" spans="2:18" x14ac:dyDescent="0.35">
      <c r="B268" s="43" t="s">
        <v>56</v>
      </c>
      <c r="C268" s="22">
        <f t="shared" si="22"/>
        <v>64</v>
      </c>
      <c r="D268" s="23">
        <v>10</v>
      </c>
      <c r="E268" s="23">
        <v>18</v>
      </c>
      <c r="F268" s="23">
        <v>12</v>
      </c>
      <c r="G268" s="23">
        <v>20</v>
      </c>
      <c r="H268" s="23">
        <v>4</v>
      </c>
      <c r="J268" s="140"/>
      <c r="K268" s="90" t="str">
        <f t="shared" si="20"/>
        <v>Lambayeque</v>
      </c>
      <c r="L268" s="90">
        <f t="shared" si="21"/>
        <v>64</v>
      </c>
      <c r="M268" s="141"/>
      <c r="N268" s="90" t="s">
        <v>57</v>
      </c>
      <c r="O268" s="90">
        <v>71</v>
      </c>
      <c r="P268" s="139"/>
      <c r="Q268" s="139"/>
      <c r="R268" s="143"/>
    </row>
    <row r="269" spans="2:18" x14ac:dyDescent="0.35">
      <c r="B269" s="43" t="s">
        <v>60</v>
      </c>
      <c r="C269" s="22">
        <f t="shared" si="22"/>
        <v>307</v>
      </c>
      <c r="D269" s="23">
        <v>50</v>
      </c>
      <c r="E269" s="23">
        <v>88</v>
      </c>
      <c r="F269" s="23">
        <v>90</v>
      </c>
      <c r="G269" s="23">
        <v>58</v>
      </c>
      <c r="H269" s="23">
        <v>21</v>
      </c>
      <c r="J269" s="140"/>
      <c r="K269" s="90" t="str">
        <f t="shared" si="20"/>
        <v>Loreto</v>
      </c>
      <c r="L269" s="90">
        <f t="shared" si="21"/>
        <v>307</v>
      </c>
      <c r="M269" s="141"/>
      <c r="N269" s="90" t="s">
        <v>54</v>
      </c>
      <c r="O269" s="90">
        <v>75</v>
      </c>
      <c r="P269" s="139"/>
      <c r="Q269" s="139"/>
      <c r="R269" s="143"/>
    </row>
    <row r="270" spans="2:18" x14ac:dyDescent="0.35">
      <c r="B270" s="43" t="s">
        <v>99</v>
      </c>
      <c r="C270" s="22">
        <f t="shared" si="22"/>
        <v>106</v>
      </c>
      <c r="D270" s="23">
        <v>12</v>
      </c>
      <c r="E270" s="23">
        <v>24</v>
      </c>
      <c r="F270" s="23">
        <v>41</v>
      </c>
      <c r="G270" s="23">
        <v>22</v>
      </c>
      <c r="H270" s="23">
        <v>7</v>
      </c>
      <c r="J270" s="140"/>
      <c r="K270" s="90" t="str">
        <f t="shared" si="20"/>
        <v>Madre De Dios</v>
      </c>
      <c r="L270" s="90">
        <f t="shared" si="21"/>
        <v>106</v>
      </c>
      <c r="M270" s="141"/>
      <c r="N270" s="90" t="s">
        <v>53</v>
      </c>
      <c r="O270" s="90">
        <v>77</v>
      </c>
      <c r="P270" s="139"/>
      <c r="Q270" s="139"/>
      <c r="R270" s="143"/>
    </row>
    <row r="271" spans="2:18" x14ac:dyDescent="0.35">
      <c r="B271" s="43" t="s">
        <v>59</v>
      </c>
      <c r="C271" s="22">
        <f t="shared" si="22"/>
        <v>19</v>
      </c>
      <c r="D271" s="23">
        <v>3</v>
      </c>
      <c r="E271" s="23">
        <v>5</v>
      </c>
      <c r="F271" s="23">
        <v>4</v>
      </c>
      <c r="G271" s="23">
        <v>3</v>
      </c>
      <c r="H271" s="23">
        <v>4</v>
      </c>
      <c r="J271" s="140"/>
      <c r="K271" s="90" t="str">
        <f t="shared" si="20"/>
        <v>Moquegua</v>
      </c>
      <c r="L271" s="90">
        <f t="shared" si="21"/>
        <v>19</v>
      </c>
      <c r="M271" s="141"/>
      <c r="N271" s="90" t="s">
        <v>69</v>
      </c>
      <c r="O271" s="90">
        <v>82</v>
      </c>
      <c r="P271" s="139"/>
      <c r="Q271" s="139"/>
      <c r="R271" s="143"/>
    </row>
    <row r="272" spans="2:18" x14ac:dyDescent="0.35">
      <c r="B272" s="43" t="s">
        <v>52</v>
      </c>
      <c r="C272" s="22">
        <f t="shared" si="22"/>
        <v>51</v>
      </c>
      <c r="D272" s="23">
        <v>11</v>
      </c>
      <c r="E272" s="23">
        <v>15</v>
      </c>
      <c r="F272" s="23">
        <v>20</v>
      </c>
      <c r="G272" s="23">
        <v>5</v>
      </c>
      <c r="H272" s="23">
        <v>0</v>
      </c>
      <c r="J272" s="140"/>
      <c r="K272" s="90" t="str">
        <f t="shared" si="20"/>
        <v>Pasco</v>
      </c>
      <c r="L272" s="90">
        <f t="shared" si="21"/>
        <v>51</v>
      </c>
      <c r="M272" s="141"/>
      <c r="N272" s="90" t="s">
        <v>99</v>
      </c>
      <c r="O272" s="90">
        <v>106</v>
      </c>
      <c r="P272" s="139"/>
      <c r="Q272" s="139"/>
      <c r="R272" s="143"/>
    </row>
    <row r="273" spans="2:18" x14ac:dyDescent="0.35">
      <c r="B273" s="43" t="s">
        <v>67</v>
      </c>
      <c r="C273" s="22">
        <f t="shared" si="22"/>
        <v>67</v>
      </c>
      <c r="D273" s="23">
        <v>6</v>
      </c>
      <c r="E273" s="23">
        <v>7</v>
      </c>
      <c r="F273" s="23">
        <v>20</v>
      </c>
      <c r="G273" s="23">
        <v>23</v>
      </c>
      <c r="H273" s="23">
        <v>11</v>
      </c>
      <c r="J273" s="140"/>
      <c r="K273" s="90" t="str">
        <f t="shared" si="20"/>
        <v>Piura</v>
      </c>
      <c r="L273" s="90">
        <f t="shared" si="21"/>
        <v>67</v>
      </c>
      <c r="M273" s="141"/>
      <c r="N273" s="90" t="s">
        <v>61</v>
      </c>
      <c r="O273" s="90">
        <v>112</v>
      </c>
      <c r="P273" s="139"/>
      <c r="Q273" s="139"/>
      <c r="R273" s="143"/>
    </row>
    <row r="274" spans="2:18" x14ac:dyDescent="0.35">
      <c r="B274" s="43" t="s">
        <v>69</v>
      </c>
      <c r="C274" s="22">
        <f t="shared" si="22"/>
        <v>82</v>
      </c>
      <c r="D274" s="23">
        <v>8</v>
      </c>
      <c r="E274" s="23">
        <v>17</v>
      </c>
      <c r="F274" s="23">
        <v>16</v>
      </c>
      <c r="G274" s="23">
        <v>35</v>
      </c>
      <c r="H274" s="23">
        <v>6</v>
      </c>
      <c r="J274" s="140"/>
      <c r="K274" s="90" t="str">
        <f t="shared" si="20"/>
        <v>Puno</v>
      </c>
      <c r="L274" s="90">
        <f t="shared" si="21"/>
        <v>82</v>
      </c>
      <c r="M274" s="141"/>
      <c r="N274" s="90" t="s">
        <v>79</v>
      </c>
      <c r="O274" s="90">
        <v>119</v>
      </c>
      <c r="P274" s="139"/>
      <c r="Q274" s="139"/>
      <c r="R274" s="143"/>
    </row>
    <row r="275" spans="2:18" x14ac:dyDescent="0.35">
      <c r="B275" s="43" t="s">
        <v>82</v>
      </c>
      <c r="C275" s="22">
        <f>SUM(D275:H275)</f>
        <v>196</v>
      </c>
      <c r="D275" s="23">
        <v>31</v>
      </c>
      <c r="E275" s="23">
        <v>49</v>
      </c>
      <c r="F275" s="23">
        <v>40</v>
      </c>
      <c r="G275" s="23">
        <v>57</v>
      </c>
      <c r="H275" s="23">
        <v>19</v>
      </c>
      <c r="J275" s="140"/>
      <c r="K275" s="90" t="str">
        <f t="shared" si="20"/>
        <v>San Martín</v>
      </c>
      <c r="L275" s="90">
        <f t="shared" si="21"/>
        <v>196</v>
      </c>
      <c r="M275" s="141"/>
      <c r="N275" s="90" t="s">
        <v>63</v>
      </c>
      <c r="O275" s="90">
        <v>148</v>
      </c>
      <c r="P275" s="139"/>
      <c r="Q275" s="139"/>
      <c r="R275" s="143"/>
    </row>
    <row r="276" spans="2:18" x14ac:dyDescent="0.35">
      <c r="B276" s="43" t="s">
        <v>64</v>
      </c>
      <c r="C276" s="22">
        <f t="shared" si="22"/>
        <v>55</v>
      </c>
      <c r="D276" s="23">
        <v>7</v>
      </c>
      <c r="E276" s="23">
        <v>11</v>
      </c>
      <c r="F276" s="23">
        <v>12</v>
      </c>
      <c r="G276" s="23">
        <v>17</v>
      </c>
      <c r="H276" s="23">
        <v>8</v>
      </c>
      <c r="J276" s="140"/>
      <c r="K276" s="90" t="str">
        <f t="shared" si="20"/>
        <v>Tacna</v>
      </c>
      <c r="L276" s="90">
        <f t="shared" si="21"/>
        <v>55</v>
      </c>
      <c r="M276" s="141"/>
      <c r="N276" s="90" t="s">
        <v>82</v>
      </c>
      <c r="O276" s="90">
        <v>196</v>
      </c>
      <c r="P276" s="139"/>
      <c r="Q276" s="139"/>
      <c r="R276" s="143"/>
    </row>
    <row r="277" spans="2:18" x14ac:dyDescent="0.35">
      <c r="B277" s="43" t="s">
        <v>62</v>
      </c>
      <c r="C277" s="22">
        <f>SUM(D277:H277)</f>
        <v>11</v>
      </c>
      <c r="D277" s="23">
        <v>3</v>
      </c>
      <c r="E277" s="23">
        <v>0</v>
      </c>
      <c r="F277" s="23">
        <v>2</v>
      </c>
      <c r="G277" s="23">
        <v>5</v>
      </c>
      <c r="H277" s="23">
        <v>1</v>
      </c>
      <c r="J277" s="140"/>
      <c r="K277" s="90" t="str">
        <f t="shared" si="20"/>
        <v>Tumbes</v>
      </c>
      <c r="L277" s="90">
        <f t="shared" si="21"/>
        <v>11</v>
      </c>
      <c r="M277" s="141"/>
      <c r="N277" s="90" t="s">
        <v>48</v>
      </c>
      <c r="O277" s="90">
        <v>303</v>
      </c>
      <c r="P277" s="139"/>
      <c r="Q277" s="139"/>
      <c r="R277" s="143"/>
    </row>
    <row r="278" spans="2:18" ht="17.25" customHeight="1" thickBot="1" x14ac:dyDescent="0.4">
      <c r="B278" s="112" t="s">
        <v>53</v>
      </c>
      <c r="C278" s="113">
        <f>SUM(D278:H278)</f>
        <v>77</v>
      </c>
      <c r="D278" s="114">
        <v>5</v>
      </c>
      <c r="E278" s="114">
        <v>16</v>
      </c>
      <c r="F278" s="114">
        <v>17</v>
      </c>
      <c r="G278" s="114">
        <v>33</v>
      </c>
      <c r="H278" s="114">
        <v>6</v>
      </c>
      <c r="J278" s="140"/>
      <c r="K278" s="90" t="str">
        <f t="shared" si="20"/>
        <v>Ucayali</v>
      </c>
      <c r="L278" s="90">
        <f t="shared" si="21"/>
        <v>77</v>
      </c>
      <c r="M278" s="141"/>
      <c r="N278" s="90" t="s">
        <v>60</v>
      </c>
      <c r="O278" s="90">
        <v>307</v>
      </c>
      <c r="P278" s="139"/>
      <c r="Q278" s="139"/>
      <c r="R278" s="143"/>
    </row>
    <row r="279" spans="2:18" x14ac:dyDescent="0.35">
      <c r="B279" s="115" t="s">
        <v>2</v>
      </c>
      <c r="C279" s="116">
        <f>SUM(C256:C278)</f>
        <v>2081</v>
      </c>
      <c r="D279" s="124">
        <f t="shared" ref="D279:G279" si="23">SUM(D256:D278)</f>
        <v>304</v>
      </c>
      <c r="E279" s="124">
        <f t="shared" si="23"/>
        <v>438</v>
      </c>
      <c r="F279" s="124">
        <f t="shared" si="23"/>
        <v>608</v>
      </c>
      <c r="G279" s="124">
        <f t="shared" si="23"/>
        <v>546</v>
      </c>
      <c r="H279" s="124">
        <f>SUM(H256:H278)</f>
        <v>185</v>
      </c>
      <c r="J279" s="140"/>
      <c r="K279" s="140"/>
      <c r="L279" s="140"/>
      <c r="M279" s="141"/>
      <c r="N279" s="141"/>
      <c r="O279" s="140"/>
      <c r="P279" s="139"/>
      <c r="Q279" s="139"/>
      <c r="R279" s="139"/>
    </row>
    <row r="280" spans="2:18" ht="15" thickBot="1" x14ac:dyDescent="0.4">
      <c r="B280" s="97" t="s">
        <v>18</v>
      </c>
      <c r="C280" s="98">
        <f>SUM(D280:H280)</f>
        <v>1</v>
      </c>
      <c r="D280" s="98">
        <f t="shared" ref="D280:G280" si="24">D279/$C$279</f>
        <v>0.14608361364728495</v>
      </c>
      <c r="E280" s="98">
        <f t="shared" si="24"/>
        <v>0.21047573282075924</v>
      </c>
      <c r="F280" s="98">
        <f t="shared" si="24"/>
        <v>0.2921672272945699</v>
      </c>
      <c r="G280" s="98">
        <f t="shared" si="24"/>
        <v>0.26237385872176838</v>
      </c>
      <c r="H280" s="98">
        <f>H279/$C$279</f>
        <v>8.8899567515617492E-2</v>
      </c>
      <c r="J280" s="139"/>
      <c r="K280" s="139"/>
      <c r="L280" s="139"/>
      <c r="M280" s="139"/>
      <c r="N280" s="139"/>
      <c r="O280" s="139"/>
      <c r="P280" s="139"/>
      <c r="Q280" s="139"/>
      <c r="R280" s="139"/>
    </row>
    <row r="281" spans="2:18" x14ac:dyDescent="0.35">
      <c r="B281" s="142" t="s">
        <v>106</v>
      </c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</row>
    <row r="282" spans="2:18" x14ac:dyDescent="0.35">
      <c r="B282" s="14"/>
      <c r="C282" s="14"/>
      <c r="D282" s="14"/>
      <c r="E282" s="14"/>
      <c r="F282" s="14"/>
      <c r="G282" s="14"/>
      <c r="H282" s="14"/>
      <c r="I282" s="14"/>
      <c r="J282" s="14"/>
      <c r="K282" s="145"/>
      <c r="L282" s="145"/>
      <c r="M282" s="145"/>
      <c r="N282" s="145"/>
      <c r="O282" s="14"/>
      <c r="P282" s="14"/>
      <c r="Q282" s="14"/>
      <c r="R282" s="14"/>
    </row>
    <row r="283" spans="2:18" ht="16.5" customHeight="1" x14ac:dyDescent="0.35">
      <c r="B283" s="1"/>
      <c r="C283" s="1"/>
      <c r="D283" s="1"/>
      <c r="E283" s="1"/>
      <c r="F283" s="1"/>
      <c r="G283" s="1"/>
    </row>
    <row r="284" spans="2:18" ht="38.25" customHeight="1" x14ac:dyDescent="0.35">
      <c r="B284" s="38"/>
      <c r="C284" s="38"/>
      <c r="D284" s="38"/>
      <c r="E284" s="38"/>
      <c r="F284" s="38"/>
      <c r="G284" s="11"/>
    </row>
    <row r="285" spans="2:18" ht="43.5" customHeight="1" x14ac:dyDescent="0.35">
      <c r="B285" s="159" t="s">
        <v>22</v>
      </c>
      <c r="C285" s="160"/>
      <c r="D285" s="120">
        <v>2023</v>
      </c>
      <c r="E285" s="120" t="s">
        <v>86</v>
      </c>
      <c r="F285" s="125" t="s">
        <v>84</v>
      </c>
      <c r="G285" s="75"/>
    </row>
    <row r="286" spans="2:18" ht="19.5" customHeight="1" x14ac:dyDescent="0.35">
      <c r="B286" s="154" t="s">
        <v>5</v>
      </c>
      <c r="C286" s="155"/>
      <c r="D286" s="126">
        <v>26</v>
      </c>
      <c r="E286" s="126">
        <v>41</v>
      </c>
      <c r="F286" s="127">
        <f>E286/D286-1</f>
        <v>0.57692307692307687</v>
      </c>
      <c r="G286" s="75"/>
    </row>
    <row r="287" spans="2:18" ht="19.5" customHeight="1" x14ac:dyDescent="0.35">
      <c r="B287" s="154" t="s">
        <v>6</v>
      </c>
      <c r="C287" s="155"/>
      <c r="D287" s="126">
        <v>23</v>
      </c>
      <c r="E287" s="126">
        <v>28</v>
      </c>
      <c r="F287" s="127">
        <f>E287/D287-1</f>
        <v>0.21739130434782616</v>
      </c>
      <c r="G287" s="75"/>
    </row>
    <row r="288" spans="2:18" ht="19.5" customHeight="1" x14ac:dyDescent="0.35">
      <c r="B288" s="154" t="s">
        <v>7</v>
      </c>
      <c r="C288" s="155"/>
      <c r="D288" s="126">
        <v>47</v>
      </c>
      <c r="E288" s="126">
        <v>47</v>
      </c>
      <c r="F288" s="127">
        <f>E288/D288-1</f>
        <v>0</v>
      </c>
      <c r="G288" s="75"/>
    </row>
    <row r="289" spans="2:18" ht="19.5" customHeight="1" thickBot="1" x14ac:dyDescent="0.4">
      <c r="B289" s="154" t="s">
        <v>8</v>
      </c>
      <c r="C289" s="155"/>
      <c r="D289" s="126">
        <v>46</v>
      </c>
      <c r="E289" s="126">
        <v>69</v>
      </c>
      <c r="F289" s="127">
        <f>E289/D289-1</f>
        <v>0.5</v>
      </c>
      <c r="G289" s="75"/>
    </row>
    <row r="290" spans="2:18" ht="19.5" hidden="1" customHeight="1" x14ac:dyDescent="0.35">
      <c r="B290" s="154" t="s">
        <v>9</v>
      </c>
      <c r="C290" s="155"/>
      <c r="D290" s="126">
        <v>45</v>
      </c>
      <c r="E290" s="126"/>
      <c r="F290" s="127">
        <f t="shared" ref="F290:F297" si="25">E290/D290-1</f>
        <v>-1</v>
      </c>
      <c r="G290" s="75"/>
    </row>
    <row r="291" spans="2:18" ht="19.5" hidden="1" customHeight="1" x14ac:dyDescent="0.35">
      <c r="B291" s="154" t="s">
        <v>10</v>
      </c>
      <c r="C291" s="155"/>
      <c r="D291" s="126">
        <v>63</v>
      </c>
      <c r="E291" s="126"/>
      <c r="F291" s="127">
        <f t="shared" si="25"/>
        <v>-1</v>
      </c>
      <c r="G291" s="75"/>
    </row>
    <row r="292" spans="2:18" ht="19.5" hidden="1" customHeight="1" x14ac:dyDescent="0.35">
      <c r="B292" s="154" t="s">
        <v>11</v>
      </c>
      <c r="C292" s="155"/>
      <c r="D292" s="126">
        <v>36</v>
      </c>
      <c r="E292" s="126"/>
      <c r="F292" s="127">
        <f t="shared" si="25"/>
        <v>-1</v>
      </c>
      <c r="G292" s="75"/>
    </row>
    <row r="293" spans="2:18" ht="19.5" hidden="1" customHeight="1" x14ac:dyDescent="0.35">
      <c r="B293" s="154" t="s">
        <v>12</v>
      </c>
      <c r="C293" s="155"/>
      <c r="D293" s="126">
        <v>50</v>
      </c>
      <c r="E293" s="126"/>
      <c r="F293" s="127">
        <f t="shared" si="25"/>
        <v>-1</v>
      </c>
      <c r="G293" s="75"/>
    </row>
    <row r="294" spans="2:18" ht="19.5" hidden="1" customHeight="1" x14ac:dyDescent="0.35">
      <c r="B294" s="154" t="s">
        <v>13</v>
      </c>
      <c r="C294" s="155"/>
      <c r="D294" s="126">
        <v>58</v>
      </c>
      <c r="E294" s="126"/>
      <c r="F294" s="127">
        <f t="shared" si="25"/>
        <v>-1</v>
      </c>
      <c r="G294" s="75"/>
    </row>
    <row r="295" spans="2:18" ht="19.5" hidden="1" customHeight="1" x14ac:dyDescent="0.35">
      <c r="B295" s="154" t="s">
        <v>14</v>
      </c>
      <c r="C295" s="155"/>
      <c r="D295" s="126">
        <v>61</v>
      </c>
      <c r="E295" s="126"/>
      <c r="F295" s="127">
        <f t="shared" si="25"/>
        <v>-1</v>
      </c>
      <c r="G295" s="75"/>
    </row>
    <row r="296" spans="2:18" ht="19.5" hidden="1" customHeight="1" x14ac:dyDescent="0.35">
      <c r="B296" s="154" t="s">
        <v>15</v>
      </c>
      <c r="C296" s="155"/>
      <c r="D296" s="126">
        <v>50</v>
      </c>
      <c r="E296" s="126"/>
      <c r="F296" s="127">
        <f t="shared" si="25"/>
        <v>-1</v>
      </c>
      <c r="G296" s="75"/>
    </row>
    <row r="297" spans="2:18" ht="19.5" hidden="1" customHeight="1" thickBot="1" x14ac:dyDescent="0.4">
      <c r="B297" s="154" t="s">
        <v>16</v>
      </c>
      <c r="C297" s="155"/>
      <c r="D297" s="126">
        <v>41</v>
      </c>
      <c r="E297" s="126"/>
      <c r="F297" s="128">
        <f t="shared" si="25"/>
        <v>-1</v>
      </c>
      <c r="G297" s="75"/>
    </row>
    <row r="298" spans="2:18" ht="24.75" customHeight="1" x14ac:dyDescent="0.35">
      <c r="B298" s="156" t="s">
        <v>2</v>
      </c>
      <c r="C298" s="156"/>
      <c r="D298" s="129">
        <f>SUM(D286:D289)</f>
        <v>142</v>
      </c>
      <c r="E298" s="129">
        <f>SUM(E286:E297)</f>
        <v>185</v>
      </c>
      <c r="F298" s="130">
        <f>E298/D298-1</f>
        <v>0.30281690140845074</v>
      </c>
      <c r="G298" s="75"/>
    </row>
    <row r="299" spans="2:18" customFormat="1" ht="15.75" customHeight="1" x14ac:dyDescent="0.35">
      <c r="B299" s="142" t="s">
        <v>105</v>
      </c>
    </row>
    <row r="300" spans="2:18" ht="21.75" customHeight="1" x14ac:dyDescent="0.35">
      <c r="B300" s="131" t="s">
        <v>85</v>
      </c>
      <c r="C300" s="77"/>
      <c r="D300" s="58"/>
      <c r="E300" s="58"/>
      <c r="F300" s="62"/>
      <c r="G300" s="75"/>
    </row>
    <row r="301" spans="2:18" ht="17.25" customHeight="1" x14ac:dyDescent="0.35">
      <c r="B301" s="132"/>
      <c r="C301" s="14"/>
      <c r="J301" s="132"/>
      <c r="K301" s="133"/>
      <c r="L301" s="1"/>
      <c r="M301" s="1"/>
      <c r="N301" s="1"/>
      <c r="O301" s="1"/>
    </row>
    <row r="302" spans="2:18" ht="17.25" customHeight="1" x14ac:dyDescent="0.35">
      <c r="B302" s="11"/>
      <c r="C302" s="11"/>
      <c r="D302" s="11"/>
      <c r="E302" s="11"/>
      <c r="F302" s="20"/>
      <c r="G302" s="134"/>
      <c r="H302" s="14"/>
      <c r="I302" s="14"/>
      <c r="J302" s="14"/>
      <c r="K302" s="14"/>
      <c r="L302" s="76"/>
      <c r="M302" s="135"/>
      <c r="N302" s="135"/>
      <c r="O302" s="135"/>
      <c r="P302" s="14"/>
      <c r="Q302" s="14"/>
      <c r="R302" s="63"/>
    </row>
    <row r="303" spans="2:18" ht="17.25" customHeight="1" x14ac:dyDescent="0.35">
      <c r="B303" s="11"/>
      <c r="C303" s="11"/>
      <c r="D303" s="11"/>
      <c r="E303" s="11"/>
      <c r="F303" s="20"/>
      <c r="G303" s="134"/>
      <c r="H303" s="14"/>
      <c r="I303" s="14"/>
      <c r="J303" s="14"/>
      <c r="K303" s="14"/>
      <c r="L303" s="76"/>
      <c r="M303" s="135"/>
      <c r="N303" s="135"/>
      <c r="O303" s="135"/>
      <c r="P303" s="14"/>
      <c r="Q303" s="14"/>
      <c r="R303" s="63"/>
    </row>
    <row r="304" spans="2:18" ht="17.25" customHeight="1" x14ac:dyDescent="0.35">
      <c r="C304" s="11"/>
      <c r="D304" s="11"/>
      <c r="E304" s="11"/>
      <c r="F304" s="20"/>
      <c r="G304" s="134"/>
      <c r="H304" s="14"/>
      <c r="I304" s="14"/>
      <c r="J304" s="14"/>
      <c r="K304" s="14"/>
      <c r="L304" s="76"/>
      <c r="M304" s="135"/>
      <c r="N304" s="135"/>
      <c r="O304" s="135"/>
      <c r="P304" s="14"/>
      <c r="Q304" s="14"/>
      <c r="R304" s="63"/>
    </row>
    <row r="305" spans="2:18" ht="17.25" customHeight="1" x14ac:dyDescent="0.35">
      <c r="B305" s="11"/>
      <c r="C305" s="11"/>
      <c r="D305" s="11"/>
      <c r="E305" s="11"/>
      <c r="F305" s="20"/>
      <c r="G305" s="134"/>
      <c r="H305" s="14"/>
      <c r="I305" s="14"/>
      <c r="J305" s="14"/>
      <c r="K305" s="14"/>
      <c r="L305" s="76"/>
      <c r="M305" s="135"/>
      <c r="N305" s="135"/>
      <c r="O305" s="135"/>
      <c r="P305" s="14"/>
      <c r="Q305" s="14"/>
      <c r="R305" s="63"/>
    </row>
    <row r="306" spans="2:18" ht="17.25" customHeight="1" x14ac:dyDescent="0.35">
      <c r="B306" s="11"/>
      <c r="C306" s="11"/>
      <c r="D306" s="11"/>
      <c r="E306" s="11"/>
      <c r="F306" s="20"/>
      <c r="G306" s="134"/>
      <c r="H306" s="14"/>
      <c r="I306" s="14"/>
      <c r="J306" s="14"/>
      <c r="K306" s="14"/>
      <c r="L306" s="76"/>
      <c r="M306" s="135"/>
      <c r="N306" s="135"/>
      <c r="O306" s="135"/>
      <c r="P306" s="14"/>
      <c r="Q306" s="14"/>
      <c r="R306" s="63"/>
    </row>
    <row r="307" spans="2:18" ht="17.25" customHeight="1" x14ac:dyDescent="0.35">
      <c r="B307" s="11"/>
      <c r="C307" s="11"/>
      <c r="D307" s="11"/>
      <c r="E307" s="11"/>
      <c r="F307" s="20"/>
      <c r="G307" s="134"/>
      <c r="H307" s="14"/>
      <c r="I307" s="14"/>
      <c r="J307" s="14"/>
      <c r="K307" s="14"/>
      <c r="L307" s="76"/>
      <c r="M307" s="135"/>
      <c r="N307" s="135"/>
      <c r="O307" s="135"/>
      <c r="P307" s="14"/>
      <c r="Q307" s="14"/>
      <c r="R307" s="63"/>
    </row>
    <row r="308" spans="2:18" ht="17.25" customHeight="1" x14ac:dyDescent="0.35">
      <c r="B308" s="11"/>
      <c r="C308" s="11"/>
      <c r="D308" s="11"/>
      <c r="E308" s="11"/>
      <c r="F308" s="20"/>
      <c r="G308" s="134"/>
      <c r="H308" s="14"/>
      <c r="I308" s="14"/>
      <c r="J308" s="14"/>
      <c r="K308" s="14"/>
      <c r="L308" s="76"/>
      <c r="M308" s="135"/>
      <c r="N308" s="135"/>
      <c r="O308" s="135"/>
      <c r="P308" s="14"/>
      <c r="Q308" s="14"/>
      <c r="R308" s="63"/>
    </row>
    <row r="309" spans="2:18" ht="17.25" customHeight="1" x14ac:dyDescent="0.35">
      <c r="B309" s="11"/>
      <c r="C309" s="11"/>
      <c r="D309" s="11"/>
      <c r="E309" s="11"/>
      <c r="F309" s="20"/>
      <c r="G309" s="134"/>
      <c r="H309" s="14"/>
      <c r="I309" s="14"/>
      <c r="J309" s="14"/>
      <c r="K309" s="14"/>
      <c r="L309" s="76"/>
      <c r="M309" s="135"/>
      <c r="N309" s="135"/>
      <c r="O309" s="135"/>
      <c r="P309" s="14"/>
      <c r="Q309" s="14"/>
      <c r="R309" s="63"/>
    </row>
    <row r="310" spans="2:18" ht="17.25" customHeight="1" x14ac:dyDescent="0.35">
      <c r="B310" s="11"/>
      <c r="C310" s="11"/>
      <c r="D310" s="11"/>
      <c r="E310" s="11"/>
      <c r="F310" s="20"/>
      <c r="G310" s="134"/>
      <c r="H310" s="14"/>
      <c r="I310" s="14"/>
      <c r="J310" s="14"/>
      <c r="K310" s="14"/>
      <c r="L310" s="76"/>
      <c r="M310" s="135"/>
      <c r="N310" s="135"/>
      <c r="O310" s="135"/>
      <c r="P310" s="14"/>
      <c r="Q310" s="14"/>
      <c r="R310" s="63"/>
    </row>
    <row r="311" spans="2:18" ht="17.25" customHeight="1" x14ac:dyDescent="0.35">
      <c r="B311" s="11"/>
      <c r="C311" s="11"/>
      <c r="D311" s="11"/>
      <c r="E311" s="11"/>
      <c r="F311" s="20"/>
      <c r="G311" s="134"/>
      <c r="H311" s="14"/>
      <c r="I311" s="14"/>
      <c r="J311" s="14"/>
      <c r="K311" s="14"/>
      <c r="L311" s="76"/>
      <c r="M311" s="135"/>
      <c r="N311" s="135"/>
      <c r="O311" s="135"/>
      <c r="P311" s="14"/>
      <c r="Q311" s="14"/>
      <c r="R311" s="63"/>
    </row>
    <row r="312" spans="2:18" ht="17.25" customHeight="1" x14ac:dyDescent="0.35">
      <c r="C312" s="11"/>
      <c r="D312" s="11"/>
      <c r="E312" s="11"/>
      <c r="F312" s="20"/>
      <c r="G312" s="134"/>
      <c r="H312" s="14"/>
      <c r="I312" s="14"/>
      <c r="J312" s="14"/>
      <c r="K312" s="14"/>
      <c r="L312" s="76"/>
      <c r="M312" s="135"/>
      <c r="N312" s="135"/>
      <c r="O312" s="135"/>
      <c r="P312" s="14"/>
      <c r="Q312" s="14"/>
      <c r="R312" s="63"/>
    </row>
    <row r="313" spans="2:18" ht="17.25" customHeight="1" x14ac:dyDescent="0.35">
      <c r="B313" s="11"/>
      <c r="C313" s="11"/>
      <c r="D313" s="11"/>
      <c r="E313" s="11"/>
      <c r="F313" s="20"/>
      <c r="G313" s="134"/>
      <c r="H313" s="14"/>
      <c r="I313" s="14"/>
      <c r="J313" s="14"/>
      <c r="K313" s="14"/>
      <c r="L313" s="76"/>
      <c r="M313" s="135"/>
      <c r="N313" s="135"/>
      <c r="O313" s="135"/>
      <c r="P313" s="14"/>
      <c r="Q313" s="14"/>
      <c r="R313" s="63"/>
    </row>
    <row r="314" spans="2:18" ht="17.25" customHeight="1" x14ac:dyDescent="0.35">
      <c r="B314" s="11"/>
      <c r="C314" s="11"/>
      <c r="D314" s="11"/>
      <c r="E314" s="11"/>
      <c r="F314" s="20"/>
      <c r="G314" s="134"/>
      <c r="H314" s="14"/>
      <c r="I314" s="14"/>
      <c r="J314" s="14"/>
      <c r="K314" s="14"/>
      <c r="L314" s="76"/>
      <c r="M314" s="135"/>
      <c r="N314" s="135"/>
      <c r="O314" s="135"/>
      <c r="P314" s="14"/>
      <c r="Q314" s="14"/>
      <c r="R314" s="63"/>
    </row>
    <row r="315" spans="2:18" ht="17.25" customHeight="1" x14ac:dyDescent="0.35">
      <c r="B315" s="11"/>
      <c r="C315" s="11"/>
      <c r="D315" s="11"/>
      <c r="E315" s="11"/>
      <c r="F315" s="20"/>
      <c r="G315" s="134"/>
      <c r="H315" s="14"/>
      <c r="I315" s="14"/>
      <c r="J315" s="14"/>
      <c r="K315" s="14"/>
      <c r="L315" s="76"/>
      <c r="M315" s="135"/>
      <c r="N315" s="135"/>
      <c r="O315" s="135"/>
      <c r="P315" s="14"/>
      <c r="Q315" s="14"/>
      <c r="R315" s="63"/>
    </row>
    <row r="316" spans="2:18" ht="17.25" customHeight="1" x14ac:dyDescent="0.35">
      <c r="B316" s="11"/>
      <c r="C316" s="11"/>
      <c r="D316" s="11"/>
      <c r="E316" s="11"/>
      <c r="F316" s="20"/>
      <c r="G316" s="134"/>
      <c r="H316" s="14"/>
      <c r="I316" s="14"/>
      <c r="J316" s="14"/>
      <c r="K316" s="14"/>
      <c r="L316" s="76"/>
      <c r="M316" s="135"/>
      <c r="N316" s="135"/>
      <c r="O316" s="135"/>
      <c r="P316" s="14"/>
      <c r="Q316" s="14"/>
      <c r="R316" s="63"/>
    </row>
    <row r="317" spans="2:18" ht="17.25" customHeight="1" x14ac:dyDescent="0.35">
      <c r="B317" s="11"/>
      <c r="C317" s="11"/>
      <c r="D317" s="11"/>
      <c r="E317" s="11"/>
      <c r="F317" s="20"/>
      <c r="G317" s="134"/>
      <c r="H317" s="14"/>
      <c r="I317" s="14"/>
      <c r="J317" s="14"/>
      <c r="K317" s="14"/>
      <c r="L317" s="76"/>
      <c r="M317" s="135"/>
      <c r="N317" s="135"/>
      <c r="O317" s="135"/>
      <c r="P317" s="14"/>
      <c r="Q317" s="14"/>
      <c r="R317" s="63"/>
    </row>
    <row r="318" spans="2:18" ht="17.25" customHeight="1" x14ac:dyDescent="0.35">
      <c r="B318" s="11"/>
      <c r="C318" s="11"/>
      <c r="D318" s="11"/>
      <c r="E318" s="11"/>
      <c r="F318" s="20"/>
      <c r="G318" s="134"/>
      <c r="H318" s="14"/>
      <c r="I318" s="14"/>
      <c r="J318" s="14"/>
      <c r="K318" s="14"/>
      <c r="L318" s="76"/>
      <c r="M318" s="135"/>
      <c r="N318" s="135"/>
      <c r="O318" s="135"/>
      <c r="P318" s="14"/>
      <c r="Q318" s="14"/>
      <c r="R318" s="63"/>
    </row>
    <row r="319" spans="2:18" ht="17.25" customHeight="1" x14ac:dyDescent="0.35">
      <c r="B319" s="11"/>
      <c r="C319" s="11"/>
      <c r="D319" s="11"/>
      <c r="E319" s="11"/>
      <c r="F319" s="20"/>
      <c r="G319" s="134"/>
      <c r="H319" s="14"/>
      <c r="I319" s="14"/>
      <c r="J319" s="14"/>
      <c r="K319" s="14"/>
      <c r="L319" s="76"/>
      <c r="M319" s="135"/>
      <c r="N319" s="135"/>
      <c r="O319" s="135"/>
      <c r="P319" s="14"/>
      <c r="Q319" s="14"/>
      <c r="R319" s="63"/>
    </row>
    <row r="320" spans="2:18" ht="17.25" customHeight="1" x14ac:dyDescent="0.35">
      <c r="B320" s="11"/>
      <c r="C320" s="11"/>
      <c r="D320" s="11"/>
      <c r="E320" s="11"/>
      <c r="F320" s="20"/>
      <c r="G320" s="134"/>
      <c r="H320" s="14"/>
      <c r="I320" s="14"/>
      <c r="J320" s="14"/>
      <c r="K320" s="14"/>
      <c r="L320" s="76"/>
      <c r="M320" s="135"/>
      <c r="N320" s="135"/>
      <c r="O320" s="135"/>
      <c r="P320" s="14"/>
      <c r="Q320" s="14"/>
      <c r="R320" s="63"/>
    </row>
    <row r="321" spans="2:18" ht="17.25" customHeight="1" x14ac:dyDescent="0.35">
      <c r="B321" s="11"/>
      <c r="C321" s="11"/>
      <c r="D321" s="11"/>
      <c r="E321" s="11"/>
      <c r="F321" s="20"/>
      <c r="G321" s="134"/>
      <c r="H321" s="14"/>
      <c r="I321" s="14"/>
      <c r="J321" s="14"/>
      <c r="K321" s="14"/>
      <c r="L321" s="76"/>
      <c r="M321" s="135"/>
      <c r="N321" s="135"/>
      <c r="O321" s="135"/>
      <c r="P321" s="14"/>
      <c r="Q321" s="14"/>
      <c r="R321" s="63"/>
    </row>
    <row r="322" spans="2:18" ht="17.25" customHeight="1" x14ac:dyDescent="0.35">
      <c r="B322" s="11"/>
      <c r="C322" s="11"/>
      <c r="D322" s="11"/>
      <c r="E322" s="11"/>
      <c r="F322" s="20"/>
      <c r="G322" s="134"/>
      <c r="H322" s="14"/>
      <c r="I322" s="14"/>
      <c r="J322" s="14"/>
      <c r="K322" s="14"/>
      <c r="L322" s="76"/>
      <c r="M322" s="135"/>
      <c r="N322" s="135"/>
      <c r="O322" s="135"/>
      <c r="P322" s="14"/>
      <c r="Q322" s="14"/>
      <c r="R322" s="63"/>
    </row>
    <row r="323" spans="2:18" ht="17.25" customHeight="1" x14ac:dyDescent="0.35">
      <c r="B323" s="11"/>
      <c r="C323" s="11"/>
      <c r="D323" s="11"/>
      <c r="E323" s="11"/>
      <c r="F323" s="20"/>
      <c r="G323" s="134"/>
      <c r="H323" s="14"/>
      <c r="I323" s="14"/>
      <c r="J323" s="14"/>
      <c r="K323" s="14"/>
      <c r="L323" s="76"/>
      <c r="M323" s="135"/>
      <c r="N323" s="135"/>
      <c r="O323" s="135"/>
      <c r="P323" s="14"/>
      <c r="Q323" s="14"/>
      <c r="R323" s="63"/>
    </row>
    <row r="324" spans="2:18" ht="17.25" customHeight="1" x14ac:dyDescent="0.35">
      <c r="B324" s="11"/>
      <c r="C324" s="11"/>
      <c r="D324" s="11"/>
      <c r="E324" s="11"/>
      <c r="F324" s="20"/>
      <c r="G324" s="134"/>
      <c r="H324" s="14"/>
      <c r="I324" s="14"/>
      <c r="J324" s="14"/>
      <c r="K324" s="14"/>
      <c r="L324" s="76"/>
      <c r="M324" s="135"/>
      <c r="N324" s="135"/>
      <c r="O324" s="135"/>
      <c r="P324" s="14"/>
      <c r="Q324" s="14"/>
      <c r="R324" s="63"/>
    </row>
    <row r="325" spans="2:18" ht="17.25" customHeight="1" x14ac:dyDescent="0.35">
      <c r="B325" s="11"/>
      <c r="C325" s="11"/>
      <c r="D325" s="11"/>
      <c r="E325" s="11"/>
      <c r="F325" s="20"/>
      <c r="G325" s="134"/>
      <c r="H325" s="14"/>
      <c r="I325" s="14"/>
      <c r="J325" s="14"/>
      <c r="K325" s="14"/>
      <c r="L325" s="76"/>
      <c r="M325" s="135"/>
      <c r="N325" s="135"/>
      <c r="O325" s="135"/>
      <c r="P325" s="14"/>
      <c r="Q325" s="14"/>
      <c r="R325" s="63"/>
    </row>
    <row r="326" spans="2:18" ht="17.25" customHeight="1" x14ac:dyDescent="0.35">
      <c r="B326" s="11"/>
      <c r="C326" s="11"/>
      <c r="D326" s="11"/>
      <c r="E326" s="11"/>
      <c r="F326" s="20"/>
      <c r="G326" s="134"/>
      <c r="H326" s="14"/>
      <c r="I326" s="14"/>
      <c r="J326" s="14"/>
      <c r="K326" s="14"/>
      <c r="L326" s="76"/>
      <c r="M326" s="135"/>
      <c r="N326" s="135"/>
      <c r="O326" s="135"/>
      <c r="P326" s="14"/>
      <c r="Q326" s="14"/>
      <c r="R326" s="63"/>
    </row>
    <row r="327" spans="2:18" ht="17.25" customHeight="1" x14ac:dyDescent="0.35">
      <c r="B327" s="11"/>
      <c r="C327" s="11"/>
      <c r="D327" s="11"/>
      <c r="E327" s="11"/>
      <c r="F327" s="20"/>
      <c r="G327" s="134"/>
      <c r="H327" s="14"/>
      <c r="I327" s="14"/>
      <c r="J327" s="14"/>
      <c r="K327" s="14"/>
      <c r="L327" s="76"/>
      <c r="M327" s="135"/>
      <c r="N327" s="135"/>
      <c r="O327" s="135"/>
      <c r="P327" s="14"/>
      <c r="Q327" s="14"/>
      <c r="R327" s="63"/>
    </row>
    <row r="328" spans="2:18" ht="17.25" customHeight="1" x14ac:dyDescent="0.35">
      <c r="B328" s="11"/>
      <c r="C328" s="11"/>
      <c r="D328" s="11"/>
      <c r="E328" s="11"/>
      <c r="F328" s="20"/>
      <c r="G328" s="134"/>
      <c r="H328" s="14"/>
      <c r="I328" s="14"/>
      <c r="J328" s="14"/>
      <c r="K328" s="14"/>
      <c r="L328" s="76"/>
      <c r="M328" s="135"/>
      <c r="N328" s="135"/>
      <c r="O328" s="135"/>
      <c r="P328" s="14"/>
      <c r="Q328" s="14"/>
      <c r="R328" s="63"/>
    </row>
    <row r="329" spans="2:18" ht="17.25" customHeight="1" x14ac:dyDescent="0.35">
      <c r="B329" s="11"/>
      <c r="C329" s="11"/>
      <c r="D329" s="11"/>
      <c r="E329" s="11"/>
      <c r="F329" s="20"/>
      <c r="G329" s="134"/>
      <c r="H329" s="14"/>
      <c r="I329" s="14"/>
      <c r="J329" s="14"/>
      <c r="K329" s="14"/>
      <c r="L329" s="76"/>
      <c r="M329" s="135"/>
      <c r="N329" s="135"/>
      <c r="O329" s="135"/>
      <c r="P329" s="14"/>
      <c r="Q329" s="14"/>
      <c r="R329" s="63"/>
    </row>
    <row r="330" spans="2:18" ht="17.25" customHeight="1" x14ac:dyDescent="0.35">
      <c r="B330" s="11"/>
      <c r="C330" s="11"/>
      <c r="D330" s="11"/>
      <c r="E330" s="11"/>
      <c r="F330" s="20"/>
      <c r="G330" s="134"/>
      <c r="H330" s="14"/>
      <c r="I330" s="14"/>
      <c r="J330" s="14"/>
      <c r="K330" s="14"/>
      <c r="L330" s="76"/>
      <c r="M330" s="135"/>
      <c r="N330" s="135"/>
      <c r="O330" s="135"/>
      <c r="P330" s="14"/>
      <c r="Q330" s="14"/>
      <c r="R330" s="63"/>
    </row>
    <row r="331" spans="2:18" ht="17.25" customHeight="1" x14ac:dyDescent="0.35">
      <c r="B331" s="11"/>
      <c r="C331" s="11"/>
      <c r="D331" s="11"/>
      <c r="E331" s="11"/>
      <c r="F331" s="20"/>
      <c r="G331" s="134"/>
      <c r="H331" s="14"/>
      <c r="I331" s="14"/>
      <c r="J331" s="14"/>
      <c r="K331" s="14"/>
      <c r="L331" s="76"/>
      <c r="M331" s="135"/>
      <c r="N331" s="135"/>
      <c r="O331" s="135"/>
      <c r="P331" s="14"/>
      <c r="Q331" s="14"/>
      <c r="R331" s="63"/>
    </row>
    <row r="332" spans="2:18" ht="17.25" customHeight="1" x14ac:dyDescent="0.35">
      <c r="B332" s="11"/>
      <c r="C332" s="11"/>
      <c r="D332" s="11"/>
      <c r="E332" s="11"/>
      <c r="F332" s="20"/>
      <c r="G332" s="134"/>
      <c r="H332" s="14"/>
      <c r="I332" s="14"/>
      <c r="J332" s="14"/>
      <c r="K332" s="14"/>
      <c r="L332" s="76"/>
      <c r="M332" s="135"/>
      <c r="N332" s="135"/>
      <c r="O332" s="135"/>
      <c r="P332" s="14"/>
      <c r="Q332" s="14"/>
      <c r="R332" s="63"/>
    </row>
    <row r="333" spans="2:18" ht="17.25" customHeight="1" x14ac:dyDescent="0.35">
      <c r="B333" s="11"/>
      <c r="C333" s="11"/>
      <c r="D333" s="11"/>
      <c r="E333" s="11"/>
      <c r="F333" s="20"/>
      <c r="G333" s="134"/>
      <c r="H333" s="14"/>
      <c r="I333" s="14"/>
      <c r="J333" s="14"/>
      <c r="K333" s="14"/>
      <c r="L333" s="76"/>
      <c r="M333" s="135"/>
      <c r="N333" s="135"/>
      <c r="O333" s="135"/>
      <c r="P333" s="14"/>
      <c r="Q333" s="14"/>
      <c r="R333" s="63"/>
    </row>
    <row r="334" spans="2:18" ht="17.25" customHeight="1" x14ac:dyDescent="0.35">
      <c r="B334" s="11"/>
      <c r="C334" s="11"/>
      <c r="D334" s="11"/>
      <c r="E334" s="11"/>
      <c r="F334" s="20"/>
      <c r="G334" s="134"/>
      <c r="H334" s="14"/>
      <c r="I334" s="14"/>
      <c r="J334" s="14"/>
      <c r="K334" s="14"/>
      <c r="L334" s="76"/>
      <c r="M334" s="135"/>
      <c r="N334" s="135"/>
      <c r="O334" s="135"/>
      <c r="P334" s="14"/>
      <c r="Q334" s="14"/>
      <c r="R334" s="63"/>
    </row>
    <row r="335" spans="2:18" ht="17.25" customHeight="1" x14ac:dyDescent="0.35">
      <c r="B335" s="11"/>
      <c r="C335" s="11"/>
      <c r="D335" s="11"/>
      <c r="E335" s="11"/>
      <c r="F335" s="20"/>
      <c r="G335" s="134"/>
      <c r="H335" s="14"/>
      <c r="I335" s="14"/>
      <c r="J335" s="14"/>
      <c r="K335" s="14"/>
      <c r="L335" s="76"/>
      <c r="M335" s="135"/>
      <c r="N335" s="135"/>
      <c r="O335" s="135"/>
      <c r="P335" s="14"/>
      <c r="Q335" s="14"/>
      <c r="R335" s="63"/>
    </row>
    <row r="336" spans="2:18" x14ac:dyDescent="0.35">
      <c r="B336" s="20"/>
      <c r="C336" s="20"/>
      <c r="D336" s="20"/>
      <c r="E336" s="20"/>
      <c r="F336" s="20"/>
      <c r="G336" s="134"/>
      <c r="H336" s="14"/>
      <c r="I336" s="136"/>
      <c r="J336" s="136"/>
    </row>
    <row r="337" spans="2:8" x14ac:dyDescent="0.35">
      <c r="B337" s="20"/>
      <c r="C337" s="20"/>
      <c r="D337" s="20"/>
      <c r="E337" s="20"/>
      <c r="F337" s="20"/>
      <c r="G337" s="134"/>
      <c r="H337" s="14"/>
    </row>
    <row r="338" spans="2:8" x14ac:dyDescent="0.35">
      <c r="B338" s="20"/>
      <c r="C338" s="20"/>
      <c r="D338" s="20"/>
      <c r="E338" s="20"/>
      <c r="F338" s="20"/>
      <c r="G338" s="134"/>
      <c r="H338" s="14"/>
    </row>
    <row r="339" spans="2:8" x14ac:dyDescent="0.35">
      <c r="B339" s="20"/>
      <c r="C339" s="20"/>
      <c r="D339" s="20"/>
      <c r="E339" s="20"/>
      <c r="F339" s="20"/>
      <c r="G339" s="134"/>
      <c r="H339" s="14"/>
    </row>
    <row r="340" spans="2:8" x14ac:dyDescent="0.35">
      <c r="B340" s="20"/>
      <c r="C340" s="20"/>
      <c r="D340" s="20"/>
      <c r="E340" s="20"/>
      <c r="F340" s="20"/>
      <c r="G340" s="134"/>
      <c r="H340" s="14"/>
    </row>
    <row r="341" spans="2:8" x14ac:dyDescent="0.35">
      <c r="B341" s="20"/>
      <c r="C341" s="20"/>
      <c r="D341" s="20"/>
      <c r="E341" s="20"/>
      <c r="F341" s="20"/>
      <c r="G341" s="134"/>
      <c r="H341" s="14"/>
    </row>
    <row r="342" spans="2:8" x14ac:dyDescent="0.35">
      <c r="B342" s="20"/>
      <c r="C342" s="20"/>
      <c r="D342" s="20"/>
      <c r="E342" s="20"/>
      <c r="F342" s="20"/>
      <c r="G342" s="134"/>
      <c r="H342" s="14"/>
    </row>
    <row r="343" spans="2:8" x14ac:dyDescent="0.35">
      <c r="B343" s="20"/>
      <c r="C343" s="20"/>
      <c r="D343" s="20"/>
      <c r="E343" s="20"/>
      <c r="F343" s="20"/>
      <c r="G343" s="134"/>
      <c r="H343" s="14"/>
    </row>
    <row r="344" spans="2:8" x14ac:dyDescent="0.35">
      <c r="B344" s="20"/>
      <c r="C344" s="20"/>
      <c r="D344" s="20"/>
      <c r="E344" s="20"/>
      <c r="F344" s="20"/>
      <c r="G344" s="134"/>
      <c r="H344" s="14"/>
    </row>
    <row r="345" spans="2:8" x14ac:dyDescent="0.35">
      <c r="C345" s="136"/>
      <c r="D345" s="136"/>
      <c r="E345" s="136"/>
      <c r="F345" s="137"/>
      <c r="G345" s="136"/>
      <c r="H345" s="136"/>
    </row>
  </sheetData>
  <sortState xmlns:xlrd2="http://schemas.microsoft.com/office/spreadsheetml/2017/richdata2" ref="N256:O278">
    <sortCondition ref="O256:O278"/>
  </sortState>
  <mergeCells count="76">
    <mergeCell ref="J144:O145"/>
    <mergeCell ref="M127:M128"/>
    <mergeCell ref="N127:O127"/>
    <mergeCell ref="J32:K32"/>
    <mergeCell ref="L32:M32"/>
    <mergeCell ref="N32:O32"/>
    <mergeCell ref="J54:L54"/>
    <mergeCell ref="J127:L128"/>
    <mergeCell ref="P32:Q32"/>
    <mergeCell ref="R32:S32"/>
    <mergeCell ref="J51:L51"/>
    <mergeCell ref="B2:R2"/>
    <mergeCell ref="B6:R6"/>
    <mergeCell ref="B7:R7"/>
    <mergeCell ref="B8:R8"/>
    <mergeCell ref="B11:R11"/>
    <mergeCell ref="B32:B33"/>
    <mergeCell ref="C32:C33"/>
    <mergeCell ref="D32:E32"/>
    <mergeCell ref="F32:G32"/>
    <mergeCell ref="H32:I32"/>
    <mergeCell ref="B94:B95"/>
    <mergeCell ref="C94:C95"/>
    <mergeCell ref="D94:E94"/>
    <mergeCell ref="B126:B127"/>
    <mergeCell ref="C126:C127"/>
    <mergeCell ref="D126:D127"/>
    <mergeCell ref="E126:F126"/>
    <mergeCell ref="B128:B131"/>
    <mergeCell ref="B132:B135"/>
    <mergeCell ref="B136:B139"/>
    <mergeCell ref="B140:B143"/>
    <mergeCell ref="B144:B147"/>
    <mergeCell ref="B148:B151"/>
    <mergeCell ref="B152:B155"/>
    <mergeCell ref="B156:B159"/>
    <mergeCell ref="B168:B171"/>
    <mergeCell ref="B172:B175"/>
    <mergeCell ref="B176:B179"/>
    <mergeCell ref="B180:B183"/>
    <mergeCell ref="B184:B187"/>
    <mergeCell ref="B160:B163"/>
    <mergeCell ref="B164:B167"/>
    <mergeCell ref="B208:B211"/>
    <mergeCell ref="B212:B215"/>
    <mergeCell ref="B216:B219"/>
    <mergeCell ref="B220:C220"/>
    <mergeCell ref="B224:B225"/>
    <mergeCell ref="C224:C225"/>
    <mergeCell ref="B188:B191"/>
    <mergeCell ref="B192:B195"/>
    <mergeCell ref="B196:B199"/>
    <mergeCell ref="B200:B203"/>
    <mergeCell ref="B204:B207"/>
    <mergeCell ref="R224:S224"/>
    <mergeCell ref="B285:C285"/>
    <mergeCell ref="B286:C286"/>
    <mergeCell ref="B287:C287"/>
    <mergeCell ref="B288:C288"/>
    <mergeCell ref="N224:O224"/>
    <mergeCell ref="P224:Q224"/>
    <mergeCell ref="D224:E224"/>
    <mergeCell ref="B289:C289"/>
    <mergeCell ref="F224:G224"/>
    <mergeCell ref="H224:I224"/>
    <mergeCell ref="J224:K224"/>
    <mergeCell ref="L224:M224"/>
    <mergeCell ref="B296:C296"/>
    <mergeCell ref="B297:C297"/>
    <mergeCell ref="B298:C298"/>
    <mergeCell ref="B290:C290"/>
    <mergeCell ref="B291:C291"/>
    <mergeCell ref="B292:C292"/>
    <mergeCell ref="B293:C293"/>
    <mergeCell ref="B294:C294"/>
    <mergeCell ref="B295:C295"/>
  </mergeCells>
  <printOptions horizontalCentered="1"/>
  <pageMargins left="0" right="0" top="0.39370078740157483" bottom="0.39370078740157483" header="0.31496062992125984" footer="0.31496062992125984"/>
  <pageSetup paperSize="9" scale="37" fitToHeight="4" orientation="portrait" r:id="rId3"/>
  <rowBreaks count="3" manualBreakCount="3">
    <brk id="121" max="18" man="1"/>
    <brk id="252" max="18" man="1"/>
    <brk id="300" max="18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ER</vt:lpstr>
      <vt:lpstr>'Casos ER'!Área_de_impresión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Jean Eckan</cp:lastModifiedBy>
  <cp:lastPrinted>2024-02-14T15:15:31Z</cp:lastPrinted>
  <dcterms:created xsi:type="dcterms:W3CDTF">2023-09-18T18:06:56Z</dcterms:created>
  <dcterms:modified xsi:type="dcterms:W3CDTF">2026-04-21T03:21:37Z</dcterms:modified>
</cp:coreProperties>
</file>