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BOLETIN ESTADÍSTICO\2. Actualización Febrero 2026\paginas marzo\"/>
    </mc:Choice>
  </mc:AlternateContent>
  <xr:revisionPtr revIDLastSave="0" documentId="8_{0862D7BA-9EFD-4783-9156-47C26C699A61}" xr6:coauthVersionLast="47" xr6:coauthVersionMax="47" xr10:uidLastSave="{00000000-0000-0000-0000-000000000000}"/>
  <bookViews>
    <workbookView xWindow="-110" yWindow="-110" windowWidth="25820" windowHeight="15500" tabRatio="860" xr2:uid="{00000000-000D-0000-FFFF-FFFF00000000}"/>
  </bookViews>
  <sheets>
    <sheet name="Casos ER" sheetId="2" r:id="rId1"/>
  </sheets>
  <definedNames>
    <definedName name="_xlnm.Print_Area" localSheetId="0">'Casos ER'!$A$1:$S$301</definedName>
  </definedNames>
  <calcPr calcId="191029"/>
  <pivotCaches>
    <pivotCache cacheId="8" r:id="rId2"/>
    <pivotCache cacheId="9" r:id="rId3"/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9" i="2" l="1"/>
  <c r="D119" i="2"/>
  <c r="C119" i="2"/>
  <c r="M141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28" i="2"/>
  <c r="D298" i="2"/>
  <c r="E298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96" i="2"/>
  <c r="C76" i="2"/>
  <c r="O141" i="2"/>
  <c r="N141" i="2"/>
  <c r="M142" i="2" l="1"/>
  <c r="O142" i="2" l="1"/>
  <c r="N142" i="2"/>
  <c r="C36" i="2"/>
  <c r="C249" i="2"/>
  <c r="F288" i="2"/>
  <c r="C278" i="2"/>
  <c r="C25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D131" i="2" l="1"/>
  <c r="L250" i="2" l="1"/>
  <c r="F287" i="2"/>
  <c r="E250" i="2" l="1"/>
  <c r="D250" i="2"/>
  <c r="F250" i="2"/>
  <c r="G250" i="2"/>
  <c r="H250" i="2"/>
  <c r="I250" i="2"/>
  <c r="J250" i="2"/>
  <c r="K250" i="2"/>
  <c r="M250" i="2"/>
  <c r="N250" i="2"/>
  <c r="O250" i="2"/>
  <c r="P250" i="2"/>
  <c r="Q250" i="2"/>
  <c r="R250" i="2"/>
  <c r="S250" i="2"/>
  <c r="E220" i="2"/>
  <c r="P113" i="2"/>
  <c r="P96" i="2"/>
  <c r="H96" i="2"/>
  <c r="F298" i="2"/>
  <c r="C250" i="2" l="1"/>
  <c r="F251" i="2" s="1"/>
  <c r="I251" i="2" l="1"/>
  <c r="E251" i="2"/>
  <c r="M251" i="2"/>
  <c r="N251" i="2"/>
  <c r="G251" i="2"/>
  <c r="J251" i="2"/>
  <c r="R251" i="2"/>
  <c r="K251" i="2"/>
  <c r="P251" i="2"/>
  <c r="H251" i="2"/>
  <c r="O251" i="2"/>
  <c r="D251" i="2"/>
  <c r="S251" i="2"/>
  <c r="L251" i="2"/>
  <c r="Q251" i="2"/>
  <c r="D215" i="2"/>
  <c r="D211" i="2"/>
  <c r="D207" i="2"/>
  <c r="D203" i="2"/>
  <c r="D199" i="2"/>
  <c r="D195" i="2"/>
  <c r="D191" i="2"/>
  <c r="D163" i="2"/>
  <c r="D159" i="2"/>
  <c r="D143" i="2"/>
  <c r="D139" i="2"/>
  <c r="D135" i="2"/>
  <c r="H99" i="2"/>
  <c r="N46" i="2"/>
  <c r="D219" i="2"/>
  <c r="D218" i="2"/>
  <c r="D217" i="2"/>
  <c r="D216" i="2"/>
  <c r="D214" i="2"/>
  <c r="D213" i="2"/>
  <c r="D212" i="2"/>
  <c r="D210" i="2"/>
  <c r="D209" i="2"/>
  <c r="D208" i="2"/>
  <c r="D206" i="2"/>
  <c r="D205" i="2"/>
  <c r="D204" i="2"/>
  <c r="D202" i="2"/>
  <c r="D201" i="2"/>
  <c r="D200" i="2"/>
  <c r="D198" i="2"/>
  <c r="D197" i="2"/>
  <c r="D196" i="2"/>
  <c r="D194" i="2"/>
  <c r="D193" i="2"/>
  <c r="D192" i="2"/>
  <c r="D190" i="2"/>
  <c r="D189" i="2"/>
  <c r="D188" i="2"/>
  <c r="D187" i="2"/>
  <c r="D179" i="2"/>
  <c r="D184" i="2"/>
  <c r="D185" i="2"/>
  <c r="D186" i="2"/>
  <c r="D183" i="2"/>
  <c r="D182" i="2"/>
  <c r="D181" i="2"/>
  <c r="D180" i="2"/>
  <c r="D178" i="2"/>
  <c r="D177" i="2"/>
  <c r="D176" i="2"/>
  <c r="D174" i="2"/>
  <c r="D173" i="2"/>
  <c r="D172" i="2"/>
  <c r="D170" i="2"/>
  <c r="D169" i="2"/>
  <c r="D168" i="2"/>
  <c r="D166" i="2"/>
  <c r="D165" i="2"/>
  <c r="D164" i="2"/>
  <c r="D162" i="2"/>
  <c r="D161" i="2"/>
  <c r="D160" i="2"/>
  <c r="D158" i="2"/>
  <c r="D157" i="2"/>
  <c r="D156" i="2"/>
  <c r="D154" i="2"/>
  <c r="D153" i="2"/>
  <c r="D152" i="2"/>
  <c r="D150" i="2"/>
  <c r="D149" i="2"/>
  <c r="D148" i="2"/>
  <c r="D146" i="2"/>
  <c r="D145" i="2"/>
  <c r="D144" i="2"/>
  <c r="D142" i="2"/>
  <c r="D141" i="2"/>
  <c r="D140" i="2"/>
  <c r="D138" i="2"/>
  <c r="D137" i="2"/>
  <c r="D136" i="2"/>
  <c r="D134" i="2"/>
  <c r="D133" i="2"/>
  <c r="D132" i="2"/>
  <c r="D175" i="2"/>
  <c r="D171" i="2"/>
  <c r="D167" i="2"/>
  <c r="D155" i="2"/>
  <c r="D151" i="2"/>
  <c r="D147" i="2"/>
  <c r="D130" i="2"/>
  <c r="D129" i="2"/>
  <c r="D128" i="2"/>
  <c r="D220" i="2" l="1"/>
  <c r="F220" i="2"/>
  <c r="C77" i="2" l="1"/>
  <c r="C78" i="2"/>
  <c r="C79" i="2"/>
  <c r="C80" i="2"/>
  <c r="C74" i="2"/>
  <c r="C75" i="2"/>
  <c r="C83" i="2"/>
  <c r="C73" i="2"/>
  <c r="C81" i="2"/>
  <c r="C82" i="2"/>
  <c r="C84" i="2"/>
  <c r="C37" i="2"/>
  <c r="C45" i="2"/>
  <c r="C38" i="2"/>
  <c r="C44" i="2"/>
  <c r="C40" i="2"/>
  <c r="C35" i="2"/>
  <c r="C41" i="2"/>
  <c r="C39" i="2"/>
  <c r="C43" i="2"/>
  <c r="C42" i="2"/>
  <c r="L85" i="2"/>
  <c r="C248" i="2"/>
  <c r="C247" i="2"/>
  <c r="C246" i="2"/>
  <c r="C245" i="2"/>
  <c r="C244" i="2"/>
  <c r="C243" i="2"/>
  <c r="C242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56" i="2"/>
  <c r="F279" i="2" l="1"/>
  <c r="O97" i="2"/>
  <c r="P97" i="2"/>
  <c r="O98" i="2"/>
  <c r="P98" i="2"/>
  <c r="O99" i="2"/>
  <c r="P99" i="2"/>
  <c r="O100" i="2"/>
  <c r="P100" i="2"/>
  <c r="O101" i="2"/>
  <c r="P101" i="2"/>
  <c r="O102" i="2"/>
  <c r="P102" i="2"/>
  <c r="O103" i="2"/>
  <c r="P103" i="2"/>
  <c r="O104" i="2"/>
  <c r="P104" i="2"/>
  <c r="O105" i="2"/>
  <c r="P105" i="2"/>
  <c r="O106" i="2"/>
  <c r="P106" i="2"/>
  <c r="O107" i="2"/>
  <c r="P107" i="2"/>
  <c r="O108" i="2"/>
  <c r="P108" i="2"/>
  <c r="O109" i="2"/>
  <c r="P109" i="2"/>
  <c r="O110" i="2"/>
  <c r="P110" i="2"/>
  <c r="O111" i="2"/>
  <c r="P111" i="2"/>
  <c r="O112" i="2"/>
  <c r="P112" i="2"/>
  <c r="O113" i="2"/>
  <c r="O114" i="2"/>
  <c r="P114" i="2"/>
  <c r="O115" i="2"/>
  <c r="P115" i="2"/>
  <c r="O116" i="2"/>
  <c r="P116" i="2"/>
  <c r="O117" i="2"/>
  <c r="P117" i="2"/>
  <c r="O118" i="2"/>
  <c r="P118" i="2"/>
  <c r="O96" i="2"/>
  <c r="H97" i="2"/>
  <c r="H98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96" i="2"/>
  <c r="E46" i="2" l="1"/>
  <c r="F46" i="2"/>
  <c r="G46" i="2"/>
  <c r="H46" i="2"/>
  <c r="I46" i="2"/>
  <c r="J46" i="2"/>
  <c r="K46" i="2"/>
  <c r="L46" i="2"/>
  <c r="M46" i="2"/>
  <c r="O46" i="2"/>
  <c r="P46" i="2"/>
  <c r="Q46" i="2"/>
  <c r="R46" i="2"/>
  <c r="S46" i="2"/>
  <c r="C34" i="2"/>
  <c r="G279" i="2"/>
  <c r="E279" i="2"/>
  <c r="D279" i="2"/>
  <c r="L278" i="2"/>
  <c r="C277" i="2"/>
  <c r="L277" i="2" s="1"/>
  <c r="C276" i="2"/>
  <c r="L276" i="2" s="1"/>
  <c r="C275" i="2"/>
  <c r="L275" i="2" s="1"/>
  <c r="C274" i="2"/>
  <c r="L274" i="2" s="1"/>
  <c r="C273" i="2"/>
  <c r="L273" i="2" s="1"/>
  <c r="C272" i="2"/>
  <c r="L272" i="2" s="1"/>
  <c r="C271" i="2"/>
  <c r="L271" i="2" s="1"/>
  <c r="C270" i="2"/>
  <c r="L270" i="2" s="1"/>
  <c r="C269" i="2"/>
  <c r="L269" i="2" s="1"/>
  <c r="C268" i="2"/>
  <c r="L268" i="2" s="1"/>
  <c r="C267" i="2"/>
  <c r="L267" i="2" s="1"/>
  <c r="C266" i="2"/>
  <c r="L266" i="2" s="1"/>
  <c r="C265" i="2"/>
  <c r="L265" i="2" s="1"/>
  <c r="C264" i="2"/>
  <c r="L264" i="2" s="1"/>
  <c r="C263" i="2"/>
  <c r="L263" i="2" s="1"/>
  <c r="C262" i="2"/>
  <c r="L262" i="2" s="1"/>
  <c r="C261" i="2"/>
  <c r="L261" i="2" s="1"/>
  <c r="C260" i="2"/>
  <c r="L260" i="2" s="1"/>
  <c r="C259" i="2"/>
  <c r="L259" i="2" s="1"/>
  <c r="C258" i="2"/>
  <c r="L258" i="2" s="1"/>
  <c r="C257" i="2"/>
  <c r="L257" i="2" s="1"/>
  <c r="K85" i="2"/>
  <c r="J85" i="2"/>
  <c r="I85" i="2"/>
  <c r="H85" i="2"/>
  <c r="G85" i="2"/>
  <c r="F85" i="2"/>
  <c r="E85" i="2"/>
  <c r="D85" i="2"/>
  <c r="F64" i="2"/>
  <c r="E64" i="2"/>
  <c r="D64" i="2"/>
  <c r="C63" i="2"/>
  <c r="C62" i="2"/>
  <c r="C61" i="2"/>
  <c r="C60" i="2"/>
  <c r="C59" i="2"/>
  <c r="C58" i="2"/>
  <c r="C57" i="2"/>
  <c r="C56" i="2"/>
  <c r="C55" i="2"/>
  <c r="C54" i="2"/>
  <c r="C53" i="2"/>
  <c r="C52" i="2"/>
  <c r="D46" i="2"/>
  <c r="E27" i="2"/>
  <c r="D27" i="2"/>
  <c r="C26" i="2"/>
  <c r="C25" i="2"/>
  <c r="C24" i="2"/>
  <c r="C23" i="2"/>
  <c r="C22" i="2"/>
  <c r="C21" i="2"/>
  <c r="C20" i="2"/>
  <c r="C19" i="2"/>
  <c r="C18" i="2"/>
  <c r="C17" i="2"/>
  <c r="C16" i="2"/>
  <c r="C15" i="2"/>
  <c r="F293" i="2" l="1"/>
  <c r="L256" i="2"/>
  <c r="C279" i="2"/>
  <c r="F296" i="2"/>
  <c r="F295" i="2"/>
  <c r="F294" i="2"/>
  <c r="F297" i="2"/>
  <c r="F290" i="2"/>
  <c r="F291" i="2"/>
  <c r="F292" i="2"/>
  <c r="F289" i="2"/>
  <c r="F284" i="2"/>
  <c r="F286" i="2"/>
  <c r="R28" i="2"/>
  <c r="R30" i="2"/>
  <c r="R27" i="2"/>
  <c r="R29" i="2"/>
  <c r="C46" i="2"/>
  <c r="I47" i="2" s="1"/>
  <c r="C85" i="2"/>
  <c r="C64" i="2"/>
  <c r="C27" i="2"/>
  <c r="D120" i="2"/>
  <c r="C28" i="2" l="1"/>
  <c r="C251" i="2"/>
  <c r="C47" i="2"/>
  <c r="N47" i="2"/>
  <c r="M47" i="2"/>
  <c r="R47" i="2"/>
  <c r="G47" i="2"/>
  <c r="D28" i="2"/>
  <c r="H47" i="2"/>
  <c r="E65" i="2"/>
  <c r="C65" i="2"/>
  <c r="E47" i="2"/>
  <c r="F47" i="2"/>
  <c r="K47" i="2"/>
  <c r="E28" i="2"/>
  <c r="P47" i="2"/>
  <c r="J47" i="2"/>
  <c r="D47" i="2"/>
  <c r="O47" i="2"/>
  <c r="S47" i="2"/>
  <c r="L47" i="2"/>
  <c r="Q47" i="2"/>
  <c r="E120" i="2"/>
  <c r="C120" i="2" s="1"/>
  <c r="J86" i="2"/>
  <c r="L86" i="2"/>
  <c r="F65" i="2"/>
  <c r="D65" i="2"/>
  <c r="G86" i="2"/>
  <c r="D86" i="2"/>
  <c r="E86" i="2"/>
  <c r="H86" i="2"/>
  <c r="F86" i="2"/>
  <c r="K86" i="2"/>
  <c r="I86" i="2"/>
  <c r="H279" i="2"/>
  <c r="R31" i="2"/>
  <c r="S27" i="2" s="1"/>
  <c r="C86" i="2" l="1"/>
  <c r="S28" i="2"/>
  <c r="S30" i="2"/>
  <c r="S29" i="2"/>
  <c r="S31" i="2" l="1"/>
  <c r="C280" i="2"/>
  <c r="F280" i="2"/>
  <c r="E280" i="2" l="1"/>
  <c r="G280" i="2"/>
  <c r="D280" i="2"/>
  <c r="H280" i="2"/>
</calcChain>
</file>

<file path=xl/sharedStrings.xml><?xml version="1.0" encoding="utf-8"?>
<sst xmlns="http://schemas.openxmlformats.org/spreadsheetml/2006/main" count="458" uniqueCount="107">
  <si>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</si>
  <si>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</si>
  <si>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</si>
  <si>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</si>
  <si>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</si>
  <si>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</si>
  <si>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</si>
  <si>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</si>
  <si>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</si>
  <si>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</si>
  <si>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</si>
  <si>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</si>
  <si>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</si>
  <si>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</si>
  <si>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</si>
  <si>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</si>
  <si>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</si>
  <si>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</si>
  <si>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</si>
  <si>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</si>
  <si>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</si>
  <si>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</si>
  <si>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</si>
  <si>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</si>
  <si>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</si>
  <si>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</si>
  <si>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</si>
  <si>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</si>
  <si>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</si>
  <si>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</si>
  <si>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</si>
  <si>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</si>
  <si>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</si>
  <si>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Quechua</t>
  </si>
  <si>
    <t>Aimara</t>
  </si>
  <si>
    <t>Indígena u originario de la Amazonía</t>
  </si>
  <si>
    <t>Perteneciente o parte de otro pueblo indígena u originario</t>
  </si>
  <si>
    <t>Blanco</t>
  </si>
  <si>
    <t>Mestizo</t>
  </si>
  <si>
    <t>Otro</t>
  </si>
  <si>
    <t>Departamento</t>
  </si>
  <si>
    <t>Total de Casos</t>
  </si>
  <si>
    <t>Sexo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</si>
  <si>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</si>
  <si>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</si>
  <si>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</si>
  <si>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</si>
  <si>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</si>
  <si>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</si>
  <si>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</si>
  <si>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</si>
  <si>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</si>
  <si>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</si>
  <si>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</si>
  <si>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</si>
  <si>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</si>
  <si>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</si>
  <si>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</si>
  <si>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</si>
  <si>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</si>
  <si>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</si>
  <si>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</si>
  <si>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</si>
  <si>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</si>
  <si>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</si>
  <si>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Variación porcentual</t>
  </si>
  <si>
    <r>
      <t xml:space="preserve">REPORTE ESTADÍSTICO DE CASOS DE </t>
    </r>
    <r>
      <rPr>
        <b/>
        <sz val="20"/>
        <color rgb="FFFFFF00"/>
        <rFont val="Arial"/>
        <family val="2"/>
      </rPr>
      <t>VIOLACIÓN SEXUAL</t>
    </r>
    <r>
      <rPr>
        <b/>
        <sz val="16"/>
        <color theme="0"/>
        <rFont val="Arial"/>
        <family val="2"/>
      </rPr>
      <t xml:space="preserve"> DERIVADOS AL SISTEMA LOCAL DE ATENCIÓN Y PROTECCIÓN EN ZONA RURAL</t>
    </r>
  </si>
  <si>
    <t>Madre de Dios</t>
  </si>
  <si>
    <t>Suma de Mujer</t>
  </si>
  <si>
    <t>Suma de Hombre</t>
  </si>
  <si>
    <t>Casos</t>
  </si>
  <si>
    <t>Suma de Casos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</si>
  <si>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Registro de Casos derivados al Sistema Local de Atención y Protección en Zona Rural/ SGIC / AURORA / MIMP</t>
    </r>
  </si>
  <si>
    <t>Negro, moreno, zambo, mulato o afroperuano</t>
  </si>
  <si>
    <t>No sabe / no responde</t>
  </si>
  <si>
    <t>Región</t>
  </si>
  <si>
    <t>Edades</t>
  </si>
  <si>
    <t>0 a 5 años</t>
  </si>
  <si>
    <t>6 a 11 años</t>
  </si>
  <si>
    <t>12 a 17 años</t>
  </si>
  <si>
    <t>Conviviente</t>
  </si>
  <si>
    <t>Ex conviviente</t>
  </si>
  <si>
    <t>Apurímac</t>
  </si>
  <si>
    <t>Huánuco</t>
  </si>
  <si>
    <t>Junín</t>
  </si>
  <si>
    <t>La libertad</t>
  </si>
  <si>
    <t>Madre de dios</t>
  </si>
  <si>
    <t>San Martín</t>
  </si>
  <si>
    <r>
      <t xml:space="preserve">2024 </t>
    </r>
    <r>
      <rPr>
        <b/>
        <vertAlign val="superscript"/>
        <sz val="11"/>
        <color theme="0"/>
        <rFont val="Arial"/>
        <family val="2"/>
      </rPr>
      <t>1/</t>
    </r>
  </si>
  <si>
    <r>
      <t xml:space="preserve">2024 </t>
    </r>
    <r>
      <rPr>
        <b/>
        <vertAlign val="superscript"/>
        <sz val="11"/>
        <color theme="0"/>
        <rFont val="Arial"/>
        <family val="2"/>
      </rPr>
      <t>2/</t>
    </r>
  </si>
  <si>
    <t>Vínculo de la presunta persona agresora con el/la NNA</t>
  </si>
  <si>
    <t>Sexo de NNA</t>
  </si>
  <si>
    <t>Otro*</t>
  </si>
  <si>
    <t>Vecino</t>
  </si>
  <si>
    <t>Tío</t>
  </si>
  <si>
    <t>Desconocido</t>
  </si>
  <si>
    <t>Padrastro</t>
  </si>
  <si>
    <t>Padre</t>
  </si>
  <si>
    <t>Tio - abuelo</t>
  </si>
  <si>
    <t>Primo</t>
  </si>
  <si>
    <t>Abuelo</t>
  </si>
  <si>
    <t>Hermano</t>
  </si>
  <si>
    <t>Docente</t>
  </si>
  <si>
    <t>* Enamorado, Ex enamorado, Progenitor de su hijo/a (cin convivencia con la pareja), Hermanastro, Sobrino, Otro familiar y otro/a.</t>
  </si>
  <si>
    <t>Periodo: Enero - abril, 2024</t>
  </si>
  <si>
    <t>1/ Información estadística de enero a abril.</t>
  </si>
  <si>
    <t>2/ Información estadística de enero a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</si>
</sst>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sz val="1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8"/>
      <color theme="1"/>
      <name val="Arial"/>
      <family val="2"/>
    </font>
    <font>
      <b/>
      <vertAlign val="superscript"/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/>
      <right/>
      <top style="thin">
        <color indexed="65"/>
      </top>
      <bottom/>
      <diagonal/>
    </border>
    <border>
      <left/>
      <right/>
      <top style="medium">
        <color rgb="FFC00000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4" fillId="0" borderId="0" applyBorder="0"/>
    <xf numFmtId="0" fontId="25" fillId="0" borderId="0"/>
    <xf numFmtId="0" fontId="1" fillId="0" borderId="0"/>
    <xf numFmtId="0" fontId="3" fillId="0" borderId="0"/>
    <xf numFmtId="0" fontId="24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Border="0"/>
    <xf numFmtId="0" fontId="29" fillId="0" borderId="0"/>
  </cellStyleXfs>
  <cellXfs count="200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3" fillId="3" borderId="0" xfId="2" applyFill="1" applyAlignment="1">
      <alignment vertical="center"/>
    </xf>
    <xf numFmtId="0" fontId="9" fillId="3" borderId="0" xfId="2" applyFont="1" applyFill="1" applyAlignment="1">
      <alignment horizontal="centerContinuous" vertical="center"/>
    </xf>
    <xf numFmtId="0" fontId="10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2" fillId="2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4" fillId="4" borderId="0" xfId="2" applyFont="1" applyFill="1" applyAlignment="1">
      <alignment vertical="center"/>
    </xf>
    <xf numFmtId="0" fontId="10" fillId="4" borderId="0" xfId="2" applyFont="1" applyFill="1" applyAlignment="1">
      <alignment horizontal="center" vertical="center" wrapText="1"/>
    </xf>
    <xf numFmtId="0" fontId="15" fillId="0" borderId="5" xfId="2" applyFont="1" applyBorder="1" applyAlignment="1">
      <alignment horizontal="left" vertical="center"/>
    </xf>
    <xf numFmtId="3" fontId="16" fillId="0" borderId="5" xfId="2" applyNumberFormat="1" applyFont="1" applyBorder="1" applyAlignment="1">
      <alignment horizontal="center" vertical="center"/>
    </xf>
    <xf numFmtId="3" fontId="17" fillId="0" borderId="5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18" fillId="4" borderId="0" xfId="2" applyFont="1" applyFill="1" applyAlignment="1">
      <alignment horizontal="left" vertical="center"/>
    </xf>
    <xf numFmtId="3" fontId="15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5" fillId="0" borderId="6" xfId="2" applyNumberFormat="1" applyFont="1" applyBorder="1" applyAlignment="1">
      <alignment horizontal="left" vertical="center"/>
    </xf>
    <xf numFmtId="3" fontId="17" fillId="0" borderId="6" xfId="2" applyNumberFormat="1" applyFont="1" applyBorder="1" applyAlignment="1">
      <alignment horizontal="center" vertical="center"/>
    </xf>
    <xf numFmtId="0" fontId="15" fillId="7" borderId="7" xfId="2" applyFont="1" applyFill="1" applyBorder="1" applyAlignment="1">
      <alignment horizontal="center" vertical="center"/>
    </xf>
    <xf numFmtId="3" fontId="16" fillId="8" borderId="7" xfId="2" applyNumberFormat="1" applyFont="1" applyFill="1" applyBorder="1" applyAlignment="1">
      <alignment horizontal="center" vertical="center"/>
    </xf>
    <xf numFmtId="3" fontId="16" fillId="9" borderId="7" xfId="2" applyNumberFormat="1" applyFont="1" applyFill="1" applyBorder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0" fontId="16" fillId="7" borderId="7" xfId="2" applyFont="1" applyFill="1" applyBorder="1" applyAlignment="1">
      <alignment horizontal="center" vertical="center"/>
    </xf>
    <xf numFmtId="0" fontId="16" fillId="8" borderId="8" xfId="2" applyFont="1" applyFill="1" applyBorder="1" applyAlignment="1">
      <alignment horizontal="center" vertical="center"/>
    </xf>
    <xf numFmtId="164" fontId="16" fillId="0" borderId="8" xfId="4" applyNumberFormat="1" applyFont="1" applyFill="1" applyBorder="1" applyAlignment="1">
      <alignment horizontal="center" vertical="center"/>
    </xf>
    <xf numFmtId="164" fontId="16" fillId="9" borderId="8" xfId="4" applyNumberFormat="1" applyFont="1" applyFill="1" applyBorder="1" applyAlignment="1">
      <alignment horizontal="center" vertical="center"/>
    </xf>
    <xf numFmtId="0" fontId="19" fillId="2" borderId="0" xfId="2" applyFont="1" applyFill="1" applyAlignment="1">
      <alignment vertical="center"/>
    </xf>
    <xf numFmtId="0" fontId="21" fillId="2" borderId="0" xfId="2" applyFont="1" applyFill="1" applyAlignment="1">
      <alignment vertical="center"/>
    </xf>
    <xf numFmtId="0" fontId="21" fillId="4" borderId="0" xfId="2" applyFont="1" applyFill="1" applyAlignment="1">
      <alignment vertical="center"/>
    </xf>
    <xf numFmtId="0" fontId="21" fillId="2" borderId="0" xfId="2" applyFont="1" applyFill="1" applyAlignment="1">
      <alignment horizontal="left" vertical="center"/>
    </xf>
    <xf numFmtId="0" fontId="21" fillId="4" borderId="0" xfId="2" applyFont="1" applyFill="1" applyAlignment="1">
      <alignment horizontal="left" vertical="center"/>
    </xf>
    <xf numFmtId="0" fontId="10" fillId="4" borderId="0" xfId="2" applyFont="1" applyFill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left" vertical="center"/>
    </xf>
    <xf numFmtId="3" fontId="17" fillId="4" borderId="0" xfId="2" applyNumberFormat="1" applyFont="1" applyFill="1" applyAlignment="1">
      <alignment horizontal="center" vertical="center"/>
    </xf>
    <xf numFmtId="3" fontId="16" fillId="4" borderId="0" xfId="2" applyNumberFormat="1" applyFont="1" applyFill="1" applyAlignment="1">
      <alignment horizontal="center" vertical="center"/>
    </xf>
    <xf numFmtId="164" fontId="17" fillId="4" borderId="0" xfId="1" applyNumberFormat="1" applyFont="1" applyFill="1" applyBorder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6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3" fontId="16" fillId="7" borderId="7" xfId="2" applyNumberFormat="1" applyFont="1" applyFill="1" applyBorder="1" applyAlignment="1">
      <alignment horizontal="center" vertical="center"/>
    </xf>
    <xf numFmtId="9" fontId="3" fillId="2" borderId="0" xfId="4" applyFill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164" fontId="5" fillId="9" borderId="8" xfId="4" applyNumberFormat="1" applyFont="1" applyFill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0" fontId="13" fillId="5" borderId="11" xfId="2" applyFont="1" applyFill="1" applyBorder="1" applyAlignment="1">
      <alignment horizontal="center" vertical="center" wrapText="1"/>
    </xf>
    <xf numFmtId="3" fontId="15" fillId="0" borderId="12" xfId="2" applyNumberFormat="1" applyFont="1" applyBorder="1" applyAlignment="1">
      <alignment horizontal="left" vertical="center"/>
    </xf>
    <xf numFmtId="3" fontId="16" fillId="0" borderId="12" xfId="2" applyNumberFormat="1" applyFont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6" fillId="7" borderId="0" xfId="2" applyFont="1" applyFill="1" applyAlignment="1">
      <alignment horizontal="center" vertical="center"/>
    </xf>
    <xf numFmtId="3" fontId="16" fillId="8" borderId="0" xfId="2" applyNumberFormat="1" applyFont="1" applyFill="1" applyAlignment="1">
      <alignment horizontal="center" vertical="center"/>
    </xf>
    <xf numFmtId="3" fontId="16" fillId="7" borderId="0" xfId="2" applyNumberFormat="1" applyFont="1" applyFill="1" applyAlignment="1">
      <alignment horizontal="center" vertical="center"/>
    </xf>
    <xf numFmtId="0" fontId="19" fillId="4" borderId="0" xfId="2" applyFont="1" applyFill="1" applyAlignment="1">
      <alignment vertical="center"/>
    </xf>
    <xf numFmtId="0" fontId="22" fillId="4" borderId="0" xfId="2" applyFont="1" applyFill="1" applyAlignment="1">
      <alignment vertical="center"/>
    </xf>
    <xf numFmtId="0" fontId="13" fillId="6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3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5" fillId="4" borderId="0" xfId="2" applyNumberFormat="1" applyFont="1" applyFill="1" applyAlignment="1">
      <alignment vertical="center"/>
    </xf>
    <xf numFmtId="3" fontId="15" fillId="4" borderId="0" xfId="2" applyNumberFormat="1" applyFont="1" applyFill="1" applyAlignment="1">
      <alignment horizontal="left" vertical="center"/>
    </xf>
    <xf numFmtId="0" fontId="20" fillId="4" borderId="0" xfId="2" applyFont="1" applyFill="1" applyAlignment="1">
      <alignment vertical="center"/>
    </xf>
    <xf numFmtId="0" fontId="23" fillId="2" borderId="13" xfId="2" applyFont="1" applyFill="1" applyBorder="1" applyAlignment="1">
      <alignment vertical="center" wrapText="1"/>
    </xf>
    <xf numFmtId="0" fontId="23" fillId="2" borderId="0" xfId="2" applyFont="1" applyFill="1" applyAlignment="1">
      <alignment vertical="center" wrapText="1"/>
    </xf>
    <xf numFmtId="0" fontId="15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3" fillId="6" borderId="4" xfId="2" applyFont="1" applyFill="1" applyBorder="1" applyAlignment="1">
      <alignment horizontal="center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13" fillId="5" borderId="15" xfId="2" applyFont="1" applyFill="1" applyBorder="1" applyAlignment="1">
      <alignment horizontal="center" vertical="center" wrapText="1"/>
    </xf>
    <xf numFmtId="3" fontId="17" fillId="0" borderId="0" xfId="2" applyNumberFormat="1" applyFont="1" applyAlignment="1">
      <alignment horizontal="center" vertical="center"/>
    </xf>
    <xf numFmtId="3" fontId="16" fillId="8" borderId="8" xfId="2" applyNumberFormat="1" applyFont="1" applyFill="1" applyBorder="1" applyAlignment="1">
      <alignment horizontal="center" vertical="center"/>
    </xf>
    <xf numFmtId="164" fontId="16" fillId="9" borderId="8" xfId="1" applyNumberFormat="1" applyFont="1" applyFill="1" applyBorder="1" applyAlignment="1">
      <alignment horizontal="center" vertical="center"/>
    </xf>
    <xf numFmtId="3" fontId="16" fillId="4" borderId="0" xfId="2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13" fillId="5" borderId="3" xfId="2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23" fillId="2" borderId="0" xfId="2" applyFont="1" applyFill="1" applyAlignment="1">
      <alignment vertical="center"/>
    </xf>
    <xf numFmtId="3" fontId="26" fillId="0" borderId="19" xfId="2" applyNumberFormat="1" applyFont="1" applyBorder="1" applyAlignment="1">
      <alignment horizontal="center" vertical="center"/>
    </xf>
    <xf numFmtId="164" fontId="15" fillId="0" borderId="20" xfId="1" applyNumberFormat="1" applyFont="1" applyFill="1" applyBorder="1" applyAlignment="1">
      <alignment horizontal="center" vertical="center"/>
    </xf>
    <xf numFmtId="0" fontId="10" fillId="4" borderId="0" xfId="2" applyFont="1" applyFill="1" applyAlignment="1">
      <alignment horizontal="center" vertical="center"/>
    </xf>
    <xf numFmtId="3" fontId="15" fillId="4" borderId="0" xfId="2" applyNumberFormat="1" applyFont="1" applyFill="1" applyAlignment="1">
      <alignment vertical="center" wrapText="1"/>
    </xf>
    <xf numFmtId="3" fontId="16" fillId="0" borderId="21" xfId="2" applyNumberFormat="1" applyFont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5" fillId="0" borderId="21" xfId="2" applyNumberFormat="1" applyFont="1" applyBorder="1" applyAlignment="1">
      <alignment horizontal="left" vertical="center"/>
    </xf>
    <xf numFmtId="3" fontId="17" fillId="0" borderId="21" xfId="2" applyNumberFormat="1" applyFont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 wrapText="1"/>
    </xf>
    <xf numFmtId="0" fontId="13" fillId="5" borderId="26" xfId="2" applyFont="1" applyFill="1" applyBorder="1" applyAlignment="1">
      <alignment horizontal="center" vertical="center" wrapText="1"/>
    </xf>
    <xf numFmtId="0" fontId="13" fillId="6" borderId="25" xfId="2" applyFont="1" applyFill="1" applyBorder="1" applyAlignment="1">
      <alignment horizontal="center" vertical="center" wrapText="1"/>
    </xf>
    <xf numFmtId="0" fontId="13" fillId="6" borderId="26" xfId="2" applyFont="1" applyFill="1" applyBorder="1" applyAlignment="1">
      <alignment horizontal="center" vertical="center" wrapText="1"/>
    </xf>
    <xf numFmtId="3" fontId="16" fillId="8" borderId="27" xfId="2" applyNumberFormat="1" applyFont="1" applyFill="1" applyBorder="1" applyAlignment="1">
      <alignment horizontal="center" vertical="center"/>
    </xf>
    <xf numFmtId="3" fontId="16" fillId="8" borderId="28" xfId="2" applyNumberFormat="1" applyFont="1" applyFill="1" applyBorder="1" applyAlignment="1">
      <alignment horizontal="center" vertical="center"/>
    </xf>
    <xf numFmtId="164" fontId="16" fillId="9" borderId="29" xfId="4" applyNumberFormat="1" applyFont="1" applyFill="1" applyBorder="1" applyAlignment="1">
      <alignment horizontal="center" vertical="center"/>
    </xf>
    <xf numFmtId="164" fontId="16" fillId="9" borderId="30" xfId="4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2" borderId="0" xfId="2" applyFont="1" applyFill="1" applyAlignment="1">
      <alignment horizontal="left" vertical="center"/>
    </xf>
    <xf numFmtId="3" fontId="6" fillId="2" borderId="0" xfId="2" applyNumberFormat="1" applyFont="1" applyFill="1" applyAlignment="1">
      <alignment horizontal="center" vertical="center"/>
    </xf>
    <xf numFmtId="9" fontId="6" fillId="2" borderId="0" xfId="4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3" fillId="5" borderId="0" xfId="2" applyFont="1" applyFill="1" applyAlignment="1">
      <alignment horizontal="center" vertical="center" wrapText="1"/>
    </xf>
    <xf numFmtId="0" fontId="2" fillId="0" borderId="31" xfId="0" applyFont="1" applyBorder="1" applyAlignment="1">
      <alignment horizontal="left"/>
    </xf>
    <xf numFmtId="164" fontId="15" fillId="0" borderId="33" xfId="1" applyNumberFormat="1" applyFont="1" applyFill="1" applyBorder="1" applyAlignment="1">
      <alignment horizontal="center" vertical="center"/>
    </xf>
    <xf numFmtId="3" fontId="15" fillId="8" borderId="32" xfId="2" applyNumberFormat="1" applyFont="1" applyFill="1" applyBorder="1" applyAlignment="1">
      <alignment horizontal="center" vertical="center"/>
    </xf>
    <xf numFmtId="164" fontId="15" fillId="7" borderId="32" xfId="1" applyNumberFormat="1" applyFont="1" applyFill="1" applyBorder="1" applyAlignment="1">
      <alignment horizontal="center" vertical="center"/>
    </xf>
    <xf numFmtId="0" fontId="16" fillId="7" borderId="32" xfId="2" applyFont="1" applyFill="1" applyBorder="1" applyAlignment="1">
      <alignment horizontal="center" vertical="center"/>
    </xf>
    <xf numFmtId="3" fontId="16" fillId="8" borderId="32" xfId="2" applyNumberFormat="1" applyFont="1" applyFill="1" applyBorder="1" applyAlignment="1">
      <alignment horizontal="center" vertical="center"/>
    </xf>
    <xf numFmtId="3" fontId="16" fillId="7" borderId="32" xfId="2" applyNumberFormat="1" applyFont="1" applyFill="1" applyBorder="1" applyAlignment="1">
      <alignment horizontal="center" vertical="center"/>
    </xf>
    <xf numFmtId="3" fontId="2" fillId="0" borderId="31" xfId="0" applyNumberFormat="1" applyFont="1" applyBorder="1" applyAlignment="1">
      <alignment horizontal="left"/>
    </xf>
    <xf numFmtId="3" fontId="2" fillId="0" borderId="31" xfId="0" applyNumberFormat="1" applyFont="1" applyBorder="1"/>
    <xf numFmtId="0" fontId="13" fillId="5" borderId="1" xfId="2" applyFont="1" applyFill="1" applyBorder="1" applyAlignment="1">
      <alignment horizontal="center" vertical="center" wrapText="1"/>
    </xf>
    <xf numFmtId="0" fontId="10" fillId="5" borderId="34" xfId="2" applyFont="1" applyFill="1" applyBorder="1" applyAlignment="1">
      <alignment horizontal="center" vertical="center" wrapText="1"/>
    </xf>
    <xf numFmtId="0" fontId="10" fillId="5" borderId="35" xfId="2" applyFont="1" applyFill="1" applyBorder="1" applyAlignment="1">
      <alignment horizontal="center" vertical="center" wrapText="1"/>
    </xf>
    <xf numFmtId="3" fontId="33" fillId="0" borderId="37" xfId="2" applyNumberFormat="1" applyFont="1" applyBorder="1" applyAlignment="1">
      <alignment horizontal="left" vertical="center"/>
    </xf>
    <xf numFmtId="3" fontId="5" fillId="0" borderId="37" xfId="2" applyNumberFormat="1" applyFont="1" applyBorder="1" applyAlignment="1">
      <alignment horizontal="center" vertical="center"/>
    </xf>
    <xf numFmtId="3" fontId="3" fillId="0" borderId="37" xfId="2" applyNumberFormat="1" applyBorder="1" applyAlignment="1">
      <alignment horizontal="center" vertical="center"/>
    </xf>
    <xf numFmtId="3" fontId="16" fillId="0" borderId="39" xfId="2" applyNumberFormat="1" applyFont="1" applyBorder="1" applyAlignment="1">
      <alignment horizontal="center" vertical="center"/>
    </xf>
    <xf numFmtId="3" fontId="17" fillId="0" borderId="39" xfId="2" applyNumberFormat="1" applyFont="1" applyBorder="1" applyAlignment="1">
      <alignment horizontal="center" vertical="center"/>
    </xf>
    <xf numFmtId="3" fontId="33" fillId="10" borderId="37" xfId="2" applyNumberFormat="1" applyFont="1" applyFill="1" applyBorder="1" applyAlignment="1">
      <alignment vertical="center"/>
    </xf>
    <xf numFmtId="3" fontId="5" fillId="10" borderId="37" xfId="2" applyNumberFormat="1" applyFont="1" applyFill="1" applyBorder="1" applyAlignment="1">
      <alignment horizontal="center" vertical="center"/>
    </xf>
    <xf numFmtId="3" fontId="33" fillId="10" borderId="36" xfId="2" applyNumberFormat="1" applyFont="1" applyFill="1" applyBorder="1" applyAlignment="1">
      <alignment vertical="center"/>
    </xf>
    <xf numFmtId="3" fontId="5" fillId="10" borderId="36" xfId="2" applyNumberFormat="1" applyFont="1" applyFill="1" applyBorder="1" applyAlignment="1">
      <alignment horizontal="center" vertical="center"/>
    </xf>
    <xf numFmtId="3" fontId="10" fillId="11" borderId="43" xfId="2" applyNumberFormat="1" applyFont="1" applyFill="1" applyBorder="1" applyAlignment="1">
      <alignment horizontal="center" vertical="center"/>
    </xf>
    <xf numFmtId="0" fontId="2" fillId="0" borderId="0" xfId="0" applyFont="1"/>
    <xf numFmtId="0" fontId="35" fillId="0" borderId="0" xfId="0" applyFont="1" applyAlignment="1">
      <alignment vertical="center"/>
    </xf>
    <xf numFmtId="164" fontId="23" fillId="2" borderId="13" xfId="2" applyNumberFormat="1" applyFont="1" applyFill="1" applyBorder="1" applyAlignment="1">
      <alignment vertical="center" wrapText="1"/>
    </xf>
    <xf numFmtId="164" fontId="20" fillId="4" borderId="0" xfId="2" applyNumberFormat="1" applyFont="1" applyFill="1" applyAlignment="1">
      <alignment vertical="center"/>
    </xf>
    <xf numFmtId="0" fontId="31" fillId="0" borderId="16" xfId="0" applyFont="1" applyBorder="1" applyAlignment="1">
      <alignment vertical="center"/>
    </xf>
    <xf numFmtId="0" fontId="6" fillId="2" borderId="0" xfId="2" applyFont="1" applyFill="1" applyAlignment="1">
      <alignment vertical="center"/>
    </xf>
    <xf numFmtId="0" fontId="10" fillId="4" borderId="0" xfId="2" applyFont="1" applyFill="1" applyAlignment="1">
      <alignment vertical="center"/>
    </xf>
    <xf numFmtId="0" fontId="6" fillId="4" borderId="0" xfId="2" applyFont="1" applyFill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1" fillId="0" borderId="0" xfId="0" applyFont="1"/>
    <xf numFmtId="0" fontId="38" fillId="4" borderId="0" xfId="2" applyFont="1" applyFill="1" applyAlignment="1">
      <alignment horizontal="center" vertical="center"/>
    </xf>
    <xf numFmtId="3" fontId="13" fillId="4" borderId="0" xfId="2" applyNumberFormat="1" applyFont="1" applyFill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5" fillId="0" borderId="38" xfId="2" applyFont="1" applyBorder="1" applyAlignment="1">
      <alignment vertical="center"/>
    </xf>
    <xf numFmtId="0" fontId="27" fillId="2" borderId="0" xfId="0" applyFont="1" applyFill="1" applyAlignment="1">
      <alignment horizontal="left" vertical="top" wrapText="1"/>
    </xf>
    <xf numFmtId="0" fontId="39" fillId="4" borderId="0" xfId="2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31" xfId="0" applyFont="1" applyBorder="1"/>
    <xf numFmtId="0" fontId="40" fillId="2" borderId="0" xfId="2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40" fillId="2" borderId="0" xfId="2" applyFont="1" applyFill="1" applyAlignment="1">
      <alignment vertical="center"/>
    </xf>
    <xf numFmtId="0" fontId="1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0" fontId="13" fillId="6" borderId="4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5" borderId="9" xfId="2" applyFont="1" applyFill="1" applyBorder="1" applyAlignment="1">
      <alignment horizontal="center" vertical="center"/>
    </xf>
    <xf numFmtId="0" fontId="13" fillId="5" borderId="44" xfId="2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top" wrapText="1"/>
    </xf>
    <xf numFmtId="0" fontId="23" fillId="0" borderId="36" xfId="2" applyFont="1" applyBorder="1" applyAlignment="1">
      <alignment horizontal="center" vertical="center" wrapText="1"/>
    </xf>
    <xf numFmtId="0" fontId="23" fillId="0" borderId="40" xfId="2" applyFont="1" applyBorder="1" applyAlignment="1">
      <alignment horizontal="center" vertical="center" wrapText="1"/>
    </xf>
    <xf numFmtId="0" fontId="23" fillId="0" borderId="41" xfId="2" applyFont="1" applyBorder="1" applyAlignment="1">
      <alignment horizontal="center" vertical="center" wrapText="1"/>
    </xf>
    <xf numFmtId="3" fontId="15" fillId="0" borderId="17" xfId="2" applyNumberFormat="1" applyFont="1" applyBorder="1" applyAlignment="1">
      <alignment horizontal="center" vertical="center"/>
    </xf>
    <xf numFmtId="3" fontId="15" fillId="0" borderId="18" xfId="2" applyNumberFormat="1" applyFont="1" applyBorder="1" applyAlignment="1">
      <alignment horizontal="center" vertical="center"/>
    </xf>
    <xf numFmtId="3" fontId="15" fillId="7" borderId="32" xfId="2" applyNumberFormat="1" applyFont="1" applyFill="1" applyBorder="1" applyAlignment="1">
      <alignment horizontal="center" vertical="center"/>
    </xf>
    <xf numFmtId="0" fontId="23" fillId="0" borderId="42" xfId="2" applyFont="1" applyBorder="1" applyAlignment="1">
      <alignment horizontal="center" vertical="center" wrapText="1"/>
    </xf>
    <xf numFmtId="3" fontId="34" fillId="11" borderId="43" xfId="2" applyNumberFormat="1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3" fillId="6" borderId="23" xfId="2" applyFont="1" applyFill="1" applyBorder="1" applyAlignment="1">
      <alignment horizontal="center" vertical="center" wrapText="1"/>
    </xf>
    <xf numFmtId="0" fontId="13" fillId="6" borderId="24" xfId="2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3" fillId="5" borderId="23" xfId="2" applyFont="1" applyFill="1" applyBorder="1" applyAlignment="1">
      <alignment horizontal="center" vertical="center" wrapText="1"/>
    </xf>
    <xf numFmtId="0" fontId="13" fillId="5" borderId="2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13" fillId="5" borderId="22" xfId="2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center" vertical="center" wrapText="1"/>
    </xf>
    <xf numFmtId="0" fontId="13" fillId="6" borderId="22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 wrapText="1"/>
    </xf>
  </cellXfs>
  <cellStyles count="17">
    <cellStyle name="Normal" xfId="0" builtinId="0"/>
    <cellStyle name="Normal 2" xfId="6" xr:uid="{00000000-0005-0000-0000-000001000000}"/>
    <cellStyle name="Normal 2 2" xfId="10" xr:uid="{00000000-0005-0000-0000-000002000000}"/>
    <cellStyle name="Normal 2 2 2" xfId="9" xr:uid="{00000000-0005-0000-0000-000003000000}"/>
    <cellStyle name="Normal 2 2 2 2" xfId="15" xr:uid="{00000000-0005-0000-0000-000004000000}"/>
    <cellStyle name="Normal 2 2 3" xfId="8" xr:uid="{00000000-0005-0000-0000-000005000000}"/>
    <cellStyle name="Normal 2 3" xfId="2" xr:uid="{00000000-0005-0000-0000-000006000000}"/>
    <cellStyle name="Normal 2 4" xfId="7" xr:uid="{00000000-0005-0000-0000-000007000000}"/>
    <cellStyle name="Normal 2 5" xfId="16" xr:uid="{00000000-0005-0000-0000-000008000000}"/>
    <cellStyle name="Normal 3 2" xfId="5" xr:uid="{00000000-0005-0000-0000-000009000000}"/>
    <cellStyle name="Normal_Directorio CEMs - agos - 2009 - UGTAI" xfId="3" xr:uid="{00000000-0005-0000-0000-00000A000000}"/>
    <cellStyle name="Porcentaje" xfId="1" builtinId="5"/>
    <cellStyle name="Porcentaje 10" xfId="13" xr:uid="{00000000-0005-0000-0000-00000D000000}"/>
    <cellStyle name="Porcentaje 2" xfId="4" xr:uid="{00000000-0005-0000-0000-00000E000000}"/>
    <cellStyle name="Porcentaje 2 2" xfId="11" xr:uid="{00000000-0005-0000-0000-00000F000000}"/>
    <cellStyle name="Porcentaje 3 2" xfId="12" xr:uid="{00000000-0005-0000-0000-000010000000}"/>
    <cellStyle name="Porcentual 2" xfId="14" xr:uid="{00000000-0005-0000-0000-00001100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ER'!$R$27:$R$30</c:f>
              <c:numCache>
                <c:formatCode>#,##0</c:formatCode>
                <c:ptCount val="4"/>
                <c:pt idx="0">
                  <c:v>23</c:v>
                </c:pt>
                <c:pt idx="1">
                  <c:v>53</c:v>
                </c:pt>
                <c:pt idx="2">
                  <c:v>16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</a:t>
            </a: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Casos de violación sexual atendidos </a:t>
            </a: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según sexo de la persona usuaria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0.14758539602017301"/>
                  <c:y val="-9.99943142954119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1384884979118613"/>
                  <c:y val="0.129229677548990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ER'!$D$14:$E$14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ER'!$D$27:$E$27</c:f>
              <c:numCache>
                <c:formatCode>#,##0</c:formatCode>
                <c:ptCount val="2"/>
                <c:pt idx="0">
                  <c:v>88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</a:t>
            </a: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rPr>
              <a:t>Casos de violación sexual atendidos </a:t>
            </a:r>
            <a:r>
              <a:rPr lang="es-PE" sz="1400" b="1">
                <a:latin typeface="Arial Narrow" panose="020B0606020202030204" pitchFamily="34" charset="0"/>
              </a:rPr>
              <a:t>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0D7-4B53-B71C-9DA76E640F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0D7-4B53-B71C-9DA76E640F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0D7-4B53-B71C-9DA76E640F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ER'!$D$51:$F$51</c:f>
              <c:strCache>
                <c:ptCount val="3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</c:strCache>
            </c:strRef>
          </c:cat>
          <c:val>
            <c:numRef>
              <c:f>'Casos ER'!$D$64:$F$64</c:f>
              <c:numCache>
                <c:formatCode>#,##0</c:formatCode>
                <c:ptCount val="3"/>
                <c:pt idx="0">
                  <c:v>84</c:v>
                </c:pt>
                <c:pt idx="1">
                  <c:v>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D7-4B53-B71C-9DA76E64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[Y1.xlsx]Casos ER!TablaDinámica8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casos de violación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ER'!$J$95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ER'!$I$96:$I$118</c:f>
              <c:strCache>
                <c:ptCount val="23"/>
                <c:pt idx="0">
                  <c:v>La Libertad</c:v>
                </c:pt>
                <c:pt idx="1">
                  <c:v>Ancash</c:v>
                </c:pt>
                <c:pt idx="2">
                  <c:v>Ucayali</c:v>
                </c:pt>
                <c:pt idx="3">
                  <c:v>Arequipa</c:v>
                </c:pt>
                <c:pt idx="4">
                  <c:v>Tumbes</c:v>
                </c:pt>
                <c:pt idx="5">
                  <c:v>Pasco</c:v>
                </c:pt>
                <c:pt idx="6">
                  <c:v>Ica</c:v>
                </c:pt>
                <c:pt idx="7">
                  <c:v>Tacna</c:v>
                </c:pt>
                <c:pt idx="8">
                  <c:v>Lambayeque</c:v>
                </c:pt>
                <c:pt idx="9">
                  <c:v>Huancavelica</c:v>
                </c:pt>
                <c:pt idx="10">
                  <c:v>Madre de Dios</c:v>
                </c:pt>
                <c:pt idx="11">
                  <c:v>Piura</c:v>
                </c:pt>
                <c:pt idx="12">
                  <c:v>Moquegua</c:v>
                </c:pt>
                <c:pt idx="13">
                  <c:v>Apurimac</c:v>
                </c:pt>
                <c:pt idx="14">
                  <c:v>Puno</c:v>
                </c:pt>
                <c:pt idx="15">
                  <c:v>Cusco</c:v>
                </c:pt>
                <c:pt idx="16">
                  <c:v>Ayacucho</c:v>
                </c:pt>
                <c:pt idx="17">
                  <c:v>Huanuco</c:v>
                </c:pt>
                <c:pt idx="18">
                  <c:v>Cajamarca</c:v>
                </c:pt>
                <c:pt idx="19">
                  <c:v>Loreto</c:v>
                </c:pt>
                <c:pt idx="20">
                  <c:v>Junin</c:v>
                </c:pt>
                <c:pt idx="21">
                  <c:v>San Martin</c:v>
                </c:pt>
                <c:pt idx="22">
                  <c:v>Amazonas</c:v>
                </c:pt>
              </c:strCache>
            </c:strRef>
          </c:cat>
          <c:val>
            <c:numRef>
              <c:f>'Casos ER'!$J$96:$J$118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1-4B21-B9E2-49057B8C9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41466256"/>
        <c:axId val="1841469584"/>
      </c:barChart>
      <c:catAx>
        <c:axId val="184146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41469584"/>
        <c:crosses val="autoZero"/>
        <c:auto val="1"/>
        <c:lblAlgn val="ctr"/>
        <c:lblOffset val="100"/>
        <c:noMultiLvlLbl val="0"/>
      </c:catAx>
      <c:valAx>
        <c:axId val="184146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4146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[Y1.xlsx]Casos ER!TablaDinámica9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5: Ranking de casos de violación sexual hacia hombres según departamento</a:t>
            </a:r>
          </a:p>
        </c:rich>
      </c:tx>
      <c:layout>
        <c:manualLayout>
          <c:xMode val="edge"/>
          <c:yMode val="edge"/>
          <c:x val="0.10390850563120507"/>
          <c:y val="8.05210153509828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>
              <a:lumMod val="5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ER'!$R$95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ER'!$Q$96:$Q$118</c:f>
              <c:strCache>
                <c:ptCount val="23"/>
                <c:pt idx="0">
                  <c:v>La Libertad</c:v>
                </c:pt>
                <c:pt idx="1">
                  <c:v>Ancash</c:v>
                </c:pt>
                <c:pt idx="2">
                  <c:v>Ucayali</c:v>
                </c:pt>
                <c:pt idx="3">
                  <c:v>Lambayeque</c:v>
                </c:pt>
                <c:pt idx="4">
                  <c:v>Arequipa</c:v>
                </c:pt>
                <c:pt idx="5">
                  <c:v>Loreto</c:v>
                </c:pt>
                <c:pt idx="6">
                  <c:v>Cajamarca</c:v>
                </c:pt>
                <c:pt idx="7">
                  <c:v>Madre de Dios</c:v>
                </c:pt>
                <c:pt idx="8">
                  <c:v>Huancavelica</c:v>
                </c:pt>
                <c:pt idx="9">
                  <c:v>Moquegua</c:v>
                </c:pt>
                <c:pt idx="10">
                  <c:v>Ica</c:v>
                </c:pt>
                <c:pt idx="11">
                  <c:v>Pasco</c:v>
                </c:pt>
                <c:pt idx="12">
                  <c:v>Apurimac</c:v>
                </c:pt>
                <c:pt idx="13">
                  <c:v>Ayacucho</c:v>
                </c:pt>
                <c:pt idx="14">
                  <c:v>Cusco</c:v>
                </c:pt>
                <c:pt idx="15">
                  <c:v>Huanuco</c:v>
                </c:pt>
                <c:pt idx="16">
                  <c:v>Puno</c:v>
                </c:pt>
                <c:pt idx="17">
                  <c:v>Tumbes</c:v>
                </c:pt>
                <c:pt idx="18">
                  <c:v>San Martin</c:v>
                </c:pt>
                <c:pt idx="19">
                  <c:v>Junin</c:v>
                </c:pt>
                <c:pt idx="20">
                  <c:v>Tacna</c:v>
                </c:pt>
                <c:pt idx="21">
                  <c:v>Piura</c:v>
                </c:pt>
                <c:pt idx="22">
                  <c:v>Amazonas</c:v>
                </c:pt>
              </c:strCache>
            </c:strRef>
          </c:cat>
          <c:val>
            <c:numRef>
              <c:f>'Casos ER'!$R$96:$R$118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8-4FBC-92FA-0B5B085A2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9519520"/>
        <c:axId val="89517856"/>
      </c:barChart>
      <c:catAx>
        <c:axId val="89519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517856"/>
        <c:crosses val="autoZero"/>
        <c:auto val="1"/>
        <c:lblAlgn val="ctr"/>
        <c:lblOffset val="100"/>
        <c:noMultiLvlLbl val="0"/>
      </c:catAx>
      <c:valAx>
        <c:axId val="8951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951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[Y1.xlsx]Casos ER!TablaDinámica13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7: Ranking de casos de violación sexual atendidos en los últimos cinco años según departamento. Periodo: 2010 - 2024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ER'!$N$255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ER'!$M$256:$M$278</c:f>
              <c:strCache>
                <c:ptCount val="23"/>
                <c:pt idx="0">
                  <c:v>Tumbes</c:v>
                </c:pt>
                <c:pt idx="1">
                  <c:v>Ica</c:v>
                </c:pt>
                <c:pt idx="2">
                  <c:v>Moquegua</c:v>
                </c:pt>
                <c:pt idx="3">
                  <c:v>Ancash</c:v>
                </c:pt>
                <c:pt idx="4">
                  <c:v>Lambayeque</c:v>
                </c:pt>
                <c:pt idx="5">
                  <c:v>La Libertad</c:v>
                </c:pt>
                <c:pt idx="6">
                  <c:v>Piura</c:v>
                </c:pt>
                <c:pt idx="7">
                  <c:v>Tacna</c:v>
                </c:pt>
                <c:pt idx="8">
                  <c:v>Apurimac</c:v>
                </c:pt>
                <c:pt idx="9">
                  <c:v>Arequipa</c:v>
                </c:pt>
                <c:pt idx="10">
                  <c:v>Cajamarca</c:v>
                </c:pt>
                <c:pt idx="11">
                  <c:v>Ayacucho</c:v>
                </c:pt>
                <c:pt idx="12">
                  <c:v>Huanuco</c:v>
                </c:pt>
                <c:pt idx="13">
                  <c:v>Pasco</c:v>
                </c:pt>
                <c:pt idx="14">
                  <c:v>Ucayali</c:v>
                </c:pt>
                <c:pt idx="15">
                  <c:v>Puno</c:v>
                </c:pt>
                <c:pt idx="16">
                  <c:v>Madre de Dios</c:v>
                </c:pt>
                <c:pt idx="17">
                  <c:v>Junin</c:v>
                </c:pt>
                <c:pt idx="18">
                  <c:v>Cusco</c:v>
                </c:pt>
                <c:pt idx="19">
                  <c:v>San Martin</c:v>
                </c:pt>
                <c:pt idx="20">
                  <c:v>Huancavelica</c:v>
                </c:pt>
                <c:pt idx="21">
                  <c:v>Loreto</c:v>
                </c:pt>
                <c:pt idx="22">
                  <c:v>Amazonas</c:v>
                </c:pt>
              </c:strCache>
            </c:strRef>
          </c:cat>
          <c:val>
            <c:numRef>
              <c:f>'Casos ER'!$N$256:$N$278</c:f>
              <c:numCache>
                <c:formatCode>#,##0</c:formatCode>
                <c:ptCount val="23"/>
                <c:pt idx="0">
                  <c:v>1</c:v>
                </c:pt>
                <c:pt idx="1">
                  <c:v>4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23</c:v>
                </c:pt>
                <c:pt idx="9">
                  <c:v>27</c:v>
                </c:pt>
                <c:pt idx="10">
                  <c:v>29</c:v>
                </c:pt>
                <c:pt idx="11">
                  <c:v>32</c:v>
                </c:pt>
                <c:pt idx="12">
                  <c:v>34</c:v>
                </c:pt>
                <c:pt idx="13">
                  <c:v>36</c:v>
                </c:pt>
                <c:pt idx="14">
                  <c:v>37</c:v>
                </c:pt>
                <c:pt idx="15">
                  <c:v>43</c:v>
                </c:pt>
                <c:pt idx="16">
                  <c:v>51</c:v>
                </c:pt>
                <c:pt idx="17">
                  <c:v>55</c:v>
                </c:pt>
                <c:pt idx="18">
                  <c:v>59</c:v>
                </c:pt>
                <c:pt idx="19">
                  <c:v>69</c:v>
                </c:pt>
                <c:pt idx="20">
                  <c:v>80</c:v>
                </c:pt>
                <c:pt idx="21">
                  <c:v>138</c:v>
                </c:pt>
                <c:pt idx="22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E-4636-B26A-F4FBB5B0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241718368"/>
        <c:axId val="241720448"/>
      </c:barChart>
      <c:catAx>
        <c:axId val="24171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720448"/>
        <c:crosses val="autoZero"/>
        <c:auto val="1"/>
        <c:lblAlgn val="ctr"/>
        <c:lblOffset val="100"/>
        <c:noMultiLvlLbl val="0"/>
      </c:catAx>
      <c:valAx>
        <c:axId val="24172044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24171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76199</xdr:rowOff>
    </xdr:from>
    <xdr:ext cx="4835407" cy="685801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9"/>
          <a:ext cx="4835407" cy="68580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51071" y="166686"/>
          <a:ext cx="9252858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AURORA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365154</xdr:colOff>
      <xdr:row>11</xdr:row>
      <xdr:rowOff>145676</xdr:rowOff>
    </xdr:from>
    <xdr:to>
      <xdr:col>18</xdr:col>
      <xdr:colOff>355229</xdr:colOff>
      <xdr:row>28</xdr:row>
      <xdr:rowOff>148468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0891213" y="2797735"/>
          <a:ext cx="6033781" cy="2804262"/>
          <a:chOff x="10975511" y="6272692"/>
          <a:chExt cx="10021131" cy="4006413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>
            <a:graphicFrameLocks/>
          </xdr:cNvGraphicFramePr>
        </xdr:nvGraphicFramePr>
        <xdr:xfrm>
          <a:off x="10975511" y="6330199"/>
          <a:ext cx="10021131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1465798" y="6272692"/>
            <a:ext cx="9527980" cy="92024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violación sexual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847725</xdr:colOff>
      <xdr:row>11</xdr:row>
      <xdr:rowOff>100353</xdr:rowOff>
    </xdr:from>
    <xdr:to>
      <xdr:col>5</xdr:col>
      <xdr:colOff>0</xdr:colOff>
      <xdr:row>12</xdr:row>
      <xdr:rowOff>336177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48578" y="2800971"/>
          <a:ext cx="2917451" cy="4599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atendidos por sexo según mes</a:t>
          </a:r>
        </a:p>
      </xdr:txBody>
    </xdr:sp>
    <xdr:clientData/>
  </xdr:twoCellAnchor>
  <xdr:twoCellAnchor>
    <xdr:from>
      <xdr:col>1</xdr:col>
      <xdr:colOff>17318</xdr:colOff>
      <xdr:row>11</xdr:row>
      <xdr:rowOff>102054</xdr:rowOff>
    </xdr:from>
    <xdr:to>
      <xdr:col>1</xdr:col>
      <xdr:colOff>1000125</xdr:colOff>
      <xdr:row>12</xdr:row>
      <xdr:rowOff>160708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6175" y="2782661"/>
          <a:ext cx="982807" cy="28997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924976</xdr:colOff>
      <xdr:row>29</xdr:row>
      <xdr:rowOff>136071</xdr:rowOff>
    </xdr:from>
    <xdr:to>
      <xdr:col>19</xdr:col>
      <xdr:colOff>1</xdr:colOff>
      <xdr:row>30</xdr:row>
      <xdr:rowOff>217714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33833" y="7102928"/>
          <a:ext cx="14627989" cy="3810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29</xdr:row>
      <xdr:rowOff>138761</xdr:rowOff>
    </xdr:from>
    <xdr:to>
      <xdr:col>1</xdr:col>
      <xdr:colOff>1088573</xdr:colOff>
      <xdr:row>30</xdr:row>
      <xdr:rowOff>136071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4776" y="764446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48</xdr:row>
      <xdr:rowOff>28205</xdr:rowOff>
    </xdr:from>
    <xdr:to>
      <xdr:col>6</xdr:col>
      <xdr:colOff>0</xdr:colOff>
      <xdr:row>49</xdr:row>
      <xdr:rowOff>268940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31259" y="8006793"/>
          <a:ext cx="3786417" cy="44244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condición del caso según mes</a:t>
          </a:r>
        </a:p>
      </xdr:txBody>
    </xdr:sp>
    <xdr:clientData/>
  </xdr:twoCellAnchor>
  <xdr:twoCellAnchor>
    <xdr:from>
      <xdr:col>1</xdr:col>
      <xdr:colOff>0</xdr:colOff>
      <xdr:row>48</xdr:row>
      <xdr:rowOff>28204</xdr:rowOff>
    </xdr:from>
    <xdr:to>
      <xdr:col>1</xdr:col>
      <xdr:colOff>974148</xdr:colOff>
      <xdr:row>49</xdr:row>
      <xdr:rowOff>70654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8857" y="11267704"/>
          <a:ext cx="974148" cy="24655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0</xdr:col>
      <xdr:colOff>83344</xdr:colOff>
      <xdr:row>69</xdr:row>
      <xdr:rowOff>0</xdr:rowOff>
    </xdr:from>
    <xdr:to>
      <xdr:col>2</xdr:col>
      <xdr:colOff>257729</xdr:colOff>
      <xdr:row>69</xdr:row>
      <xdr:rowOff>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3344" y="22623556"/>
          <a:ext cx="1384060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843641</xdr:colOff>
      <xdr:row>69</xdr:row>
      <xdr:rowOff>69194</xdr:rowOff>
    </xdr:from>
    <xdr:to>
      <xdr:col>12</xdr:col>
      <xdr:colOff>22412</xdr:colOff>
      <xdr:row>70</xdr:row>
      <xdr:rowOff>157875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944494" y="19276076"/>
          <a:ext cx="9163212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69</xdr:row>
      <xdr:rowOff>69193</xdr:rowOff>
    </xdr:from>
    <xdr:to>
      <xdr:col>1</xdr:col>
      <xdr:colOff>992899</xdr:colOff>
      <xdr:row>69</xdr:row>
      <xdr:rowOff>367392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9143" y="16506622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1</xdr:colOff>
      <xdr:row>86</xdr:row>
      <xdr:rowOff>35720</xdr:rowOff>
    </xdr:from>
    <xdr:to>
      <xdr:col>12</xdr:col>
      <xdr:colOff>0</xdr:colOff>
      <xdr:row>89</xdr:row>
      <xdr:rowOff>107157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0854" y="25517896"/>
          <a:ext cx="9984440" cy="6653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mujer albergada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 mayor a 11 años, según los lineamientos para la generación de servicios con pertinencia cultural a través de la incorporación de la variable étnica en las entidades públicas, mediante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1026319</xdr:colOff>
      <xdr:row>281</xdr:row>
      <xdr:rowOff>123261</xdr:rowOff>
    </xdr:from>
    <xdr:to>
      <xdr:col>6</xdr:col>
      <xdr:colOff>11906</xdr:colOff>
      <xdr:row>283</xdr:row>
      <xdr:rowOff>448234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127172" y="56791408"/>
          <a:ext cx="3602410" cy="71717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de violación sexual atendidos en el año 2024 en relación al año 2023</a:t>
          </a:r>
        </a:p>
      </xdr:txBody>
    </xdr:sp>
    <xdr:clientData/>
  </xdr:twoCellAnchor>
  <xdr:twoCellAnchor>
    <xdr:from>
      <xdr:col>1</xdr:col>
      <xdr:colOff>13607</xdr:colOff>
      <xdr:row>281</xdr:row>
      <xdr:rowOff>123264</xdr:rowOff>
    </xdr:from>
    <xdr:to>
      <xdr:col>2</xdr:col>
      <xdr:colOff>73138</xdr:colOff>
      <xdr:row>282</xdr:row>
      <xdr:rowOff>146076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14460" y="43366764"/>
          <a:ext cx="1168913" cy="22451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8</xdr:col>
      <xdr:colOff>572506</xdr:colOff>
      <xdr:row>284</xdr:row>
      <xdr:rowOff>448235</xdr:rowOff>
    </xdr:from>
    <xdr:to>
      <xdr:col>14</xdr:col>
      <xdr:colOff>605117</xdr:colOff>
      <xdr:row>297</xdr:row>
      <xdr:rowOff>130273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993477" y="56993117"/>
          <a:ext cx="5669169" cy="645744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atendidos, se observa un </a:t>
          </a:r>
          <a:r>
            <a:rPr lang="es-PE" sz="1100" b="0" i="1">
              <a:solidFill>
                <a:sysClr val="windowText" lastClr="000000"/>
              </a:solidFill>
            </a:rPr>
            <a:t>incremento de 29,2</a:t>
          </a:r>
          <a:r>
            <a:rPr lang="es-PE" sz="1100" b="0" i="1" baseline="0">
              <a:solidFill>
                <a:sysClr val="windowText" lastClr="000000"/>
              </a:solidFill>
            </a:rPr>
            <a:t> puntos </a:t>
          </a:r>
          <a:r>
            <a:rPr lang="es-PE" sz="1100" b="0" i="1" baseline="0"/>
            <a:t>porcentuales en el periodo de</a:t>
          </a:r>
          <a:r>
            <a:rPr lang="es-PE" sz="1100" b="0" i="1"/>
            <a:t> enero a abril del 2024 frente a lo registrado en el mismo periodo del año anterior.</a:t>
          </a:r>
        </a:p>
      </xdr:txBody>
    </xdr:sp>
    <xdr:clientData/>
  </xdr:twoCellAnchor>
  <xdr:twoCellAnchor>
    <xdr:from>
      <xdr:col>6</xdr:col>
      <xdr:colOff>441386</xdr:colOff>
      <xdr:row>284</xdr:row>
      <xdr:rowOff>437030</xdr:rowOff>
    </xdr:from>
    <xdr:to>
      <xdr:col>8</xdr:col>
      <xdr:colOff>235323</xdr:colOff>
      <xdr:row>297</xdr:row>
      <xdr:rowOff>168089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5159062" y="60422118"/>
          <a:ext cx="1497232" cy="1210236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694766</xdr:colOff>
      <xdr:row>11</xdr:row>
      <xdr:rowOff>112367</xdr:rowOff>
    </xdr:from>
    <xdr:to>
      <xdr:col>10</xdr:col>
      <xdr:colOff>764723</xdr:colOff>
      <xdr:row>27</xdr:row>
      <xdr:rowOff>168088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4728884" y="2764426"/>
          <a:ext cx="4783898" cy="2573309"/>
          <a:chOff x="4682682" y="3109968"/>
          <a:chExt cx="4555716" cy="2775869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aphicFramePr/>
        </xdr:nvGraphicFramePr>
        <xdr:xfrm>
          <a:off x="4682682" y="3109968"/>
          <a:ext cx="4555716" cy="27758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17098" y="4594807"/>
            <a:ext cx="380999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69215" y="4463440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8</xdr:col>
      <xdr:colOff>771044</xdr:colOff>
      <xdr:row>48</xdr:row>
      <xdr:rowOff>23318</xdr:rowOff>
    </xdr:from>
    <xdr:to>
      <xdr:col>16</xdr:col>
      <xdr:colOff>68836</xdr:colOff>
      <xdr:row>65</xdr:row>
      <xdr:rowOff>65956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862854</xdr:colOff>
      <xdr:row>252</xdr:row>
      <xdr:rowOff>112062</xdr:rowOff>
    </xdr:from>
    <xdr:to>
      <xdr:col>8</xdr:col>
      <xdr:colOff>1</xdr:colOff>
      <xdr:row>253</xdr:row>
      <xdr:rowOff>403412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963707" y="50202356"/>
          <a:ext cx="5457265" cy="4818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252</xdr:row>
      <xdr:rowOff>112061</xdr:rowOff>
    </xdr:from>
    <xdr:to>
      <xdr:col>1</xdr:col>
      <xdr:colOff>961407</xdr:colOff>
      <xdr:row>253</xdr:row>
      <xdr:rowOff>173561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89647" y="36150179"/>
          <a:ext cx="972613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862853</xdr:colOff>
      <xdr:row>91</xdr:row>
      <xdr:rowOff>22420</xdr:rowOff>
    </xdr:from>
    <xdr:to>
      <xdr:col>5</xdr:col>
      <xdr:colOff>13608</xdr:colOff>
      <xdr:row>92</xdr:row>
      <xdr:rowOff>481852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963706" y="15665832"/>
          <a:ext cx="2915931" cy="67234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atendidos de violación sexual por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91</xdr:row>
      <xdr:rowOff>22419</xdr:rowOff>
    </xdr:from>
    <xdr:to>
      <xdr:col>1</xdr:col>
      <xdr:colOff>961407</xdr:colOff>
      <xdr:row>92</xdr:row>
      <xdr:rowOff>149680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89647" y="22011562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222</xdr:row>
      <xdr:rowOff>46429</xdr:rowOff>
    </xdr:from>
    <xdr:to>
      <xdr:col>19</xdr:col>
      <xdr:colOff>1</xdr:colOff>
      <xdr:row>223</xdr:row>
      <xdr:rowOff>164883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2885" y="28341282"/>
          <a:ext cx="15796292" cy="33136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 atendidos 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222</xdr:row>
      <xdr:rowOff>32821</xdr:rowOff>
    </xdr:from>
    <xdr:to>
      <xdr:col>1</xdr:col>
      <xdr:colOff>961407</xdr:colOff>
      <xdr:row>223</xdr:row>
      <xdr:rowOff>137669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647" y="28327674"/>
          <a:ext cx="972613" cy="31776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5</xdr:col>
      <xdr:colOff>493057</xdr:colOff>
      <xdr:row>91</xdr:row>
      <xdr:rowOff>44825</xdr:rowOff>
    </xdr:from>
    <xdr:to>
      <xdr:col>12</xdr:col>
      <xdr:colOff>358586</xdr:colOff>
      <xdr:row>119</xdr:row>
      <xdr:rowOff>190503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459442</xdr:colOff>
      <xdr:row>91</xdr:row>
      <xdr:rowOff>44823</xdr:rowOff>
    </xdr:from>
    <xdr:to>
      <xdr:col>18</xdr:col>
      <xdr:colOff>649943</xdr:colOff>
      <xdr:row>119</xdr:row>
      <xdr:rowOff>190500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896473</xdr:colOff>
      <xdr:row>253</xdr:row>
      <xdr:rowOff>22410</xdr:rowOff>
    </xdr:from>
    <xdr:to>
      <xdr:col>16</xdr:col>
      <xdr:colOff>717177</xdr:colOff>
      <xdr:row>279</xdr:row>
      <xdr:rowOff>190498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100852</xdr:colOff>
      <xdr:row>65</xdr:row>
      <xdr:rowOff>89648</xdr:rowOff>
    </xdr:from>
    <xdr:to>
      <xdr:col>16</xdr:col>
      <xdr:colOff>22411</xdr:colOff>
      <xdr:row>68</xdr:row>
      <xdr:rowOff>112060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0852" y="15027089"/>
          <a:ext cx="13682383" cy="773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persona que acude por primera vez en una ER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atendida en una ER a nivel nacional, ejercida por la misma presunta persona agresora por segunda o más veces; 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Reingreso: 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aquella persona usuaria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atendida en una ER a nivel nacional, ejercida por otra persona agresora por primera vez, considerando que la persona usuaria cuenta con una ficha de caso "Nuevo"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</xdr:colOff>
      <xdr:row>9</xdr:row>
      <xdr:rowOff>33617</xdr:rowOff>
    </xdr:from>
    <xdr:to>
      <xdr:col>18</xdr:col>
      <xdr:colOff>0</xdr:colOff>
      <xdr:row>10</xdr:row>
      <xdr:rowOff>605118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0855" y="1916205"/>
          <a:ext cx="15766674" cy="67235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i="1">
              <a:latin typeface="Arial" panose="020B0604020202020204" pitchFamily="34" charset="0"/>
              <a:cs typeface="Arial" panose="020B0604020202020204" pitchFamily="34" charset="0"/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</a:t>
          </a:r>
        </a:p>
      </xdr:txBody>
    </xdr:sp>
    <xdr:clientData/>
  </xdr:twoCellAnchor>
  <xdr:twoCellAnchor>
    <xdr:from>
      <xdr:col>1</xdr:col>
      <xdr:colOff>868456</xdr:colOff>
      <xdr:row>121</xdr:row>
      <xdr:rowOff>122467</xdr:rowOff>
    </xdr:from>
    <xdr:to>
      <xdr:col>6</xdr:col>
      <xdr:colOff>1</xdr:colOff>
      <xdr:row>124</xdr:row>
      <xdr:rowOff>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973231" y="29240392"/>
          <a:ext cx="3732120" cy="5061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violación sexual a NNA atendidos en la ER, por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sexo de la persona usuaria según región</a:t>
          </a:r>
        </a:p>
      </xdr:txBody>
    </xdr:sp>
    <xdr:clientData/>
  </xdr:twoCellAnchor>
  <xdr:twoCellAnchor>
    <xdr:from>
      <xdr:col>1</xdr:col>
      <xdr:colOff>13607</xdr:colOff>
      <xdr:row>121</xdr:row>
      <xdr:rowOff>122465</xdr:rowOff>
    </xdr:from>
    <xdr:to>
      <xdr:col>1</xdr:col>
      <xdr:colOff>979714</xdr:colOff>
      <xdr:row>123</xdr:row>
      <xdr:rowOff>68036</xdr:rowOff>
    </xdr:to>
    <xdr:sp macro="" textlink="">
      <xdr:nvSpPr>
        <xdr:cNvPr id="38" name="Rectángulo 5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18382" y="29240390"/>
          <a:ext cx="966107" cy="3646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10</xdr:col>
      <xdr:colOff>43222</xdr:colOff>
      <xdr:row>121</xdr:row>
      <xdr:rowOff>115255</xdr:rowOff>
    </xdr:from>
    <xdr:to>
      <xdr:col>14</xdr:col>
      <xdr:colOff>840600</xdr:colOff>
      <xdr:row>124</xdr:row>
      <xdr:rowOff>128864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8425222" y="23759667"/>
          <a:ext cx="4472907" cy="65234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violación sexual a NNA atendidos en la ER, por sexo, según vinculo de la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presunta persona agresora con la persona usuaria</a:t>
          </a:r>
        </a:p>
      </xdr:txBody>
    </xdr:sp>
    <xdr:clientData/>
  </xdr:twoCellAnchor>
  <xdr:twoCellAnchor>
    <xdr:from>
      <xdr:col>8</xdr:col>
      <xdr:colOff>888466</xdr:colOff>
      <xdr:row>121</xdr:row>
      <xdr:rowOff>117657</xdr:rowOff>
    </xdr:from>
    <xdr:to>
      <xdr:col>10</xdr:col>
      <xdr:colOff>168089</xdr:colOff>
      <xdr:row>123</xdr:row>
      <xdr:rowOff>49622</xdr:rowOff>
    </xdr:to>
    <xdr:sp macro="" textlink="">
      <xdr:nvSpPr>
        <xdr:cNvPr id="40" name="Rectángulo 5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7309437" y="23762069"/>
          <a:ext cx="1240652" cy="35778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lina Anyela Tafur Tembladera" refreshedDate="45429.741996296296" createdVersion="6" refreshedVersion="8" minRefreshableVersion="3" recordCount="23" xr:uid="{00000000-000A-0000-FFFF-FFFF28000000}">
  <cacheSource type="worksheet">
    <worksheetSource ref="G95:H118" sheet="Casos ER"/>
  </cacheSource>
  <cacheFields count="2">
    <cacheField name="Departamento" numFmtId="3">
      <sharedItems count="24">
        <s v="Amazonas"/>
        <s v="Ancash"/>
        <s v="Apurimac"/>
        <s v="Arequipa"/>
        <s v="Ayacucho"/>
        <s v="Cajamarca"/>
        <s v="Cusco"/>
        <s v="Huancavelica"/>
        <s v="Huanuco"/>
        <s v="Ica"/>
        <s v="Junin"/>
        <s v="La Libertad"/>
        <s v="Lambayeque"/>
        <s v="Loreto"/>
        <s v="Madre de Dios"/>
        <s v="Moquegua"/>
        <s v="Pasco"/>
        <s v="Piura"/>
        <s v="Puno"/>
        <s v="San Martin"/>
        <s v="Tacna"/>
        <s v="Tumbes"/>
        <s v="Ucayali"/>
        <s v="Callao" u="1"/>
      </sharedItems>
    </cacheField>
    <cacheField name="Mujer" numFmtId="3">
      <sharedItems containsSemiMixedTypes="0" containsString="0" containsNumber="1" containsInteger="1" minValue="0" maxValue="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lina Anyela Tafur Tembladera" refreshedDate="45429.742459143519" createdVersion="6" refreshedVersion="8" minRefreshableVersion="3" recordCount="23" xr:uid="{00000000-000A-0000-FFFF-FFFF2B000000}">
  <cacheSource type="worksheet">
    <worksheetSource ref="O95:P118" sheet="Casos ER"/>
  </cacheSource>
  <cacheFields count="2">
    <cacheField name="Departamento" numFmtId="3">
      <sharedItems count="24">
        <s v="Amazonas"/>
        <s v="Ancash"/>
        <s v="Apurimac"/>
        <s v="Arequipa"/>
        <s v="Ayacucho"/>
        <s v="Cajamarca"/>
        <s v="Cusco"/>
        <s v="Huancavelica"/>
        <s v="Huanuco"/>
        <s v="Ica"/>
        <s v="Junin"/>
        <s v="La Libertad"/>
        <s v="Lambayeque"/>
        <s v="Loreto"/>
        <s v="Madre de Dios"/>
        <s v="Moquegua"/>
        <s v="Pasco"/>
        <s v="Piura"/>
        <s v="Puno"/>
        <s v="San Martin"/>
        <s v="Tacna"/>
        <s v="Tumbes"/>
        <s v="Ucayali"/>
        <s v="Callao" u="1"/>
      </sharedItems>
    </cacheField>
    <cacheField name="Hombre" numFmtId="3">
      <sharedItems containsSemiMixedTypes="0" containsString="0" containsNumber="1" containsInteger="1" minValue="0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lina Anyela Tafur Tembladera" refreshedDate="45429.751086689816" createdVersion="6" refreshedVersion="8" minRefreshableVersion="3" recordCount="23" xr:uid="{00000000-000A-0000-FFFF-FFFF31000000}">
  <cacheSource type="worksheet">
    <worksheetSource ref="K255:L278" sheet="Casos ER"/>
  </cacheSource>
  <cacheFields count="2">
    <cacheField name="Departamento" numFmtId="3">
      <sharedItems count="23">
        <s v="Amazonas"/>
        <s v="Ancash"/>
        <s v="Apurimac"/>
        <s v="Arequipa"/>
        <s v="Ayacucho"/>
        <s v="Cajamarca"/>
        <s v="Cusco"/>
        <s v="Huancavelica"/>
        <s v="Huanuco"/>
        <s v="Ica"/>
        <s v="Junin"/>
        <s v="La Libertad"/>
        <s v="Lambayeque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Casos" numFmtId="3">
      <sharedItems containsSemiMixedTypes="0" containsString="0" containsNumber="1" containsInteger="1" minValue="1" maxValue="1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18"/>
  </r>
  <r>
    <x v="1"/>
    <n v="0"/>
  </r>
  <r>
    <x v="2"/>
    <n v="4"/>
  </r>
  <r>
    <x v="3"/>
    <n v="0"/>
  </r>
  <r>
    <x v="4"/>
    <n v="5"/>
  </r>
  <r>
    <x v="5"/>
    <n v="6"/>
  </r>
  <r>
    <x v="6"/>
    <n v="5"/>
  </r>
  <r>
    <x v="7"/>
    <n v="2"/>
  </r>
  <r>
    <x v="8"/>
    <n v="5"/>
  </r>
  <r>
    <x v="9"/>
    <n v="0"/>
  </r>
  <r>
    <x v="10"/>
    <n v="8"/>
  </r>
  <r>
    <x v="11"/>
    <n v="0"/>
  </r>
  <r>
    <x v="12"/>
    <n v="2"/>
  </r>
  <r>
    <x v="13"/>
    <n v="8"/>
  </r>
  <r>
    <x v="14"/>
    <n v="3"/>
  </r>
  <r>
    <x v="15"/>
    <n v="4"/>
  </r>
  <r>
    <x v="16"/>
    <n v="0"/>
  </r>
  <r>
    <x v="17"/>
    <n v="3"/>
  </r>
  <r>
    <x v="18"/>
    <n v="4"/>
  </r>
  <r>
    <x v="19"/>
    <n v="10"/>
  </r>
  <r>
    <x v="20"/>
    <n v="1"/>
  </r>
  <r>
    <x v="21"/>
    <n v="0"/>
  </r>
  <r>
    <x v="22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4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  <r>
    <x v="12"/>
    <n v="0"/>
  </r>
  <r>
    <x v="13"/>
    <n v="0"/>
  </r>
  <r>
    <x v="14"/>
    <n v="0"/>
  </r>
  <r>
    <x v="15"/>
    <n v="0"/>
  </r>
  <r>
    <x v="16"/>
    <n v="0"/>
  </r>
  <r>
    <x v="17"/>
    <n v="1"/>
  </r>
  <r>
    <x v="18"/>
    <n v="0"/>
  </r>
  <r>
    <x v="19"/>
    <n v="0"/>
  </r>
  <r>
    <x v="20"/>
    <n v="0"/>
  </r>
  <r>
    <x v="21"/>
    <n v="0"/>
  </r>
  <r>
    <x v="22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186"/>
  </r>
  <r>
    <x v="1"/>
    <n v="13"/>
  </r>
  <r>
    <x v="2"/>
    <n v="23"/>
  </r>
  <r>
    <x v="3"/>
    <n v="27"/>
  </r>
  <r>
    <x v="4"/>
    <n v="32"/>
  </r>
  <r>
    <x v="5"/>
    <n v="29"/>
  </r>
  <r>
    <x v="6"/>
    <n v="59"/>
  </r>
  <r>
    <x v="7"/>
    <n v="80"/>
  </r>
  <r>
    <x v="8"/>
    <n v="34"/>
  </r>
  <r>
    <x v="9"/>
    <n v="4"/>
  </r>
  <r>
    <x v="10"/>
    <n v="55"/>
  </r>
  <r>
    <x v="11"/>
    <n v="17"/>
  </r>
  <r>
    <x v="12"/>
    <n v="15"/>
  </r>
  <r>
    <x v="13"/>
    <n v="138"/>
  </r>
  <r>
    <x v="14"/>
    <n v="51"/>
  </r>
  <r>
    <x v="15"/>
    <n v="12"/>
  </r>
  <r>
    <x v="16"/>
    <n v="36"/>
  </r>
  <r>
    <x v="17"/>
    <n v="18"/>
  </r>
  <r>
    <x v="18"/>
    <n v="43"/>
  </r>
  <r>
    <x v="19"/>
    <n v="69"/>
  </r>
  <r>
    <x v="20"/>
    <n v="19"/>
  </r>
  <r>
    <x v="21"/>
    <n v="1"/>
  </r>
  <r>
    <x v="22"/>
    <n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9" cacheId="9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1">
  <location ref="Q95:R118" firstHeaderRow="1" firstDataRow="1" firstDataCol="1"/>
  <pivotFields count="2">
    <pivotField axis="axisRow" showAll="0" sortType="ascending">
      <items count="25">
        <item x="0"/>
        <item x="1"/>
        <item x="2"/>
        <item x="3"/>
        <item x="4"/>
        <item x="5"/>
        <item m="1" x="2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3">
    <i>
      <x v="12"/>
    </i>
    <i>
      <x v="1"/>
    </i>
    <i>
      <x v="23"/>
    </i>
    <i>
      <x v="13"/>
    </i>
    <i>
      <x v="3"/>
    </i>
    <i>
      <x v="14"/>
    </i>
    <i>
      <x v="5"/>
    </i>
    <i>
      <x v="15"/>
    </i>
    <i>
      <x v="8"/>
    </i>
    <i>
      <x v="16"/>
    </i>
    <i>
      <x v="10"/>
    </i>
    <i>
      <x v="17"/>
    </i>
    <i>
      <x v="2"/>
    </i>
    <i>
      <x v="4"/>
    </i>
    <i>
      <x v="7"/>
    </i>
    <i>
      <x v="9"/>
    </i>
    <i>
      <x v="19"/>
    </i>
    <i>
      <x v="22"/>
    </i>
    <i>
      <x v="20"/>
    </i>
    <i>
      <x v="11"/>
    </i>
    <i>
      <x v="21"/>
    </i>
    <i>
      <x v="18"/>
    </i>
    <i>
      <x/>
    </i>
  </rowItems>
  <colItems count="1">
    <i/>
  </colItems>
  <dataFields count="1">
    <dataField name="Suma de Hombre" fld="1" baseField="0" baseItem="0"/>
  </dataFields>
  <formats count="9"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outline="0" axis="axisValues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outline="0" axis="axisValues" fieldPosition="0"/>
    </format>
  </format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8" cacheId="8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1">
  <location ref="I95:J118" firstHeaderRow="1" firstDataRow="1" firstDataCol="1"/>
  <pivotFields count="2">
    <pivotField axis="axisRow" showAll="0" sortType="ascending">
      <items count="25">
        <item x="0"/>
        <item x="1"/>
        <item x="2"/>
        <item x="3"/>
        <item x="4"/>
        <item x="5"/>
        <item m="1" x="23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3">
    <i>
      <x v="12"/>
    </i>
    <i>
      <x v="1"/>
    </i>
    <i>
      <x v="23"/>
    </i>
    <i>
      <x v="3"/>
    </i>
    <i>
      <x v="22"/>
    </i>
    <i>
      <x v="17"/>
    </i>
    <i>
      <x v="10"/>
    </i>
    <i>
      <x v="21"/>
    </i>
    <i>
      <x v="13"/>
    </i>
    <i>
      <x v="8"/>
    </i>
    <i>
      <x v="15"/>
    </i>
    <i>
      <x v="18"/>
    </i>
    <i>
      <x v="16"/>
    </i>
    <i>
      <x v="2"/>
    </i>
    <i>
      <x v="19"/>
    </i>
    <i>
      <x v="7"/>
    </i>
    <i>
      <x v="4"/>
    </i>
    <i>
      <x v="9"/>
    </i>
    <i>
      <x v="5"/>
    </i>
    <i>
      <x v="14"/>
    </i>
    <i>
      <x v="11"/>
    </i>
    <i>
      <x v="20"/>
    </i>
    <i>
      <x/>
    </i>
  </rowItems>
  <colItems count="1">
    <i/>
  </colItems>
  <dataFields count="1">
    <dataField name="Suma de Mujer" fld="1" baseField="0" baseItem="0"/>
  </dataFields>
  <formats count="9"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outline="0" axis="axisValues" fieldPosition="0"/>
    </format>
  </format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3" cacheId="10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1">
  <location ref="M255:N278" firstHeaderRow="1" firstDataRow="1" firstDataCol="1"/>
  <pivotFields count="2">
    <pivotField axis="axisRow" showAll="0" sortType="ascending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3">
    <i>
      <x v="21"/>
    </i>
    <i>
      <x v="9"/>
    </i>
    <i>
      <x v="15"/>
    </i>
    <i>
      <x v="1"/>
    </i>
    <i>
      <x v="12"/>
    </i>
    <i>
      <x v="11"/>
    </i>
    <i>
      <x v="17"/>
    </i>
    <i>
      <x v="20"/>
    </i>
    <i>
      <x v="2"/>
    </i>
    <i>
      <x v="3"/>
    </i>
    <i>
      <x v="5"/>
    </i>
    <i>
      <x v="4"/>
    </i>
    <i>
      <x v="8"/>
    </i>
    <i>
      <x v="16"/>
    </i>
    <i>
      <x v="22"/>
    </i>
    <i>
      <x v="18"/>
    </i>
    <i>
      <x v="14"/>
    </i>
    <i>
      <x v="10"/>
    </i>
    <i>
      <x v="6"/>
    </i>
    <i>
      <x v="19"/>
    </i>
    <i>
      <x v="7"/>
    </i>
    <i>
      <x v="13"/>
    </i>
    <i>
      <x/>
    </i>
  </rowItems>
  <colItems count="1">
    <i/>
  </colItems>
  <dataFields count="1">
    <dataField name="Suma de Casos" fld="1" baseField="0" baseItem="0" numFmtId="3"/>
  </dataFields>
  <formats count="14"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axis="axisValues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outline="0" axis="axisValues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outline="0" axis="axisValues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outline="0" axis="axisValues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1:S345"/>
  <sheetViews>
    <sheetView showGridLines="0" tabSelected="1" view="pageBreakPreview" zoomScale="85" zoomScaleNormal="85" zoomScaleSheetLayoutView="85" workbookViewId="0">
      <selection activeCell="U283" sqref="U283"/>
    </sheetView>
  </sheetViews>
  <sheetFormatPr baseColWidth="10" defaultColWidth="11.453125" defaultRowHeight="14.5" x14ac:dyDescent="0.35"/>
  <cols>
    <col min="1" max="1" width="1.54296875" style="2" customWidth="1"/>
    <col min="2" max="2" width="16.54296875" style="2" customWidth="1"/>
    <col min="3" max="3" width="14.26953125" style="2" customWidth="1"/>
    <col min="4" max="8" width="12.7265625" style="2" customWidth="1"/>
    <col min="9" max="9" width="14.54296875" style="2" customWidth="1"/>
    <col min="10" max="10" width="14.7265625" style="2" customWidth="1"/>
    <col min="11" max="12" width="12.7265625" style="2" customWidth="1"/>
    <col min="13" max="13" width="14.54296875" style="2" customWidth="1"/>
    <col min="14" max="14" width="15" style="2" customWidth="1"/>
    <col min="15" max="16" width="12.7265625" style="2" customWidth="1"/>
    <col min="17" max="17" width="14.54296875" style="2" customWidth="1"/>
    <col min="18" max="18" width="17" style="2" customWidth="1"/>
    <col min="19" max="19" width="12.7265625" style="2" customWidth="1"/>
    <col min="20" max="20" width="3.7265625" style="2" customWidth="1"/>
    <col min="21" max="16384" width="11.453125" style="2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35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2:18" ht="25.5" customHeigh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3" customHeight="1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18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18" ht="25" x14ac:dyDescent="0.35">
      <c r="B6" s="192" t="s">
        <v>66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</row>
    <row r="7" spans="2:18" ht="6" customHeight="1" x14ac:dyDescent="0.35"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2:18" ht="20" x14ac:dyDescent="0.35">
      <c r="B8" s="192" t="s">
        <v>104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</row>
    <row r="9" spans="2:18" ht="11.25" customHeight="1" x14ac:dyDescent="0.3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</row>
    <row r="10" spans="2:18" ht="7.5" customHeigh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0" customFormat="1" ht="56.25" customHeight="1" x14ac:dyDescent="0.35"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</row>
    <row r="12" spans="2:18" ht="18" customHeight="1" x14ac:dyDescent="0.35">
      <c r="B12" s="12"/>
      <c r="C12" s="12"/>
      <c r="D12" s="12"/>
      <c r="E12" s="12"/>
      <c r="F12" s="13"/>
      <c r="G12" s="13"/>
    </row>
    <row r="13" spans="2:18" ht="31.5" customHeight="1" x14ac:dyDescent="0.35">
      <c r="B13" s="14"/>
      <c r="C13" s="1"/>
      <c r="D13" s="1"/>
      <c r="E13" s="1"/>
      <c r="F13" s="11"/>
      <c r="G13" s="11"/>
    </row>
    <row r="14" spans="2:18" ht="32.25" customHeight="1" x14ac:dyDescent="0.35">
      <c r="B14" s="15" t="s">
        <v>0</v>
      </c>
      <c r="C14" s="16" t="s">
        <v>1</v>
      </c>
      <c r="D14" s="17" t="s">
        <v>2</v>
      </c>
      <c r="E14" s="18" t="s">
        <v>3</v>
      </c>
      <c r="F14" s="19"/>
      <c r="G14" s="20"/>
    </row>
    <row r="15" spans="2:18" ht="27" customHeight="1" x14ac:dyDescent="0.35">
      <c r="B15" s="21" t="s">
        <v>4</v>
      </c>
      <c r="C15" s="22">
        <f>SUM(D15:E15)</f>
        <v>14</v>
      </c>
      <c r="D15" s="23">
        <v>12</v>
      </c>
      <c r="E15" s="23">
        <v>2</v>
      </c>
      <c r="F15" s="24"/>
      <c r="G15" s="25"/>
    </row>
    <row r="16" spans="2:18" ht="22.5" customHeight="1" x14ac:dyDescent="0.35">
      <c r="B16" s="21" t="s">
        <v>5</v>
      </c>
      <c r="C16" s="22">
        <f>SUM(D16:E16)</f>
        <v>16</v>
      </c>
      <c r="D16" s="23">
        <v>16</v>
      </c>
      <c r="E16" s="23">
        <v>0</v>
      </c>
      <c r="F16" s="24"/>
      <c r="G16" s="25"/>
    </row>
    <row r="17" spans="2:19" ht="22.5" customHeight="1" x14ac:dyDescent="0.35">
      <c r="B17" s="21" t="s">
        <v>6</v>
      </c>
      <c r="C17" s="22">
        <f t="shared" ref="C17:C26" si="0">SUM(D17:E17)</f>
        <v>19</v>
      </c>
      <c r="D17" s="23">
        <v>18</v>
      </c>
      <c r="E17" s="23">
        <v>1</v>
      </c>
      <c r="F17" s="24"/>
      <c r="G17" s="25"/>
    </row>
    <row r="18" spans="2:19" ht="22.5" customHeight="1" thickBot="1" x14ac:dyDescent="0.4">
      <c r="B18" s="21" t="s">
        <v>7</v>
      </c>
      <c r="C18" s="22">
        <f t="shared" si="0"/>
        <v>44</v>
      </c>
      <c r="D18" s="23">
        <v>42</v>
      </c>
      <c r="E18" s="23">
        <v>2</v>
      </c>
      <c r="F18" s="24"/>
      <c r="G18" s="25"/>
    </row>
    <row r="19" spans="2:19" ht="22.5" hidden="1" customHeight="1" thickBot="1" x14ac:dyDescent="0.4">
      <c r="B19" s="21" t="s">
        <v>8</v>
      </c>
      <c r="C19" s="22">
        <f t="shared" si="0"/>
        <v>0</v>
      </c>
      <c r="D19" s="23"/>
      <c r="E19" s="23"/>
      <c r="F19" s="24"/>
      <c r="G19" s="27"/>
    </row>
    <row r="20" spans="2:19" ht="22.5" hidden="1" customHeight="1" x14ac:dyDescent="0.35">
      <c r="B20" s="21" t="s">
        <v>9</v>
      </c>
      <c r="C20" s="22">
        <f t="shared" si="0"/>
        <v>0</v>
      </c>
      <c r="D20" s="23"/>
      <c r="E20" s="23"/>
      <c r="F20" s="24"/>
      <c r="G20" s="28"/>
    </row>
    <row r="21" spans="2:19" ht="22.5" hidden="1" customHeight="1" x14ac:dyDescent="0.35">
      <c r="B21" s="21" t="s">
        <v>10</v>
      </c>
      <c r="C21" s="22">
        <f t="shared" si="0"/>
        <v>0</v>
      </c>
      <c r="D21" s="23"/>
      <c r="E21" s="23"/>
      <c r="F21" s="24"/>
      <c r="G21" s="28"/>
    </row>
    <row r="22" spans="2:19" ht="22.5" hidden="1" customHeight="1" x14ac:dyDescent="0.35">
      <c r="B22" s="21" t="s">
        <v>11</v>
      </c>
      <c r="C22" s="22">
        <f t="shared" si="0"/>
        <v>0</v>
      </c>
      <c r="D22" s="23"/>
      <c r="E22" s="23"/>
      <c r="F22" s="24"/>
      <c r="G22" s="28"/>
    </row>
    <row r="23" spans="2:19" ht="22.5" hidden="1" customHeight="1" x14ac:dyDescent="0.35">
      <c r="B23" s="21" t="s">
        <v>12</v>
      </c>
      <c r="C23" s="22">
        <f t="shared" si="0"/>
        <v>0</v>
      </c>
      <c r="D23" s="23"/>
      <c r="E23" s="23"/>
      <c r="F23" s="24"/>
      <c r="G23" s="28"/>
    </row>
    <row r="24" spans="2:19" ht="22.5" hidden="1" customHeight="1" x14ac:dyDescent="0.35">
      <c r="B24" s="21" t="s">
        <v>13</v>
      </c>
      <c r="C24" s="22">
        <f t="shared" si="0"/>
        <v>0</v>
      </c>
      <c r="D24" s="30"/>
      <c r="E24" s="30"/>
      <c r="F24" s="24"/>
      <c r="G24" s="28"/>
    </row>
    <row r="25" spans="2:19" ht="22.5" hidden="1" customHeight="1" x14ac:dyDescent="0.35">
      <c r="B25" s="21" t="s">
        <v>14</v>
      </c>
      <c r="C25" s="22">
        <f t="shared" si="0"/>
        <v>0</v>
      </c>
      <c r="D25" s="23"/>
      <c r="E25" s="23"/>
      <c r="F25" s="24"/>
      <c r="G25" s="28"/>
    </row>
    <row r="26" spans="2:19" ht="22.5" hidden="1" customHeight="1" thickBot="1" x14ac:dyDescent="0.4">
      <c r="B26" s="21" t="s">
        <v>15</v>
      </c>
      <c r="C26" s="22">
        <f t="shared" si="0"/>
        <v>0</v>
      </c>
      <c r="D26" s="23"/>
      <c r="E26" s="23"/>
      <c r="F26" s="24"/>
      <c r="G26" s="28"/>
    </row>
    <row r="27" spans="2:19" ht="22.5" customHeight="1" x14ac:dyDescent="0.35">
      <c r="B27" s="31" t="s">
        <v>1</v>
      </c>
      <c r="C27" s="32">
        <f>SUM(C15:C26)</f>
        <v>93</v>
      </c>
      <c r="D27" s="33">
        <f>SUM(D15:D26)</f>
        <v>88</v>
      </c>
      <c r="E27" s="33">
        <f>SUM(E15:E26)</f>
        <v>5</v>
      </c>
      <c r="F27" s="28"/>
      <c r="G27" s="34"/>
      <c r="Q27" s="109" t="s">
        <v>17</v>
      </c>
      <c r="R27" s="110">
        <f>+SUM(D46:G46)</f>
        <v>23</v>
      </c>
      <c r="S27" s="111">
        <f>R27/R$31</f>
        <v>0.24731182795698925</v>
      </c>
    </row>
    <row r="28" spans="2:19" ht="22.5" customHeight="1" thickBot="1" x14ac:dyDescent="0.4">
      <c r="B28" s="36" t="s">
        <v>16</v>
      </c>
      <c r="C28" s="37">
        <f>C27/$C27</f>
        <v>1</v>
      </c>
      <c r="D28" s="37">
        <f>D27/$C27</f>
        <v>0.94623655913978499</v>
      </c>
      <c r="E28" s="37">
        <f>E27/$C27</f>
        <v>5.3763440860215055E-2</v>
      </c>
      <c r="F28" s="1"/>
      <c r="Q28" s="109" t="s">
        <v>18</v>
      </c>
      <c r="R28" s="110">
        <f>+SUM(H46:I46)</f>
        <v>53</v>
      </c>
      <c r="S28" s="111">
        <f>R28/R$31</f>
        <v>0.56989247311827962</v>
      </c>
    </row>
    <row r="29" spans="2:19" x14ac:dyDescent="0.35">
      <c r="B29" s="1"/>
      <c r="C29" s="1"/>
      <c r="D29" s="1"/>
      <c r="E29" s="1"/>
      <c r="F29" s="1"/>
      <c r="H29" s="1"/>
      <c r="Q29" s="109" t="s">
        <v>19</v>
      </c>
      <c r="R29" s="110">
        <f>+SUM(J46:Q46)</f>
        <v>16</v>
      </c>
      <c r="S29" s="111">
        <f>R29/R$31</f>
        <v>0.17204301075268819</v>
      </c>
    </row>
    <row r="30" spans="2:19" ht="23.25" customHeight="1" x14ac:dyDescent="0.35">
      <c r="B30" s="39"/>
      <c r="C30" s="39"/>
      <c r="D30" s="39"/>
      <c r="E30" s="39"/>
      <c r="F30" s="39"/>
      <c r="H30" s="39"/>
      <c r="J30" s="39"/>
      <c r="L30" s="39"/>
      <c r="M30" s="39"/>
      <c r="N30" s="39"/>
      <c r="O30" s="1"/>
      <c r="P30" s="1"/>
      <c r="Q30" s="109" t="s">
        <v>29</v>
      </c>
      <c r="R30" s="110">
        <f>+SUM(R46:S46)</f>
        <v>1</v>
      </c>
      <c r="S30" s="111">
        <f>R30/R$31</f>
        <v>1.0752688172043012E-2</v>
      </c>
    </row>
    <row r="31" spans="2:19" ht="21.75" customHeight="1" x14ac:dyDescent="0.35">
      <c r="B31" s="1"/>
      <c r="C31" s="1"/>
      <c r="D31" s="1"/>
      <c r="E31" s="1"/>
      <c r="F31" s="1"/>
      <c r="H31" s="1"/>
      <c r="J31" s="1"/>
      <c r="L31" s="1"/>
      <c r="M31" s="1"/>
      <c r="N31" s="1"/>
      <c r="O31" s="1"/>
      <c r="P31" s="1"/>
      <c r="Q31" s="112" t="s">
        <v>1</v>
      </c>
      <c r="R31" s="110">
        <f>SUM(R27:R30)</f>
        <v>93</v>
      </c>
      <c r="S31" s="113">
        <f>SUM(S27:S30)</f>
        <v>1</v>
      </c>
    </row>
    <row r="32" spans="2:19" ht="32.25" customHeight="1" x14ac:dyDescent="0.35">
      <c r="B32" s="176" t="s">
        <v>20</v>
      </c>
      <c r="C32" s="196" t="s">
        <v>1</v>
      </c>
      <c r="D32" s="189" t="s">
        <v>21</v>
      </c>
      <c r="E32" s="190"/>
      <c r="F32" s="189" t="s">
        <v>22</v>
      </c>
      <c r="G32" s="190"/>
      <c r="H32" s="189" t="s">
        <v>23</v>
      </c>
      <c r="I32" s="190"/>
      <c r="J32" s="189" t="s">
        <v>24</v>
      </c>
      <c r="K32" s="190"/>
      <c r="L32" s="189" t="s">
        <v>25</v>
      </c>
      <c r="M32" s="190"/>
      <c r="N32" s="189" t="s">
        <v>26</v>
      </c>
      <c r="O32" s="190"/>
      <c r="P32" s="189" t="s">
        <v>27</v>
      </c>
      <c r="Q32" s="190"/>
      <c r="R32" s="189" t="s">
        <v>28</v>
      </c>
      <c r="S32" s="190"/>
    </row>
    <row r="33" spans="2:19" ht="24" customHeight="1" x14ac:dyDescent="0.35">
      <c r="B33" s="195"/>
      <c r="C33" s="197"/>
      <c r="D33" s="100" t="s">
        <v>2</v>
      </c>
      <c r="E33" s="101" t="s">
        <v>3</v>
      </c>
      <c r="F33" s="100" t="s">
        <v>2</v>
      </c>
      <c r="G33" s="101" t="s">
        <v>3</v>
      </c>
      <c r="H33" s="100" t="s">
        <v>2</v>
      </c>
      <c r="I33" s="101" t="s">
        <v>3</v>
      </c>
      <c r="J33" s="100" t="s">
        <v>2</v>
      </c>
      <c r="K33" s="101" t="s">
        <v>3</v>
      </c>
      <c r="L33" s="100" t="s">
        <v>2</v>
      </c>
      <c r="M33" s="101" t="s">
        <v>3</v>
      </c>
      <c r="N33" s="100" t="s">
        <v>2</v>
      </c>
      <c r="O33" s="101" t="s">
        <v>3</v>
      </c>
      <c r="P33" s="100" t="s">
        <v>2</v>
      </c>
      <c r="Q33" s="101" t="s">
        <v>3</v>
      </c>
      <c r="R33" s="100" t="s">
        <v>2</v>
      </c>
      <c r="S33" s="101" t="s">
        <v>3</v>
      </c>
    </row>
    <row r="34" spans="2:19" ht="25.5" customHeight="1" x14ac:dyDescent="0.35">
      <c r="B34" s="26" t="s">
        <v>4</v>
      </c>
      <c r="C34" s="22">
        <f>SUM(D34:S34)</f>
        <v>14</v>
      </c>
      <c r="D34" s="23">
        <v>1</v>
      </c>
      <c r="E34" s="23">
        <v>0</v>
      </c>
      <c r="F34" s="23">
        <v>4</v>
      </c>
      <c r="G34" s="23">
        <v>1</v>
      </c>
      <c r="H34" s="23">
        <v>5</v>
      </c>
      <c r="I34" s="23">
        <v>1</v>
      </c>
      <c r="J34" s="23">
        <v>0</v>
      </c>
      <c r="K34" s="23">
        <v>0</v>
      </c>
      <c r="L34" s="23">
        <v>2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</row>
    <row r="35" spans="2:19" ht="24" customHeight="1" x14ac:dyDescent="0.35">
      <c r="B35" s="26" t="s">
        <v>5</v>
      </c>
      <c r="C35" s="22">
        <f t="shared" ref="C35:C45" si="1">SUM(D35:S35)</f>
        <v>16</v>
      </c>
      <c r="D35" s="23">
        <v>3</v>
      </c>
      <c r="E35" s="23">
        <v>0</v>
      </c>
      <c r="F35" s="23">
        <v>3</v>
      </c>
      <c r="G35" s="23">
        <v>0</v>
      </c>
      <c r="H35" s="23">
        <v>6</v>
      </c>
      <c r="I35" s="23">
        <v>0</v>
      </c>
      <c r="J35" s="23">
        <v>1</v>
      </c>
      <c r="K35" s="23">
        <v>0</v>
      </c>
      <c r="L35" s="23">
        <v>2</v>
      </c>
      <c r="M35" s="23">
        <v>0</v>
      </c>
      <c r="N35" s="23">
        <v>1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</row>
    <row r="36" spans="2:19" ht="24" customHeight="1" x14ac:dyDescent="0.35">
      <c r="B36" s="26" t="s">
        <v>6</v>
      </c>
      <c r="C36" s="22">
        <f>SUM(D36:S36)</f>
        <v>19</v>
      </c>
      <c r="D36" s="23">
        <v>0</v>
      </c>
      <c r="E36" s="23">
        <v>1</v>
      </c>
      <c r="F36" s="23">
        <v>3</v>
      </c>
      <c r="G36" s="23">
        <v>0</v>
      </c>
      <c r="H36" s="23">
        <v>11</v>
      </c>
      <c r="I36" s="23">
        <v>0</v>
      </c>
      <c r="J36" s="23">
        <v>3</v>
      </c>
      <c r="K36" s="23">
        <v>0</v>
      </c>
      <c r="L36" s="23">
        <v>0</v>
      </c>
      <c r="M36" s="23">
        <v>0</v>
      </c>
      <c r="N36" s="23">
        <v>1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</row>
    <row r="37" spans="2:19" ht="24" customHeight="1" thickBot="1" x14ac:dyDescent="0.4">
      <c r="B37" s="26" t="s">
        <v>7</v>
      </c>
      <c r="C37" s="22">
        <f t="shared" si="1"/>
        <v>44</v>
      </c>
      <c r="D37" s="23">
        <v>0</v>
      </c>
      <c r="E37" s="23">
        <v>1</v>
      </c>
      <c r="F37" s="23">
        <v>6</v>
      </c>
      <c r="G37" s="23">
        <v>0</v>
      </c>
      <c r="H37" s="23">
        <v>29</v>
      </c>
      <c r="I37" s="23">
        <v>1</v>
      </c>
      <c r="J37" s="23">
        <v>4</v>
      </c>
      <c r="K37" s="23">
        <v>0</v>
      </c>
      <c r="L37" s="23">
        <v>0</v>
      </c>
      <c r="M37" s="23">
        <v>0</v>
      </c>
      <c r="N37" s="23">
        <v>1</v>
      </c>
      <c r="O37" s="23">
        <v>0</v>
      </c>
      <c r="P37" s="23">
        <v>1</v>
      </c>
      <c r="Q37" s="23">
        <v>0</v>
      </c>
      <c r="R37" s="23">
        <v>1</v>
      </c>
      <c r="S37" s="23">
        <v>0</v>
      </c>
    </row>
    <row r="38" spans="2:19" ht="24" hidden="1" customHeight="1" x14ac:dyDescent="0.35">
      <c r="B38" s="26" t="s">
        <v>8</v>
      </c>
      <c r="C38" s="22">
        <f t="shared" si="1"/>
        <v>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t="24" hidden="1" customHeight="1" x14ac:dyDescent="0.35">
      <c r="B39" s="26" t="s">
        <v>9</v>
      </c>
      <c r="C39" s="22">
        <f t="shared" si="1"/>
        <v>0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t="24" hidden="1" customHeight="1" x14ac:dyDescent="0.35">
      <c r="B40" s="29" t="s">
        <v>10</v>
      </c>
      <c r="C40" s="22">
        <f t="shared" si="1"/>
        <v>0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2:19" ht="24" hidden="1" customHeight="1" x14ac:dyDescent="0.35">
      <c r="B41" s="26" t="s">
        <v>11</v>
      </c>
      <c r="C41" s="22">
        <f t="shared" si="1"/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2:19" ht="24" hidden="1" customHeight="1" x14ac:dyDescent="0.35">
      <c r="B42" s="26" t="s">
        <v>12</v>
      </c>
      <c r="C42" s="22">
        <f t="shared" si="1"/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ht="24" hidden="1" customHeight="1" x14ac:dyDescent="0.35">
      <c r="B43" s="26" t="s">
        <v>13</v>
      </c>
      <c r="C43" s="22">
        <f t="shared" si="1"/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19" ht="24" hidden="1" customHeight="1" x14ac:dyDescent="0.35">
      <c r="B44" s="26" t="s">
        <v>14</v>
      </c>
      <c r="C44" s="22">
        <f t="shared" si="1"/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ht="24" hidden="1" customHeight="1" thickBot="1" x14ac:dyDescent="0.4">
      <c r="B45" s="26" t="s">
        <v>15</v>
      </c>
      <c r="C45" s="22">
        <f t="shared" si="1"/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2:19" ht="24.75" customHeight="1" x14ac:dyDescent="0.35">
      <c r="B46" s="35" t="s">
        <v>1</v>
      </c>
      <c r="C46" s="32">
        <f t="shared" ref="C46:S46" si="2">SUM(C34:C45)</f>
        <v>93</v>
      </c>
      <c r="D46" s="104">
        <f t="shared" si="2"/>
        <v>4</v>
      </c>
      <c r="E46" s="105">
        <f t="shared" si="2"/>
        <v>2</v>
      </c>
      <c r="F46" s="32">
        <f t="shared" si="2"/>
        <v>16</v>
      </c>
      <c r="G46" s="32">
        <f t="shared" si="2"/>
        <v>1</v>
      </c>
      <c r="H46" s="104">
        <f t="shared" si="2"/>
        <v>51</v>
      </c>
      <c r="I46" s="105">
        <f t="shared" si="2"/>
        <v>2</v>
      </c>
      <c r="J46" s="32">
        <f t="shared" si="2"/>
        <v>8</v>
      </c>
      <c r="K46" s="32">
        <f t="shared" si="2"/>
        <v>0</v>
      </c>
      <c r="L46" s="104">
        <f t="shared" si="2"/>
        <v>4</v>
      </c>
      <c r="M46" s="105">
        <f t="shared" si="2"/>
        <v>0</v>
      </c>
      <c r="N46" s="32">
        <f>SUM(N34:N45)</f>
        <v>3</v>
      </c>
      <c r="O46" s="32">
        <f t="shared" si="2"/>
        <v>0</v>
      </c>
      <c r="P46" s="104">
        <f t="shared" si="2"/>
        <v>1</v>
      </c>
      <c r="Q46" s="105">
        <f t="shared" si="2"/>
        <v>0</v>
      </c>
      <c r="R46" s="32">
        <f t="shared" si="2"/>
        <v>1</v>
      </c>
      <c r="S46" s="32">
        <f t="shared" si="2"/>
        <v>0</v>
      </c>
    </row>
    <row r="47" spans="2:19" ht="24.75" customHeight="1" thickBot="1" x14ac:dyDescent="0.4">
      <c r="B47" s="36" t="s">
        <v>16</v>
      </c>
      <c r="C47" s="38">
        <f>C46/$C27</f>
        <v>1</v>
      </c>
      <c r="D47" s="106">
        <f>D46/$C$46</f>
        <v>4.3010752688172046E-2</v>
      </c>
      <c r="E47" s="107">
        <f t="shared" ref="E47:S47" si="3">E46/$C$46</f>
        <v>2.1505376344086023E-2</v>
      </c>
      <c r="F47" s="38">
        <f t="shared" si="3"/>
        <v>0.17204301075268819</v>
      </c>
      <c r="G47" s="38">
        <f t="shared" si="3"/>
        <v>1.0752688172043012E-2</v>
      </c>
      <c r="H47" s="106">
        <f t="shared" si="3"/>
        <v>0.54838709677419351</v>
      </c>
      <c r="I47" s="107">
        <f t="shared" si="3"/>
        <v>2.1505376344086023E-2</v>
      </c>
      <c r="J47" s="38">
        <f>J46/$C$46</f>
        <v>8.6021505376344093E-2</v>
      </c>
      <c r="K47" s="38">
        <f t="shared" si="3"/>
        <v>0</v>
      </c>
      <c r="L47" s="106">
        <f>L46/$C$46</f>
        <v>4.3010752688172046E-2</v>
      </c>
      <c r="M47" s="107">
        <f t="shared" si="3"/>
        <v>0</v>
      </c>
      <c r="N47" s="38">
        <f>N46/$C$46</f>
        <v>3.2258064516129031E-2</v>
      </c>
      <c r="O47" s="38">
        <f t="shared" si="3"/>
        <v>0</v>
      </c>
      <c r="P47" s="106">
        <f t="shared" si="3"/>
        <v>1.0752688172043012E-2</v>
      </c>
      <c r="Q47" s="107">
        <f t="shared" si="3"/>
        <v>0</v>
      </c>
      <c r="R47" s="38">
        <f t="shared" si="3"/>
        <v>1.0752688172043012E-2</v>
      </c>
      <c r="S47" s="38">
        <f t="shared" si="3"/>
        <v>0</v>
      </c>
    </row>
    <row r="48" spans="2:19" ht="21.75" customHeigh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15.5" x14ac:dyDescent="0.35">
      <c r="B49" s="12"/>
      <c r="C49" s="40"/>
      <c r="D49" s="40"/>
      <c r="E49" s="40"/>
      <c r="F49" s="40"/>
      <c r="G49" s="40"/>
      <c r="H49" s="12"/>
      <c r="I49" s="41"/>
      <c r="J49" s="13"/>
      <c r="K49" s="41"/>
      <c r="L49" s="41"/>
      <c r="M49" s="41"/>
      <c r="N49" s="41"/>
      <c r="O49" s="41"/>
      <c r="P49" s="40"/>
    </row>
    <row r="50" spans="2:18" ht="27" customHeight="1" x14ac:dyDescent="0.35">
      <c r="B50" s="42"/>
      <c r="C50" s="42"/>
      <c r="D50" s="42"/>
      <c r="E50" s="42"/>
      <c r="F50" s="42"/>
      <c r="G50" s="42"/>
      <c r="H50" s="42"/>
      <c r="I50" s="43"/>
      <c r="J50" s="43"/>
      <c r="K50" s="43"/>
      <c r="L50" s="43"/>
      <c r="M50" s="43"/>
      <c r="N50" s="43"/>
      <c r="O50" s="43"/>
      <c r="P50" s="42"/>
    </row>
    <row r="51" spans="2:18" ht="41.25" customHeight="1" x14ac:dyDescent="0.35">
      <c r="B51" s="15" t="s">
        <v>0</v>
      </c>
      <c r="C51" s="16" t="s">
        <v>1</v>
      </c>
      <c r="D51" s="17" t="s">
        <v>30</v>
      </c>
      <c r="E51" s="17" t="s">
        <v>31</v>
      </c>
      <c r="F51" s="17" t="s">
        <v>32</v>
      </c>
      <c r="G51"/>
      <c r="H51"/>
      <c r="I51" s="44"/>
      <c r="J51" s="199"/>
      <c r="K51" s="199"/>
      <c r="L51" s="199"/>
      <c r="M51" s="45"/>
      <c r="N51" s="45"/>
      <c r="O51" s="11"/>
      <c r="P51" s="1"/>
    </row>
    <row r="52" spans="2:18" ht="26.25" customHeight="1" x14ac:dyDescent="0.35">
      <c r="B52" s="26" t="s">
        <v>4</v>
      </c>
      <c r="C52" s="22">
        <f>SUM(D52:H52)</f>
        <v>14</v>
      </c>
      <c r="D52" s="23">
        <v>12</v>
      </c>
      <c r="E52" s="23">
        <v>0</v>
      </c>
      <c r="F52" s="23">
        <v>2</v>
      </c>
      <c r="G52"/>
      <c r="H52"/>
      <c r="I52" s="46"/>
      <c r="J52" s="47"/>
      <c r="K52" s="47"/>
      <c r="L52" s="27"/>
      <c r="M52" s="48"/>
      <c r="N52" s="49"/>
      <c r="O52" s="28"/>
      <c r="P52" s="50"/>
    </row>
    <row r="53" spans="2:18" ht="24" customHeight="1" x14ac:dyDescent="0.35">
      <c r="B53" s="26" t="s">
        <v>5</v>
      </c>
      <c r="C53" s="22">
        <f t="shared" ref="C53:C63" si="4">SUM(D53:H53)</f>
        <v>16</v>
      </c>
      <c r="D53" s="23">
        <v>15</v>
      </c>
      <c r="E53" s="23">
        <v>1</v>
      </c>
      <c r="F53" s="23">
        <v>0</v>
      </c>
      <c r="G53"/>
      <c r="H53"/>
      <c r="I53" s="28"/>
      <c r="J53" s="47"/>
      <c r="K53" s="47"/>
      <c r="L53" s="47"/>
      <c r="M53" s="48"/>
      <c r="N53" s="49"/>
      <c r="O53" s="28"/>
      <c r="P53" s="50"/>
    </row>
    <row r="54" spans="2:18" ht="24" customHeight="1" x14ac:dyDescent="0.35">
      <c r="B54" s="26" t="s">
        <v>6</v>
      </c>
      <c r="C54" s="22">
        <f t="shared" si="4"/>
        <v>19</v>
      </c>
      <c r="D54" s="23">
        <v>19</v>
      </c>
      <c r="E54" s="23">
        <v>0</v>
      </c>
      <c r="F54" s="23">
        <v>0</v>
      </c>
      <c r="G54"/>
      <c r="H54"/>
      <c r="I54" s="28"/>
      <c r="J54" s="198"/>
      <c r="K54" s="198"/>
      <c r="L54" s="198"/>
      <c r="M54" s="48"/>
      <c r="N54" s="51"/>
      <c r="O54" s="28"/>
      <c r="P54" s="50"/>
      <c r="Q54" s="50"/>
      <c r="R54" s="50"/>
    </row>
    <row r="55" spans="2:18" ht="24" customHeight="1" thickBot="1" x14ac:dyDescent="0.4">
      <c r="B55" s="26" t="s">
        <v>7</v>
      </c>
      <c r="C55" s="22">
        <f t="shared" si="4"/>
        <v>44</v>
      </c>
      <c r="D55" s="23">
        <v>38</v>
      </c>
      <c r="E55" s="23">
        <v>0</v>
      </c>
      <c r="F55" s="23">
        <v>6</v>
      </c>
      <c r="G55"/>
      <c r="H55"/>
      <c r="I55" s="28"/>
      <c r="J55" s="50"/>
      <c r="K55" s="50"/>
      <c r="M55" s="50"/>
      <c r="N55" s="50"/>
      <c r="O55" s="50"/>
      <c r="P55" s="50"/>
      <c r="Q55" s="50"/>
      <c r="R55" s="50"/>
    </row>
    <row r="56" spans="2:18" ht="23.25" hidden="1" customHeight="1" x14ac:dyDescent="0.35">
      <c r="B56" s="26" t="s">
        <v>8</v>
      </c>
      <c r="C56" s="22">
        <f t="shared" si="4"/>
        <v>0</v>
      </c>
      <c r="D56" s="23"/>
      <c r="E56" s="23"/>
      <c r="F56" s="23"/>
      <c r="G56"/>
      <c r="H56"/>
      <c r="I56" s="28"/>
      <c r="J56" s="50"/>
      <c r="M56" s="50"/>
      <c r="N56" s="50"/>
      <c r="O56" s="52"/>
      <c r="P56" s="24"/>
      <c r="Q56" s="50"/>
      <c r="R56" s="50"/>
    </row>
    <row r="57" spans="2:18" ht="23.25" hidden="1" customHeight="1" x14ac:dyDescent="0.35">
      <c r="B57" s="26" t="s">
        <v>9</v>
      </c>
      <c r="C57" s="22">
        <f t="shared" si="4"/>
        <v>0</v>
      </c>
      <c r="D57" s="23"/>
      <c r="E57" s="23"/>
      <c r="F57" s="23"/>
      <c r="G57"/>
      <c r="H57"/>
      <c r="I57" s="28"/>
      <c r="J57" s="50"/>
      <c r="K57" s="50"/>
      <c r="M57" s="50"/>
      <c r="N57" s="50"/>
      <c r="O57" s="52"/>
      <c r="P57" s="24"/>
      <c r="Q57" s="50"/>
      <c r="R57" s="50"/>
    </row>
    <row r="58" spans="2:18" ht="23.25" hidden="1" customHeight="1" x14ac:dyDescent="0.35">
      <c r="B58" s="26" t="s">
        <v>10</v>
      </c>
      <c r="C58" s="22">
        <f t="shared" si="4"/>
        <v>0</v>
      </c>
      <c r="D58" s="23"/>
      <c r="E58" s="23"/>
      <c r="F58" s="23"/>
      <c r="G58"/>
      <c r="H58"/>
      <c r="I58" s="28"/>
      <c r="J58" s="50"/>
      <c r="N58" s="50"/>
      <c r="O58" s="52"/>
      <c r="P58" s="24"/>
      <c r="Q58" s="50"/>
      <c r="R58" s="50"/>
    </row>
    <row r="59" spans="2:18" ht="23.25" hidden="1" customHeight="1" x14ac:dyDescent="0.35">
      <c r="B59" s="26" t="s">
        <v>11</v>
      </c>
      <c r="C59" s="22">
        <f t="shared" si="4"/>
        <v>0</v>
      </c>
      <c r="D59" s="30"/>
      <c r="E59" s="30"/>
      <c r="F59" s="30"/>
      <c r="G59"/>
      <c r="H59"/>
      <c r="I59" s="28"/>
      <c r="J59" s="50"/>
      <c r="N59" s="50"/>
      <c r="O59" s="52"/>
      <c r="P59" s="24"/>
      <c r="Q59" s="50"/>
      <c r="R59" s="50"/>
    </row>
    <row r="60" spans="2:18" ht="23.25" hidden="1" customHeight="1" x14ac:dyDescent="0.35">
      <c r="B60" s="26" t="s">
        <v>12</v>
      </c>
      <c r="C60" s="22">
        <f t="shared" si="4"/>
        <v>0</v>
      </c>
      <c r="D60" s="23"/>
      <c r="E60" s="23"/>
      <c r="F60" s="23"/>
      <c r="G60"/>
      <c r="H60"/>
      <c r="I60" s="28"/>
      <c r="J60" s="50"/>
      <c r="N60" s="50"/>
      <c r="O60" s="52"/>
      <c r="P60" s="24"/>
      <c r="Q60" s="50"/>
      <c r="R60" s="50"/>
    </row>
    <row r="61" spans="2:18" ht="23.25" hidden="1" customHeight="1" x14ac:dyDescent="0.35">
      <c r="B61" s="26" t="s">
        <v>13</v>
      </c>
      <c r="C61" s="22">
        <f t="shared" si="4"/>
        <v>0</v>
      </c>
      <c r="D61" s="23"/>
      <c r="E61" s="23"/>
      <c r="F61" s="23"/>
      <c r="G61"/>
      <c r="H61"/>
      <c r="I61" s="28"/>
      <c r="J61" s="50"/>
      <c r="N61" s="50"/>
      <c r="O61" s="52"/>
      <c r="P61" s="24"/>
      <c r="Q61" s="50"/>
      <c r="R61" s="50"/>
    </row>
    <row r="62" spans="2:18" ht="23.25" hidden="1" customHeight="1" x14ac:dyDescent="0.35">
      <c r="B62" s="26" t="s">
        <v>14</v>
      </c>
      <c r="C62" s="22">
        <f t="shared" si="4"/>
        <v>0</v>
      </c>
      <c r="D62" s="23"/>
      <c r="E62" s="23"/>
      <c r="F62" s="23"/>
      <c r="G62"/>
      <c r="H62"/>
      <c r="I62" s="28"/>
      <c r="J62" s="50"/>
      <c r="N62" s="50"/>
      <c r="O62" s="52"/>
      <c r="P62" s="24"/>
      <c r="Q62" s="50"/>
      <c r="R62" s="50"/>
    </row>
    <row r="63" spans="2:18" ht="23.25" hidden="1" customHeight="1" thickBot="1" x14ac:dyDescent="0.4">
      <c r="B63" s="26" t="s">
        <v>15</v>
      </c>
      <c r="C63" s="22">
        <f t="shared" si="4"/>
        <v>0</v>
      </c>
      <c r="D63" s="23"/>
      <c r="E63" s="23"/>
      <c r="F63" s="23"/>
      <c r="G63"/>
      <c r="H63"/>
      <c r="I63" s="28"/>
      <c r="J63" s="50"/>
      <c r="N63" s="50"/>
      <c r="O63" s="52"/>
      <c r="P63" s="24"/>
      <c r="Q63" s="50"/>
      <c r="R63" s="50"/>
    </row>
    <row r="64" spans="2:18" ht="25.5" customHeight="1" x14ac:dyDescent="0.35">
      <c r="B64" s="31" t="s">
        <v>1</v>
      </c>
      <c r="C64" s="32">
        <f t="shared" ref="C64:F64" si="5">SUM(C52:C63)</f>
        <v>93</v>
      </c>
      <c r="D64" s="53">
        <f t="shared" si="5"/>
        <v>84</v>
      </c>
      <c r="E64" s="53">
        <f t="shared" si="5"/>
        <v>1</v>
      </c>
      <c r="F64" s="53">
        <f t="shared" si="5"/>
        <v>8</v>
      </c>
      <c r="G64"/>
      <c r="H64"/>
      <c r="I64" s="46"/>
      <c r="O64" s="54"/>
      <c r="P64" s="54"/>
      <c r="Q64" s="50"/>
      <c r="R64" s="50"/>
    </row>
    <row r="65" spans="2:18" ht="25.5" customHeight="1" thickBot="1" x14ac:dyDescent="0.4">
      <c r="B65" s="55" t="s">
        <v>16</v>
      </c>
      <c r="C65" s="56">
        <f>C64/$C64</f>
        <v>1</v>
      </c>
      <c r="D65" s="56">
        <f t="shared" ref="D65:F65" si="6">D64/$C64</f>
        <v>0.90322580645161288</v>
      </c>
      <c r="E65" s="56">
        <f t="shared" si="6"/>
        <v>1.0752688172043012E-2</v>
      </c>
      <c r="F65" s="56">
        <f t="shared" si="6"/>
        <v>8.6021505376344093E-2</v>
      </c>
      <c r="G65"/>
      <c r="H65"/>
      <c r="I65" s="46"/>
      <c r="O65" s="1"/>
      <c r="P65" s="1"/>
      <c r="Q65" s="54"/>
      <c r="R65" s="1"/>
    </row>
    <row r="66" spans="2:18" ht="21.75" customHeight="1" x14ac:dyDescent="0.35">
      <c r="B66" s="12"/>
      <c r="C66" s="12"/>
      <c r="D66" s="12"/>
      <c r="E66" s="12"/>
      <c r="F66" s="12"/>
      <c r="G66" s="12"/>
      <c r="H66" s="12"/>
      <c r="I66" s="46"/>
      <c r="O66" s="1"/>
      <c r="P66" s="1"/>
      <c r="Q66" s="54"/>
      <c r="R66" s="1"/>
    </row>
    <row r="67" spans="2:18" ht="21.75" customHeight="1" x14ac:dyDescent="0.35">
      <c r="B67" s="12"/>
      <c r="C67" s="12"/>
      <c r="D67" s="12"/>
      <c r="E67" s="12"/>
      <c r="F67" s="12"/>
      <c r="G67" s="12"/>
      <c r="H67" s="12"/>
      <c r="I67" s="46"/>
      <c r="O67" s="1"/>
      <c r="P67" s="1"/>
      <c r="Q67" s="54"/>
      <c r="R67" s="1"/>
    </row>
    <row r="68" spans="2:18" ht="15" customHeight="1" x14ac:dyDescent="0.35">
      <c r="B68" s="57"/>
      <c r="C68" s="12"/>
      <c r="D68" s="12"/>
      <c r="E68" s="12"/>
      <c r="F68" s="12"/>
      <c r="G68" s="12"/>
      <c r="H68" s="12"/>
      <c r="I68" s="46"/>
      <c r="O68" s="1"/>
      <c r="P68" s="1"/>
      <c r="Q68" s="54"/>
      <c r="R68" s="1"/>
    </row>
    <row r="69" spans="2:18" ht="15" customHeight="1" x14ac:dyDescent="0.35">
      <c r="B69" s="57"/>
      <c r="C69" s="12"/>
      <c r="D69" s="12"/>
      <c r="E69" s="12"/>
      <c r="F69" s="12"/>
      <c r="G69" s="12"/>
      <c r="H69" s="12"/>
      <c r="I69" s="46"/>
      <c r="O69" s="1"/>
      <c r="P69" s="1"/>
      <c r="Q69" s="54"/>
      <c r="R69" s="1"/>
    </row>
    <row r="70" spans="2:18" ht="30" customHeight="1" x14ac:dyDescent="0.3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65"/>
      <c r="N70" s="66"/>
    </row>
    <row r="71" spans="2:18" ht="15" customHeight="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1"/>
      <c r="M71" s="11"/>
      <c r="N71" s="11"/>
    </row>
    <row r="72" spans="2:18" ht="122.25" customHeight="1" x14ac:dyDescent="0.35">
      <c r="B72" s="15" t="s">
        <v>0</v>
      </c>
      <c r="C72" s="67" t="s">
        <v>1</v>
      </c>
      <c r="D72" s="125" t="s">
        <v>33</v>
      </c>
      <c r="E72" s="125" t="s">
        <v>34</v>
      </c>
      <c r="F72" s="125" t="s">
        <v>35</v>
      </c>
      <c r="G72" s="125" t="s">
        <v>36</v>
      </c>
      <c r="H72" s="68" t="s">
        <v>73</v>
      </c>
      <c r="I72" s="125" t="s">
        <v>37</v>
      </c>
      <c r="J72" s="125" t="s">
        <v>38</v>
      </c>
      <c r="K72" s="125" t="s">
        <v>39</v>
      </c>
      <c r="L72" s="125" t="s">
        <v>74</v>
      </c>
      <c r="M72" s="69"/>
      <c r="N72" s="70"/>
    </row>
    <row r="73" spans="2:18" ht="23.25" customHeight="1" x14ac:dyDescent="0.35">
      <c r="B73" s="26" t="s">
        <v>4</v>
      </c>
      <c r="C73" s="22">
        <f>SUM(D73:L73)</f>
        <v>8</v>
      </c>
      <c r="D73" s="23">
        <v>5</v>
      </c>
      <c r="E73" s="23">
        <v>0</v>
      </c>
      <c r="F73" s="23">
        <v>1</v>
      </c>
      <c r="G73" s="23">
        <v>0</v>
      </c>
      <c r="H73" s="23">
        <v>0</v>
      </c>
      <c r="I73" s="23">
        <v>0</v>
      </c>
      <c r="J73" s="23">
        <v>2</v>
      </c>
      <c r="K73" s="23">
        <v>0</v>
      </c>
      <c r="L73" s="23">
        <v>0</v>
      </c>
      <c r="M73" s="71"/>
      <c r="N73" s="70"/>
    </row>
    <row r="74" spans="2:18" ht="23.25" customHeight="1" x14ac:dyDescent="0.35">
      <c r="B74" s="26" t="s">
        <v>5</v>
      </c>
      <c r="C74" s="22">
        <f t="shared" ref="C74:C84" si="7">SUM(D74:L74)</f>
        <v>10</v>
      </c>
      <c r="D74" s="23">
        <v>6</v>
      </c>
      <c r="E74" s="23">
        <v>0</v>
      </c>
      <c r="F74" s="23">
        <v>1</v>
      </c>
      <c r="G74" s="23">
        <v>0</v>
      </c>
      <c r="H74" s="23">
        <v>0</v>
      </c>
      <c r="I74" s="23">
        <v>0</v>
      </c>
      <c r="J74" s="23">
        <v>3</v>
      </c>
      <c r="K74" s="23">
        <v>0</v>
      </c>
      <c r="L74" s="23">
        <v>0</v>
      </c>
      <c r="M74" s="72"/>
      <c r="N74" s="11"/>
    </row>
    <row r="75" spans="2:18" ht="23.25" customHeight="1" x14ac:dyDescent="0.35">
      <c r="B75" s="26" t="s">
        <v>6</v>
      </c>
      <c r="C75" s="22">
        <f t="shared" si="7"/>
        <v>15</v>
      </c>
      <c r="D75" s="23">
        <v>4</v>
      </c>
      <c r="E75" s="23">
        <v>1</v>
      </c>
      <c r="F75" s="23">
        <v>2</v>
      </c>
      <c r="G75" s="23">
        <v>0</v>
      </c>
      <c r="H75" s="23">
        <v>0</v>
      </c>
      <c r="I75" s="23">
        <v>0</v>
      </c>
      <c r="J75" s="23">
        <v>7</v>
      </c>
      <c r="K75" s="23">
        <v>0</v>
      </c>
      <c r="L75" s="23">
        <v>1</v>
      </c>
      <c r="M75" s="72"/>
      <c r="N75" s="70"/>
    </row>
    <row r="76" spans="2:18" ht="23.25" customHeight="1" thickBot="1" x14ac:dyDescent="0.4">
      <c r="B76" s="26" t="s">
        <v>7</v>
      </c>
      <c r="C76" s="22">
        <f>SUM(D76:L76)</f>
        <v>37</v>
      </c>
      <c r="D76" s="23">
        <v>6</v>
      </c>
      <c r="E76" s="23">
        <v>2</v>
      </c>
      <c r="F76" s="23">
        <v>13</v>
      </c>
      <c r="G76" s="23">
        <v>0</v>
      </c>
      <c r="H76" s="23">
        <v>0</v>
      </c>
      <c r="I76" s="23">
        <v>0</v>
      </c>
      <c r="J76" s="23">
        <v>14</v>
      </c>
      <c r="K76" s="23">
        <v>0</v>
      </c>
      <c r="L76" s="23">
        <v>2</v>
      </c>
      <c r="M76" s="72"/>
      <c r="N76" s="70"/>
    </row>
    <row r="77" spans="2:18" ht="23.25" hidden="1" customHeight="1" x14ac:dyDescent="0.35">
      <c r="B77" s="26" t="s">
        <v>8</v>
      </c>
      <c r="C77" s="22">
        <f t="shared" si="7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72"/>
      <c r="N77" s="70"/>
    </row>
    <row r="78" spans="2:18" ht="23.25" hidden="1" customHeight="1" x14ac:dyDescent="0.35">
      <c r="B78" s="26" t="s">
        <v>9</v>
      </c>
      <c r="C78" s="22">
        <f t="shared" si="7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72"/>
      <c r="N78" s="70"/>
    </row>
    <row r="79" spans="2:18" ht="23.25" hidden="1" customHeight="1" x14ac:dyDescent="0.35">
      <c r="B79" s="26" t="s">
        <v>10</v>
      </c>
      <c r="C79" s="22">
        <f t="shared" si="7"/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72"/>
      <c r="N79" s="70"/>
    </row>
    <row r="80" spans="2:18" ht="23.25" hidden="1" customHeight="1" x14ac:dyDescent="0.35">
      <c r="B80" s="26" t="s">
        <v>11</v>
      </c>
      <c r="C80" s="22">
        <f t="shared" si="7"/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72"/>
      <c r="N80" s="70"/>
    </row>
    <row r="81" spans="2:19" ht="23.25" hidden="1" customHeight="1" x14ac:dyDescent="0.35">
      <c r="B81" s="26" t="s">
        <v>12</v>
      </c>
      <c r="C81" s="22">
        <f t="shared" si="7"/>
        <v>0</v>
      </c>
      <c r="D81" s="23"/>
      <c r="E81" s="23"/>
      <c r="F81" s="23"/>
      <c r="G81" s="23"/>
      <c r="H81" s="23"/>
      <c r="I81" s="23"/>
      <c r="J81" s="23"/>
      <c r="K81" s="23"/>
      <c r="L81" s="23"/>
      <c r="M81" s="72"/>
      <c r="N81" s="70"/>
    </row>
    <row r="82" spans="2:19" ht="23.25" hidden="1" customHeight="1" x14ac:dyDescent="0.35">
      <c r="B82" s="26" t="s">
        <v>13</v>
      </c>
      <c r="C82" s="22">
        <f t="shared" si="7"/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72"/>
      <c r="N82" s="70"/>
    </row>
    <row r="83" spans="2:19" ht="23.25" hidden="1" customHeight="1" x14ac:dyDescent="0.35">
      <c r="B83" s="26" t="s">
        <v>14</v>
      </c>
      <c r="C83" s="22">
        <f t="shared" si="7"/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72"/>
      <c r="N83" s="70"/>
    </row>
    <row r="84" spans="2:19" ht="23.25" hidden="1" customHeight="1" thickBot="1" x14ac:dyDescent="0.4">
      <c r="B84" s="98" t="s">
        <v>15</v>
      </c>
      <c r="C84" s="95">
        <f t="shared" si="7"/>
        <v>0</v>
      </c>
      <c r="D84" s="99"/>
      <c r="E84" s="99"/>
      <c r="F84" s="99"/>
      <c r="G84" s="99"/>
      <c r="H84" s="99"/>
      <c r="I84" s="99"/>
      <c r="J84" s="99"/>
      <c r="K84" s="99"/>
      <c r="L84" s="99"/>
      <c r="M84" s="72"/>
      <c r="N84" s="70"/>
    </row>
    <row r="85" spans="2:19" ht="25.5" customHeight="1" x14ac:dyDescent="0.35">
      <c r="B85" s="35" t="s">
        <v>1</v>
      </c>
      <c r="C85" s="32">
        <f t="shared" ref="C85:L85" si="8">SUM(C73:C84)</f>
        <v>70</v>
      </c>
      <c r="D85" s="53">
        <f t="shared" si="8"/>
        <v>21</v>
      </c>
      <c r="E85" s="53">
        <f t="shared" si="8"/>
        <v>3</v>
      </c>
      <c r="F85" s="53">
        <f t="shared" si="8"/>
        <v>17</v>
      </c>
      <c r="G85" s="53">
        <f t="shared" si="8"/>
        <v>0</v>
      </c>
      <c r="H85" s="53">
        <f t="shared" si="8"/>
        <v>0</v>
      </c>
      <c r="I85" s="53">
        <f t="shared" si="8"/>
        <v>0</v>
      </c>
      <c r="J85" s="53">
        <f t="shared" si="8"/>
        <v>26</v>
      </c>
      <c r="K85" s="53">
        <f t="shared" si="8"/>
        <v>0</v>
      </c>
      <c r="L85" s="53">
        <f t="shared" si="8"/>
        <v>3</v>
      </c>
      <c r="M85" s="46"/>
      <c r="N85" s="11"/>
    </row>
    <row r="86" spans="2:19" ht="25.5" customHeight="1" thickBot="1" x14ac:dyDescent="0.4">
      <c r="B86" s="36" t="s">
        <v>16</v>
      </c>
      <c r="C86" s="38">
        <f>SUM(D86:L86)</f>
        <v>1</v>
      </c>
      <c r="D86" s="38">
        <f>D85/$C$85</f>
        <v>0.3</v>
      </c>
      <c r="E86" s="38">
        <f t="shared" ref="E86:L86" si="9">E85/$C$85</f>
        <v>4.2857142857142858E-2</v>
      </c>
      <c r="F86" s="38">
        <f t="shared" si="9"/>
        <v>0.24285714285714285</v>
      </c>
      <c r="G86" s="38">
        <f t="shared" si="9"/>
        <v>0</v>
      </c>
      <c r="H86" s="38">
        <f t="shared" si="9"/>
        <v>0</v>
      </c>
      <c r="I86" s="38">
        <f t="shared" si="9"/>
        <v>0</v>
      </c>
      <c r="J86" s="38">
        <f t="shared" si="9"/>
        <v>0.37142857142857144</v>
      </c>
      <c r="K86" s="38">
        <f t="shared" si="9"/>
        <v>0</v>
      </c>
      <c r="L86" s="38">
        <f t="shared" si="9"/>
        <v>4.2857142857142858E-2</v>
      </c>
      <c r="M86" s="27"/>
      <c r="N86" s="11"/>
    </row>
    <row r="87" spans="2:19" ht="15" customHeight="1" x14ac:dyDescent="0.35">
      <c r="B87" s="74"/>
      <c r="C87" s="140"/>
      <c r="D87" s="140"/>
      <c r="E87" s="140"/>
      <c r="F87" s="140"/>
      <c r="G87" s="140"/>
      <c r="H87" s="140"/>
      <c r="I87" s="140"/>
      <c r="J87" s="140"/>
      <c r="K87" s="140"/>
      <c r="L87" s="141"/>
      <c r="M87" s="27"/>
      <c r="N87" s="11"/>
    </row>
    <row r="88" spans="2:19" x14ac:dyDescent="0.35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3"/>
      <c r="M88" s="11"/>
      <c r="N88" s="11"/>
    </row>
    <row r="89" spans="2:19" x14ac:dyDescent="0.35">
      <c r="B89" s="76"/>
      <c r="C89" s="48"/>
      <c r="D89" s="47"/>
      <c r="E89" s="47"/>
      <c r="F89" s="77"/>
      <c r="G89" s="25"/>
      <c r="H89" s="48"/>
      <c r="I89" s="48"/>
      <c r="J89" s="47"/>
      <c r="K89" s="47"/>
      <c r="L89" s="27"/>
      <c r="M89" s="28"/>
      <c r="N89" s="28"/>
    </row>
    <row r="90" spans="2:19" x14ac:dyDescent="0.35">
      <c r="B90" s="76"/>
      <c r="C90" s="48"/>
      <c r="D90" s="47"/>
      <c r="E90" s="47"/>
      <c r="F90" s="77"/>
      <c r="G90" s="25"/>
      <c r="H90" s="48"/>
      <c r="I90" s="48"/>
      <c r="J90" s="47"/>
      <c r="K90" s="47"/>
      <c r="L90" s="27"/>
      <c r="M90" s="28"/>
      <c r="N90" s="28"/>
    </row>
    <row r="91" spans="2:19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9" x14ac:dyDescent="0.35">
      <c r="B92" s="76"/>
      <c r="C92" s="48"/>
      <c r="D92" s="47"/>
      <c r="E92" s="47"/>
      <c r="F92" s="77"/>
      <c r="G92" s="34"/>
      <c r="H92" s="48"/>
      <c r="I92" s="48"/>
      <c r="J92" s="48"/>
      <c r="K92" s="48"/>
      <c r="M92" s="50"/>
      <c r="N92" s="157"/>
      <c r="O92" s="157"/>
      <c r="P92" s="157"/>
      <c r="Q92" s="157"/>
      <c r="R92" s="157"/>
      <c r="S92" s="158"/>
    </row>
    <row r="93" spans="2:19" ht="43.5" customHeight="1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08"/>
      <c r="M93" s="154"/>
      <c r="N93" s="159"/>
      <c r="O93" s="158"/>
      <c r="P93" s="158"/>
      <c r="Q93" s="158"/>
      <c r="R93" s="158"/>
      <c r="S93" s="158"/>
    </row>
    <row r="94" spans="2:19" ht="22.9" customHeight="1" x14ac:dyDescent="0.35">
      <c r="B94" s="177" t="s">
        <v>40</v>
      </c>
      <c r="C94" s="179" t="s">
        <v>41</v>
      </c>
      <c r="D94" s="181" t="s">
        <v>42</v>
      </c>
      <c r="E94" s="182"/>
      <c r="F94" s="114"/>
      <c r="G94" s="114"/>
      <c r="H94" s="114"/>
      <c r="I94" s="114"/>
      <c r="J94" s="114"/>
      <c r="K94" s="146"/>
      <c r="L94" s="108"/>
      <c r="M94" s="108"/>
      <c r="N94" s="158"/>
      <c r="O94" s="158"/>
      <c r="P94" s="158"/>
      <c r="Q94" s="158"/>
      <c r="R94" s="158"/>
      <c r="S94" s="158"/>
    </row>
    <row r="95" spans="2:19" x14ac:dyDescent="0.35">
      <c r="B95" s="178"/>
      <c r="C95" s="180"/>
      <c r="D95" s="80" t="s">
        <v>2</v>
      </c>
      <c r="E95" s="81" t="s">
        <v>3</v>
      </c>
      <c r="F95" s="114"/>
      <c r="G95" s="87" t="s">
        <v>40</v>
      </c>
      <c r="H95" s="87" t="s">
        <v>2</v>
      </c>
      <c r="I95" s="138"/>
      <c r="J95" s="138" t="s">
        <v>68</v>
      </c>
      <c r="K95" s="147"/>
      <c r="L95" s="108"/>
      <c r="M95" s="108"/>
      <c r="N95" s="158"/>
      <c r="O95" s="114" t="s">
        <v>40</v>
      </c>
      <c r="P95" s="114" t="s">
        <v>3</v>
      </c>
      <c r="Q95" s="138"/>
      <c r="R95" s="138" t="s">
        <v>69</v>
      </c>
      <c r="S95" s="160"/>
    </row>
    <row r="96" spans="2:19" x14ac:dyDescent="0.35">
      <c r="B96" s="26" t="s">
        <v>43</v>
      </c>
      <c r="C96" s="22">
        <f>SUM(D96:E96)</f>
        <v>22</v>
      </c>
      <c r="D96" s="82">
        <v>18</v>
      </c>
      <c r="E96" s="23">
        <v>4</v>
      </c>
      <c r="F96" s="114"/>
      <c r="G96" s="87" t="str">
        <f>+B96</f>
        <v>Amazonas</v>
      </c>
      <c r="H96" s="87">
        <f>+D96</f>
        <v>18</v>
      </c>
      <c r="I96" s="155" t="s">
        <v>54</v>
      </c>
      <c r="J96" s="138">
        <v>0</v>
      </c>
      <c r="K96" s="147"/>
      <c r="L96" s="108"/>
      <c r="M96" s="108"/>
      <c r="N96" s="158"/>
      <c r="O96" s="87" t="str">
        <f>+B96</f>
        <v>Amazonas</v>
      </c>
      <c r="P96" s="87">
        <f>+E96</f>
        <v>4</v>
      </c>
      <c r="Q96" s="155" t="s">
        <v>54</v>
      </c>
      <c r="R96" s="138">
        <v>0</v>
      </c>
      <c r="S96" s="160"/>
    </row>
    <row r="97" spans="2:19" x14ac:dyDescent="0.35">
      <c r="B97" s="26" t="s">
        <v>44</v>
      </c>
      <c r="C97" s="22">
        <f t="shared" ref="C97:C118" si="10">SUM(D97:E97)</f>
        <v>0</v>
      </c>
      <c r="D97" s="23">
        <v>0</v>
      </c>
      <c r="E97" s="23">
        <v>0</v>
      </c>
      <c r="F97" s="114"/>
      <c r="G97" s="87" t="str">
        <f t="shared" ref="G97:G109" si="11">+B97</f>
        <v>Ancash</v>
      </c>
      <c r="H97" s="87">
        <f t="shared" ref="H97:H109" si="12">+D97</f>
        <v>0</v>
      </c>
      <c r="I97" s="116" t="s">
        <v>44</v>
      </c>
      <c r="J97" s="156">
        <v>0</v>
      </c>
      <c r="K97" s="147"/>
      <c r="L97" s="108"/>
      <c r="M97" s="108"/>
      <c r="N97" s="158"/>
      <c r="O97" s="87" t="str">
        <f t="shared" ref="O97:O118" si="13">+B97</f>
        <v>Ancash</v>
      </c>
      <c r="P97" s="87">
        <f t="shared" ref="P97:P118" si="14">+E97</f>
        <v>0</v>
      </c>
      <c r="Q97" s="116" t="s">
        <v>44</v>
      </c>
      <c r="R97" s="156">
        <v>0</v>
      </c>
      <c r="S97" s="160"/>
    </row>
    <row r="98" spans="2:19" x14ac:dyDescent="0.35">
      <c r="B98" s="26" t="s">
        <v>45</v>
      </c>
      <c r="C98" s="22">
        <f t="shared" si="10"/>
        <v>4</v>
      </c>
      <c r="D98" s="23">
        <v>4</v>
      </c>
      <c r="E98" s="23">
        <v>0</v>
      </c>
      <c r="F98" s="114"/>
      <c r="G98" s="87" t="str">
        <f t="shared" si="11"/>
        <v>Apurimac</v>
      </c>
      <c r="H98" s="87">
        <f t="shared" si="12"/>
        <v>4</v>
      </c>
      <c r="I98" s="116" t="s">
        <v>64</v>
      </c>
      <c r="J98" s="156">
        <v>0</v>
      </c>
      <c r="K98" s="147"/>
      <c r="L98" s="108"/>
      <c r="M98" s="108"/>
      <c r="N98" s="158"/>
      <c r="O98" s="87" t="str">
        <f t="shared" si="13"/>
        <v>Apurimac</v>
      </c>
      <c r="P98" s="87">
        <f t="shared" si="14"/>
        <v>0</v>
      </c>
      <c r="Q98" s="116" t="s">
        <v>64</v>
      </c>
      <c r="R98" s="156">
        <v>0</v>
      </c>
      <c r="S98" s="160"/>
    </row>
    <row r="99" spans="2:19" x14ac:dyDescent="0.35">
      <c r="B99" s="26" t="s">
        <v>46</v>
      </c>
      <c r="C99" s="22">
        <f t="shared" si="10"/>
        <v>0</v>
      </c>
      <c r="D99" s="23">
        <v>0</v>
      </c>
      <c r="E99" s="23">
        <v>0</v>
      </c>
      <c r="F99" s="114"/>
      <c r="G99" s="87" t="str">
        <f t="shared" si="11"/>
        <v>Arequipa</v>
      </c>
      <c r="H99" s="87">
        <f>+D99</f>
        <v>0</v>
      </c>
      <c r="I99" s="116" t="s">
        <v>46</v>
      </c>
      <c r="J99" s="156">
        <v>0</v>
      </c>
      <c r="K99" s="147"/>
      <c r="L99" s="108"/>
      <c r="M99" s="108"/>
      <c r="N99" s="158"/>
      <c r="O99" s="87" t="str">
        <f t="shared" si="13"/>
        <v>Arequipa</v>
      </c>
      <c r="P99" s="87">
        <f t="shared" si="14"/>
        <v>0</v>
      </c>
      <c r="Q99" s="116" t="s">
        <v>55</v>
      </c>
      <c r="R99" s="156">
        <v>0</v>
      </c>
      <c r="S99" s="160"/>
    </row>
    <row r="100" spans="2:19" x14ac:dyDescent="0.35">
      <c r="B100" s="26" t="s">
        <v>47</v>
      </c>
      <c r="C100" s="22">
        <f t="shared" si="10"/>
        <v>5</v>
      </c>
      <c r="D100" s="23">
        <v>5</v>
      </c>
      <c r="E100" s="23">
        <v>0</v>
      </c>
      <c r="F100" s="114"/>
      <c r="G100" s="87" t="str">
        <f t="shared" si="11"/>
        <v>Ayacucho</v>
      </c>
      <c r="H100" s="87">
        <f t="shared" si="12"/>
        <v>5</v>
      </c>
      <c r="I100" s="116" t="s">
        <v>63</v>
      </c>
      <c r="J100" s="156">
        <v>0</v>
      </c>
      <c r="K100" s="147"/>
      <c r="L100" s="108"/>
      <c r="M100" s="108"/>
      <c r="N100" s="158"/>
      <c r="O100" s="87" t="str">
        <f t="shared" si="13"/>
        <v>Ayacucho</v>
      </c>
      <c r="P100" s="87">
        <f t="shared" si="14"/>
        <v>0</v>
      </c>
      <c r="Q100" s="116" t="s">
        <v>46</v>
      </c>
      <c r="R100" s="156">
        <v>0</v>
      </c>
      <c r="S100" s="160"/>
    </row>
    <row r="101" spans="2:19" x14ac:dyDescent="0.35">
      <c r="B101" s="26" t="s">
        <v>48</v>
      </c>
      <c r="C101" s="22">
        <f t="shared" si="10"/>
        <v>6</v>
      </c>
      <c r="D101" s="23">
        <v>6</v>
      </c>
      <c r="E101" s="23">
        <v>0</v>
      </c>
      <c r="F101" s="114"/>
      <c r="G101" s="87" t="str">
        <f t="shared" si="11"/>
        <v>Cajamarca</v>
      </c>
      <c r="H101" s="87">
        <f t="shared" si="12"/>
        <v>6</v>
      </c>
      <c r="I101" s="116" t="s">
        <v>58</v>
      </c>
      <c r="J101" s="156">
        <v>0</v>
      </c>
      <c r="K101" s="147"/>
      <c r="L101" s="108"/>
      <c r="M101" s="108"/>
      <c r="N101" s="158"/>
      <c r="O101" s="87" t="str">
        <f t="shared" si="13"/>
        <v>Cajamarca</v>
      </c>
      <c r="P101" s="87">
        <f t="shared" si="14"/>
        <v>0</v>
      </c>
      <c r="Q101" s="116" t="s">
        <v>56</v>
      </c>
      <c r="R101" s="156">
        <v>0</v>
      </c>
      <c r="S101" s="160"/>
    </row>
    <row r="102" spans="2:19" x14ac:dyDescent="0.35">
      <c r="B102" s="26" t="s">
        <v>49</v>
      </c>
      <c r="C102" s="22">
        <f t="shared" si="10"/>
        <v>5</v>
      </c>
      <c r="D102" s="23">
        <v>5</v>
      </c>
      <c r="E102" s="23">
        <v>0</v>
      </c>
      <c r="F102" s="114"/>
      <c r="G102" s="87" t="str">
        <f t="shared" si="11"/>
        <v>Cusco</v>
      </c>
      <c r="H102" s="87">
        <f t="shared" si="12"/>
        <v>5</v>
      </c>
      <c r="I102" s="116" t="s">
        <v>52</v>
      </c>
      <c r="J102" s="156">
        <v>0</v>
      </c>
      <c r="K102" s="147"/>
      <c r="L102" s="108"/>
      <c r="M102" s="108"/>
      <c r="N102" s="158"/>
      <c r="O102" s="87" t="str">
        <f t="shared" si="13"/>
        <v>Cusco</v>
      </c>
      <c r="P102" s="87">
        <f t="shared" si="14"/>
        <v>0</v>
      </c>
      <c r="Q102" s="116" t="s">
        <v>48</v>
      </c>
      <c r="R102" s="156">
        <v>0</v>
      </c>
      <c r="S102" s="160"/>
    </row>
    <row r="103" spans="2:19" x14ac:dyDescent="0.35">
      <c r="B103" s="26" t="s">
        <v>50</v>
      </c>
      <c r="C103" s="22">
        <f t="shared" si="10"/>
        <v>2</v>
      </c>
      <c r="D103" s="23">
        <v>2</v>
      </c>
      <c r="E103" s="23">
        <v>0</v>
      </c>
      <c r="F103" s="114"/>
      <c r="G103" s="87" t="str">
        <f t="shared" si="11"/>
        <v>Huancavelica</v>
      </c>
      <c r="H103" s="87">
        <f t="shared" si="12"/>
        <v>2</v>
      </c>
      <c r="I103" s="116" t="s">
        <v>62</v>
      </c>
      <c r="J103" s="156">
        <v>1</v>
      </c>
      <c r="K103" s="147"/>
      <c r="L103" s="108"/>
      <c r="M103" s="108"/>
      <c r="N103" s="158"/>
      <c r="O103" s="87" t="str">
        <f t="shared" si="13"/>
        <v>Huancavelica</v>
      </c>
      <c r="P103" s="87">
        <f t="shared" si="14"/>
        <v>0</v>
      </c>
      <c r="Q103" s="116" t="s">
        <v>67</v>
      </c>
      <c r="R103" s="156">
        <v>0</v>
      </c>
      <c r="S103" s="160"/>
    </row>
    <row r="104" spans="2:19" x14ac:dyDescent="0.35">
      <c r="B104" s="26" t="s">
        <v>51</v>
      </c>
      <c r="C104" s="22">
        <f t="shared" si="10"/>
        <v>5</v>
      </c>
      <c r="D104" s="23">
        <v>5</v>
      </c>
      <c r="E104" s="23">
        <v>0</v>
      </c>
      <c r="F104" s="114"/>
      <c r="G104" s="87" t="str">
        <f t="shared" si="11"/>
        <v>Huanuco</v>
      </c>
      <c r="H104" s="87">
        <f t="shared" si="12"/>
        <v>5</v>
      </c>
      <c r="I104" s="116" t="s">
        <v>55</v>
      </c>
      <c r="J104" s="156">
        <v>2</v>
      </c>
      <c r="K104" s="147"/>
      <c r="L104" s="108"/>
      <c r="M104" s="108"/>
      <c r="N104" s="158"/>
      <c r="O104" s="87" t="str">
        <f t="shared" si="13"/>
        <v>Huanuco</v>
      </c>
      <c r="P104" s="87">
        <f t="shared" si="14"/>
        <v>0</v>
      </c>
      <c r="Q104" s="116" t="s">
        <v>50</v>
      </c>
      <c r="R104" s="156">
        <v>0</v>
      </c>
      <c r="S104" s="160"/>
    </row>
    <row r="105" spans="2:19" x14ac:dyDescent="0.35">
      <c r="B105" s="26" t="s">
        <v>52</v>
      </c>
      <c r="C105" s="22">
        <f t="shared" si="10"/>
        <v>0</v>
      </c>
      <c r="D105" s="23">
        <v>0</v>
      </c>
      <c r="E105" s="23">
        <v>0</v>
      </c>
      <c r="F105" s="114"/>
      <c r="G105" s="87" t="str">
        <f t="shared" si="11"/>
        <v>Ica</v>
      </c>
      <c r="H105" s="87">
        <f t="shared" si="12"/>
        <v>0</v>
      </c>
      <c r="I105" s="116" t="s">
        <v>50</v>
      </c>
      <c r="J105" s="156">
        <v>2</v>
      </c>
      <c r="K105" s="147"/>
      <c r="L105" s="108"/>
      <c r="M105" s="108"/>
      <c r="N105" s="158"/>
      <c r="O105" s="87" t="str">
        <f t="shared" si="13"/>
        <v>Ica</v>
      </c>
      <c r="P105" s="87">
        <f t="shared" si="14"/>
        <v>0</v>
      </c>
      <c r="Q105" s="116" t="s">
        <v>57</v>
      </c>
      <c r="R105" s="156">
        <v>0</v>
      </c>
      <c r="S105" s="160"/>
    </row>
    <row r="106" spans="2:19" x14ac:dyDescent="0.35">
      <c r="B106" s="26" t="s">
        <v>53</v>
      </c>
      <c r="C106" s="22">
        <f t="shared" si="10"/>
        <v>8</v>
      </c>
      <c r="D106" s="23">
        <v>8</v>
      </c>
      <c r="E106" s="23">
        <v>0</v>
      </c>
      <c r="F106" s="114"/>
      <c r="G106" s="87" t="str">
        <f t="shared" si="11"/>
        <v>Junin</v>
      </c>
      <c r="H106" s="87">
        <f t="shared" si="12"/>
        <v>8</v>
      </c>
      <c r="I106" s="116" t="s">
        <v>67</v>
      </c>
      <c r="J106" s="156">
        <v>3</v>
      </c>
      <c r="K106" s="147"/>
      <c r="L106" s="108"/>
      <c r="M106" s="108"/>
      <c r="N106" s="158"/>
      <c r="O106" s="87" t="str">
        <f t="shared" si="13"/>
        <v>Junin</v>
      </c>
      <c r="P106" s="87">
        <f t="shared" si="14"/>
        <v>0</v>
      </c>
      <c r="Q106" s="116" t="s">
        <v>52</v>
      </c>
      <c r="R106" s="156">
        <v>0</v>
      </c>
      <c r="S106" s="160"/>
    </row>
    <row r="107" spans="2:19" x14ac:dyDescent="0.35">
      <c r="B107" s="26" t="s">
        <v>54</v>
      </c>
      <c r="C107" s="22">
        <f t="shared" si="10"/>
        <v>0</v>
      </c>
      <c r="D107" s="23">
        <v>0</v>
      </c>
      <c r="E107" s="23">
        <v>0</v>
      </c>
      <c r="F107" s="114"/>
      <c r="G107" s="87" t="str">
        <f t="shared" si="11"/>
        <v>La Libertad</v>
      </c>
      <c r="H107" s="87">
        <f t="shared" si="12"/>
        <v>0</v>
      </c>
      <c r="I107" s="116" t="s">
        <v>59</v>
      </c>
      <c r="J107" s="156">
        <v>3</v>
      </c>
      <c r="K107" s="147"/>
      <c r="L107" s="108"/>
      <c r="M107" s="108"/>
      <c r="N107" s="158"/>
      <c r="O107" s="87" t="str">
        <f t="shared" si="13"/>
        <v>La Libertad</v>
      </c>
      <c r="P107" s="87">
        <f t="shared" si="14"/>
        <v>0</v>
      </c>
      <c r="Q107" s="116" t="s">
        <v>58</v>
      </c>
      <c r="R107" s="156">
        <v>0</v>
      </c>
      <c r="S107" s="160"/>
    </row>
    <row r="108" spans="2:19" x14ac:dyDescent="0.35">
      <c r="B108" s="26" t="s">
        <v>55</v>
      </c>
      <c r="C108" s="22">
        <f t="shared" si="10"/>
        <v>2</v>
      </c>
      <c r="D108" s="23">
        <v>2</v>
      </c>
      <c r="E108" s="23">
        <v>0</v>
      </c>
      <c r="F108" s="114"/>
      <c r="G108" s="87" t="str">
        <f t="shared" si="11"/>
        <v>Lambayeque</v>
      </c>
      <c r="H108" s="87">
        <f t="shared" si="12"/>
        <v>2</v>
      </c>
      <c r="I108" s="116" t="s">
        <v>57</v>
      </c>
      <c r="J108" s="156">
        <v>4</v>
      </c>
      <c r="K108" s="147"/>
      <c r="L108" s="108"/>
      <c r="M108" s="108"/>
      <c r="N108" s="158"/>
      <c r="O108" s="87" t="str">
        <f t="shared" si="13"/>
        <v>Lambayeque</v>
      </c>
      <c r="P108" s="87">
        <f t="shared" si="14"/>
        <v>0</v>
      </c>
      <c r="Q108" s="116" t="s">
        <v>45</v>
      </c>
      <c r="R108" s="156">
        <v>0</v>
      </c>
      <c r="S108" s="160"/>
    </row>
    <row r="109" spans="2:19" x14ac:dyDescent="0.35">
      <c r="B109" s="26" t="s">
        <v>56</v>
      </c>
      <c r="C109" s="22">
        <f t="shared" si="10"/>
        <v>8</v>
      </c>
      <c r="D109" s="23">
        <v>8</v>
      </c>
      <c r="E109" s="23">
        <v>0</v>
      </c>
      <c r="F109" s="114"/>
      <c r="G109" s="87" t="str">
        <f t="shared" si="11"/>
        <v>Loreto</v>
      </c>
      <c r="H109" s="87">
        <f t="shared" si="12"/>
        <v>8</v>
      </c>
      <c r="I109" s="116" t="s">
        <v>45</v>
      </c>
      <c r="J109" s="156">
        <v>4</v>
      </c>
      <c r="K109" s="147"/>
      <c r="L109" s="108"/>
      <c r="M109" s="108"/>
      <c r="N109" s="158"/>
      <c r="O109" s="87" t="str">
        <f t="shared" si="13"/>
        <v>Loreto</v>
      </c>
      <c r="P109" s="87">
        <f t="shared" si="14"/>
        <v>0</v>
      </c>
      <c r="Q109" s="116" t="s">
        <v>47</v>
      </c>
      <c r="R109" s="156">
        <v>0</v>
      </c>
      <c r="S109" s="160"/>
    </row>
    <row r="110" spans="2:19" x14ac:dyDescent="0.35">
      <c r="B110" s="26" t="s">
        <v>67</v>
      </c>
      <c r="C110" s="22">
        <f t="shared" si="10"/>
        <v>3</v>
      </c>
      <c r="D110" s="23">
        <v>3</v>
      </c>
      <c r="E110" s="23">
        <v>0</v>
      </c>
      <c r="F110" s="114"/>
      <c r="G110" s="87" t="str">
        <f t="shared" ref="G110:G118" si="15">+B110</f>
        <v>Madre de Dios</v>
      </c>
      <c r="H110" s="87">
        <f t="shared" ref="H110:H118" si="16">+D110</f>
        <v>3</v>
      </c>
      <c r="I110" s="116" t="s">
        <v>60</v>
      </c>
      <c r="J110" s="156">
        <v>4</v>
      </c>
      <c r="K110" s="147"/>
      <c r="L110" s="108"/>
      <c r="M110" s="108"/>
      <c r="N110" s="158"/>
      <c r="O110" s="87" t="str">
        <f t="shared" si="13"/>
        <v>Madre de Dios</v>
      </c>
      <c r="P110" s="87">
        <f t="shared" si="14"/>
        <v>0</v>
      </c>
      <c r="Q110" s="116" t="s">
        <v>49</v>
      </c>
      <c r="R110" s="156">
        <v>0</v>
      </c>
      <c r="S110" s="160"/>
    </row>
    <row r="111" spans="2:19" x14ac:dyDescent="0.35">
      <c r="B111" s="26" t="s">
        <v>57</v>
      </c>
      <c r="C111" s="22">
        <f t="shared" si="10"/>
        <v>4</v>
      </c>
      <c r="D111" s="23">
        <v>4</v>
      </c>
      <c r="E111" s="23">
        <v>0</v>
      </c>
      <c r="F111" s="114"/>
      <c r="G111" s="87" t="str">
        <f t="shared" si="15"/>
        <v>Moquegua</v>
      </c>
      <c r="H111" s="87">
        <f t="shared" si="16"/>
        <v>4</v>
      </c>
      <c r="I111" s="116" t="s">
        <v>49</v>
      </c>
      <c r="J111" s="156">
        <v>5</v>
      </c>
      <c r="K111" s="147"/>
      <c r="L111" s="108"/>
      <c r="M111" s="108"/>
      <c r="N111" s="158"/>
      <c r="O111" s="87" t="str">
        <f t="shared" si="13"/>
        <v>Moquegua</v>
      </c>
      <c r="P111" s="87">
        <f t="shared" si="14"/>
        <v>0</v>
      </c>
      <c r="Q111" s="116" t="s">
        <v>51</v>
      </c>
      <c r="R111" s="156">
        <v>0</v>
      </c>
      <c r="S111" s="160"/>
    </row>
    <row r="112" spans="2:19" x14ac:dyDescent="0.35">
      <c r="B112" s="26" t="s">
        <v>58</v>
      </c>
      <c r="C112" s="22">
        <f t="shared" si="10"/>
        <v>0</v>
      </c>
      <c r="D112" s="23">
        <v>0</v>
      </c>
      <c r="E112" s="23">
        <v>0</v>
      </c>
      <c r="F112" s="114"/>
      <c r="G112" s="87" t="str">
        <f t="shared" si="15"/>
        <v>Pasco</v>
      </c>
      <c r="H112" s="87">
        <f t="shared" si="16"/>
        <v>0</v>
      </c>
      <c r="I112" s="116" t="s">
        <v>47</v>
      </c>
      <c r="J112" s="156">
        <v>5</v>
      </c>
      <c r="K112" s="147"/>
      <c r="L112" s="108"/>
      <c r="M112" s="108"/>
      <c r="N112" s="158"/>
      <c r="O112" s="87" t="str">
        <f t="shared" si="13"/>
        <v>Pasco</v>
      </c>
      <c r="P112" s="87">
        <f t="shared" si="14"/>
        <v>0</v>
      </c>
      <c r="Q112" s="116" t="s">
        <v>60</v>
      </c>
      <c r="R112" s="156">
        <v>0</v>
      </c>
      <c r="S112" s="160"/>
    </row>
    <row r="113" spans="2:19" x14ac:dyDescent="0.35">
      <c r="B113" s="26" t="s">
        <v>59</v>
      </c>
      <c r="C113" s="22">
        <f t="shared" si="10"/>
        <v>4</v>
      </c>
      <c r="D113" s="23">
        <v>3</v>
      </c>
      <c r="E113" s="23">
        <v>1</v>
      </c>
      <c r="F113" s="114"/>
      <c r="G113" s="87" t="str">
        <f t="shared" si="15"/>
        <v>Piura</v>
      </c>
      <c r="H113" s="87">
        <f t="shared" si="16"/>
        <v>3</v>
      </c>
      <c r="I113" s="116" t="s">
        <v>51</v>
      </c>
      <c r="J113" s="156">
        <v>5</v>
      </c>
      <c r="K113" s="146"/>
      <c r="L113" s="108"/>
      <c r="M113" s="108"/>
      <c r="N113" s="158"/>
      <c r="O113" s="87" t="str">
        <f t="shared" si="13"/>
        <v>Piura</v>
      </c>
      <c r="P113" s="87">
        <f>+E113</f>
        <v>1</v>
      </c>
      <c r="Q113" s="116" t="s">
        <v>63</v>
      </c>
      <c r="R113" s="156">
        <v>0</v>
      </c>
      <c r="S113" s="158"/>
    </row>
    <row r="114" spans="2:19" x14ac:dyDescent="0.35">
      <c r="B114" s="26" t="s">
        <v>60</v>
      </c>
      <c r="C114" s="22">
        <f t="shared" si="10"/>
        <v>4</v>
      </c>
      <c r="D114" s="23">
        <v>4</v>
      </c>
      <c r="E114" s="23">
        <v>0</v>
      </c>
      <c r="F114" s="114"/>
      <c r="G114" s="87" t="str">
        <f t="shared" si="15"/>
        <v>Puno</v>
      </c>
      <c r="H114" s="87">
        <f t="shared" si="16"/>
        <v>4</v>
      </c>
      <c r="I114" s="116" t="s">
        <v>48</v>
      </c>
      <c r="J114" s="156">
        <v>6</v>
      </c>
      <c r="K114" s="146"/>
      <c r="L114" s="108"/>
      <c r="M114" s="108"/>
      <c r="N114" s="158"/>
      <c r="O114" s="87" t="str">
        <f t="shared" si="13"/>
        <v>Puno</v>
      </c>
      <c r="P114" s="87">
        <f t="shared" si="14"/>
        <v>0</v>
      </c>
      <c r="Q114" s="116" t="s">
        <v>61</v>
      </c>
      <c r="R114" s="156">
        <v>0</v>
      </c>
      <c r="S114" s="158"/>
    </row>
    <row r="115" spans="2:19" x14ac:dyDescent="0.35">
      <c r="B115" s="26" t="s">
        <v>61</v>
      </c>
      <c r="C115" s="22">
        <f t="shared" si="10"/>
        <v>10</v>
      </c>
      <c r="D115" s="23">
        <v>10</v>
      </c>
      <c r="E115" s="23">
        <v>0</v>
      </c>
      <c r="F115" s="114"/>
      <c r="G115" s="87" t="str">
        <f t="shared" si="15"/>
        <v>San Martin</v>
      </c>
      <c r="H115" s="87">
        <f t="shared" si="16"/>
        <v>10</v>
      </c>
      <c r="I115" s="116" t="s">
        <v>56</v>
      </c>
      <c r="J115" s="156">
        <v>8</v>
      </c>
      <c r="K115" s="146"/>
      <c r="L115" s="108"/>
      <c r="M115" s="108"/>
      <c r="N115" s="158"/>
      <c r="O115" s="87" t="str">
        <f t="shared" si="13"/>
        <v>San Martin</v>
      </c>
      <c r="P115" s="87">
        <f t="shared" si="14"/>
        <v>0</v>
      </c>
      <c r="Q115" s="116" t="s">
        <v>53</v>
      </c>
      <c r="R115" s="156">
        <v>0</v>
      </c>
      <c r="S115" s="158"/>
    </row>
    <row r="116" spans="2:19" x14ac:dyDescent="0.35">
      <c r="B116" s="26" t="s">
        <v>62</v>
      </c>
      <c r="C116" s="22">
        <f t="shared" si="10"/>
        <v>1</v>
      </c>
      <c r="D116" s="23">
        <v>1</v>
      </c>
      <c r="E116" s="23">
        <v>0</v>
      </c>
      <c r="F116" s="114"/>
      <c r="G116" s="87" t="str">
        <f t="shared" si="15"/>
        <v>Tacna</v>
      </c>
      <c r="H116" s="87">
        <f t="shared" si="16"/>
        <v>1</v>
      </c>
      <c r="I116" s="116" t="s">
        <v>53</v>
      </c>
      <c r="J116" s="156">
        <v>8</v>
      </c>
      <c r="K116" s="146"/>
      <c r="L116" s="108"/>
      <c r="M116" s="108"/>
      <c r="N116" s="158"/>
      <c r="O116" s="87" t="str">
        <f t="shared" si="13"/>
        <v>Tacna</v>
      </c>
      <c r="P116" s="87">
        <f t="shared" si="14"/>
        <v>0</v>
      </c>
      <c r="Q116" s="116" t="s">
        <v>62</v>
      </c>
      <c r="R116" s="156">
        <v>0</v>
      </c>
      <c r="S116" s="158"/>
    </row>
    <row r="117" spans="2:19" x14ac:dyDescent="0.35">
      <c r="B117" s="26" t="s">
        <v>63</v>
      </c>
      <c r="C117" s="22">
        <f t="shared" si="10"/>
        <v>0</v>
      </c>
      <c r="D117" s="23">
        <v>0</v>
      </c>
      <c r="E117" s="23">
        <v>0</v>
      </c>
      <c r="F117" s="114"/>
      <c r="G117" s="87" t="str">
        <f t="shared" si="15"/>
        <v>Tumbes</v>
      </c>
      <c r="H117" s="87">
        <f t="shared" si="16"/>
        <v>0</v>
      </c>
      <c r="I117" s="116" t="s">
        <v>61</v>
      </c>
      <c r="J117" s="156">
        <v>10</v>
      </c>
      <c r="K117" s="146"/>
      <c r="L117" s="108"/>
      <c r="M117" s="108"/>
      <c r="N117" s="158"/>
      <c r="O117" s="87" t="str">
        <f t="shared" si="13"/>
        <v>Tumbes</v>
      </c>
      <c r="P117" s="87">
        <f t="shared" si="14"/>
        <v>0</v>
      </c>
      <c r="Q117" s="116" t="s">
        <v>59</v>
      </c>
      <c r="R117" s="156">
        <v>1</v>
      </c>
      <c r="S117" s="158"/>
    </row>
    <row r="118" spans="2:19" ht="15" thickBot="1" x14ac:dyDescent="0.4">
      <c r="B118" s="59" t="s">
        <v>64</v>
      </c>
      <c r="C118" s="22">
        <f t="shared" si="10"/>
        <v>0</v>
      </c>
      <c r="D118" s="23">
        <v>0</v>
      </c>
      <c r="E118" s="23">
        <v>0</v>
      </c>
      <c r="F118" s="114"/>
      <c r="G118" s="87" t="str">
        <f t="shared" si="15"/>
        <v>Ucayali</v>
      </c>
      <c r="H118" s="87">
        <f t="shared" si="16"/>
        <v>0</v>
      </c>
      <c r="I118" s="116" t="s">
        <v>43</v>
      </c>
      <c r="J118" s="156">
        <v>18</v>
      </c>
      <c r="K118" s="146"/>
      <c r="L118" s="108"/>
      <c r="M118" s="108"/>
      <c r="N118" s="158"/>
      <c r="O118" s="87" t="str">
        <f t="shared" si="13"/>
        <v>Ucayali</v>
      </c>
      <c r="P118" s="87">
        <f t="shared" si="14"/>
        <v>0</v>
      </c>
      <c r="Q118" s="116" t="s">
        <v>43</v>
      </c>
      <c r="R118" s="156">
        <v>4</v>
      </c>
      <c r="S118" s="158"/>
    </row>
    <row r="119" spans="2:19" x14ac:dyDescent="0.35">
      <c r="B119" s="120" t="s">
        <v>1</v>
      </c>
      <c r="C119" s="121">
        <f>SUM(C96:C118)</f>
        <v>93</v>
      </c>
      <c r="D119" s="122">
        <f>SUM(D96:D118)</f>
        <v>88</v>
      </c>
      <c r="E119" s="122">
        <f>SUM(E96:E118)</f>
        <v>5</v>
      </c>
      <c r="F119" s="114"/>
      <c r="G119" s="108"/>
      <c r="H119" s="108"/>
      <c r="I119" s="148"/>
      <c r="J119" s="148"/>
      <c r="K119" s="108"/>
      <c r="L119" s="108"/>
      <c r="M119" s="108"/>
      <c r="N119" s="158"/>
      <c r="O119" s="114"/>
      <c r="P119" s="114"/>
      <c r="Q119" s="138"/>
      <c r="R119" s="138"/>
      <c r="S119" s="158"/>
    </row>
    <row r="120" spans="2:19" ht="20.25" customHeight="1" thickBot="1" x14ac:dyDescent="0.4">
      <c r="B120" s="83" t="s">
        <v>16</v>
      </c>
      <c r="C120" s="84">
        <f>SUM(D120:E120)</f>
        <v>1</v>
      </c>
      <c r="D120" s="84">
        <f>D119/$C$119</f>
        <v>0.94623655913978499</v>
      </c>
      <c r="E120" s="84">
        <f>E119/$C$119</f>
        <v>5.3763440860215055E-2</v>
      </c>
      <c r="F120" s="114"/>
      <c r="G120" s="114"/>
      <c r="H120" s="114"/>
      <c r="I120" s="138"/>
      <c r="J120" s="138"/>
      <c r="K120" s="114"/>
      <c r="L120" s="146"/>
      <c r="M120" s="146"/>
      <c r="N120" s="114"/>
      <c r="O120" s="114"/>
      <c r="P120" s="114"/>
      <c r="Q120" s="114"/>
      <c r="R120" s="114"/>
      <c r="S120" s="146"/>
    </row>
    <row r="121" spans="2:19" x14ac:dyDescent="0.35">
      <c r="B121" s="76"/>
      <c r="C121" s="48"/>
      <c r="D121" s="47"/>
      <c r="E121" s="47"/>
      <c r="F121" s="114"/>
      <c r="G121" s="149"/>
      <c r="H121" s="150"/>
      <c r="I121" s="114"/>
      <c r="J121" s="114"/>
      <c r="K121" s="114"/>
    </row>
    <row r="122" spans="2:19" x14ac:dyDescent="0.35">
      <c r="B122" s="76"/>
      <c r="C122" s="48"/>
      <c r="D122" s="47"/>
      <c r="E122" s="47"/>
      <c r="F122" s="110"/>
      <c r="G122" s="149"/>
      <c r="H122" s="150"/>
      <c r="I122" s="150"/>
      <c r="J122" s="150"/>
      <c r="K122" s="150"/>
      <c r="M122" s="50"/>
      <c r="N122" s="50"/>
      <c r="O122" s="50"/>
      <c r="P122" s="50"/>
      <c r="Q122" s="50"/>
      <c r="R122" s="50"/>
    </row>
    <row r="123" spans="2:19" x14ac:dyDescent="0.35">
      <c r="B123" s="76"/>
      <c r="C123" s="48"/>
      <c r="D123" s="47"/>
      <c r="E123" s="47"/>
      <c r="F123" s="77"/>
      <c r="G123" s="34"/>
      <c r="H123" s="48"/>
      <c r="I123" s="48"/>
      <c r="J123" s="48"/>
      <c r="K123" s="48"/>
      <c r="M123" s="50"/>
      <c r="N123" s="50"/>
      <c r="O123" s="50"/>
      <c r="P123" s="50"/>
      <c r="Q123" s="50"/>
      <c r="R123" s="50"/>
    </row>
    <row r="124" spans="2:19" x14ac:dyDescent="0.35">
      <c r="B124" s="76"/>
      <c r="C124" s="48"/>
      <c r="D124" s="47"/>
      <c r="E124" s="47"/>
      <c r="F124" s="77"/>
      <c r="G124" s="34"/>
      <c r="H124" s="48"/>
      <c r="I124" s="48"/>
      <c r="J124" s="48"/>
      <c r="K124" s="48"/>
      <c r="M124" s="50"/>
      <c r="N124" s="50"/>
      <c r="O124" s="50"/>
      <c r="P124" s="50"/>
      <c r="Q124" s="50"/>
      <c r="R124" s="50"/>
    </row>
    <row r="125" spans="2:19" x14ac:dyDescent="0.35">
      <c r="B125" s="76"/>
      <c r="C125" s="48"/>
      <c r="D125" s="47"/>
      <c r="E125" s="47"/>
      <c r="F125" s="77"/>
      <c r="G125" s="34"/>
      <c r="H125" s="48"/>
      <c r="I125" s="48"/>
      <c r="J125" s="48"/>
      <c r="K125" s="48"/>
      <c r="M125" s="50"/>
      <c r="N125" s="50"/>
      <c r="O125" s="50"/>
      <c r="P125" s="50"/>
      <c r="Q125" s="50"/>
      <c r="R125" s="50"/>
    </row>
    <row r="126" spans="2:19" x14ac:dyDescent="0.35">
      <c r="B126" s="185" t="s">
        <v>75</v>
      </c>
      <c r="C126" s="185" t="s">
        <v>76</v>
      </c>
      <c r="D126" s="186" t="s">
        <v>1</v>
      </c>
      <c r="E126" s="187" t="s">
        <v>42</v>
      </c>
      <c r="F126" s="188"/>
      <c r="G126" s="34"/>
      <c r="H126" s="48"/>
      <c r="I126" s="48"/>
      <c r="J126" s="176" t="s">
        <v>90</v>
      </c>
      <c r="K126" s="176"/>
      <c r="L126" s="177"/>
      <c r="M126" s="163" t="s">
        <v>1</v>
      </c>
      <c r="N126" s="165" t="s">
        <v>91</v>
      </c>
      <c r="O126" s="166"/>
      <c r="P126" s="50"/>
      <c r="Q126" s="50"/>
      <c r="R126" s="50"/>
    </row>
    <row r="127" spans="2:19" x14ac:dyDescent="0.35">
      <c r="B127" s="185"/>
      <c r="C127" s="185"/>
      <c r="D127" s="186"/>
      <c r="E127" s="126" t="s">
        <v>2</v>
      </c>
      <c r="F127" s="127" t="s">
        <v>3</v>
      </c>
      <c r="G127" s="34"/>
      <c r="H127" s="48"/>
      <c r="I127" s="48"/>
      <c r="J127" s="176"/>
      <c r="K127" s="176"/>
      <c r="L127" s="177"/>
      <c r="M127" s="164"/>
      <c r="N127" s="151" t="s">
        <v>2</v>
      </c>
      <c r="O127" s="151" t="s">
        <v>3</v>
      </c>
      <c r="P127" s="50"/>
      <c r="Q127" s="50"/>
      <c r="R127" s="50"/>
    </row>
    <row r="128" spans="2:19" x14ac:dyDescent="0.35">
      <c r="B128" s="168" t="s">
        <v>43</v>
      </c>
      <c r="C128" s="128" t="s">
        <v>77</v>
      </c>
      <c r="D128" s="129">
        <f>SUM(E128:F128)</f>
        <v>3</v>
      </c>
      <c r="E128" s="130">
        <v>1</v>
      </c>
      <c r="F128" s="130">
        <v>2</v>
      </c>
      <c r="G128" s="34"/>
      <c r="H128" s="48"/>
      <c r="I128" s="48"/>
      <c r="J128" s="152" t="s">
        <v>94</v>
      </c>
      <c r="K128" s="152"/>
      <c r="L128" s="152"/>
      <c r="M128" s="131">
        <f>SUM(N128:O128)</f>
        <v>15</v>
      </c>
      <c r="N128" s="132">
        <v>13</v>
      </c>
      <c r="O128" s="132">
        <v>2</v>
      </c>
      <c r="P128" s="50"/>
      <c r="Q128" s="50"/>
      <c r="R128" s="50"/>
    </row>
    <row r="129" spans="2:18" x14ac:dyDescent="0.35">
      <c r="B129" s="169"/>
      <c r="C129" s="128" t="s">
        <v>78</v>
      </c>
      <c r="D129" s="129">
        <f t="shared" ref="D129" si="17">SUM(E129:F129)</f>
        <v>6</v>
      </c>
      <c r="E129" s="130">
        <v>5</v>
      </c>
      <c r="F129" s="130">
        <v>1</v>
      </c>
      <c r="G129" s="34"/>
      <c r="H129" s="48"/>
      <c r="I129" s="48"/>
      <c r="J129" s="152" t="s">
        <v>93</v>
      </c>
      <c r="K129" s="152"/>
      <c r="L129" s="152"/>
      <c r="M129" s="131">
        <f t="shared" ref="M129:M140" si="18">SUM(N129:O129)</f>
        <v>15</v>
      </c>
      <c r="N129" s="132">
        <v>15</v>
      </c>
      <c r="O129" s="132">
        <v>0</v>
      </c>
      <c r="P129" s="50"/>
      <c r="Q129" s="50"/>
      <c r="R129" s="50"/>
    </row>
    <row r="130" spans="2:18" x14ac:dyDescent="0.35">
      <c r="B130" s="169"/>
      <c r="C130" s="128" t="s">
        <v>79</v>
      </c>
      <c r="D130" s="129">
        <f>SUM(E130:F130)</f>
        <v>12</v>
      </c>
      <c r="E130" s="130">
        <v>11</v>
      </c>
      <c r="F130" s="130">
        <v>1</v>
      </c>
      <c r="G130" s="34"/>
      <c r="H130" s="48"/>
      <c r="I130" s="48"/>
      <c r="J130" s="152" t="s">
        <v>95</v>
      </c>
      <c r="K130" s="152"/>
      <c r="L130" s="152"/>
      <c r="M130" s="131">
        <f t="shared" si="18"/>
        <v>9</v>
      </c>
      <c r="N130" s="132">
        <v>8</v>
      </c>
      <c r="O130" s="132">
        <v>1</v>
      </c>
      <c r="P130" s="50"/>
      <c r="Q130" s="50"/>
      <c r="R130" s="50"/>
    </row>
    <row r="131" spans="2:18" x14ac:dyDescent="0.35">
      <c r="B131" s="170"/>
      <c r="C131" s="133" t="s">
        <v>1</v>
      </c>
      <c r="D131" s="134">
        <f>SUM(E131:F131)</f>
        <v>21</v>
      </c>
      <c r="E131" s="134">
        <v>17</v>
      </c>
      <c r="F131" s="134">
        <v>4</v>
      </c>
      <c r="G131" s="34"/>
      <c r="H131" s="48"/>
      <c r="I131" s="48"/>
      <c r="J131" s="152" t="s">
        <v>96</v>
      </c>
      <c r="K131" s="152"/>
      <c r="L131" s="152"/>
      <c r="M131" s="131">
        <f t="shared" si="18"/>
        <v>5</v>
      </c>
      <c r="N131" s="132">
        <v>5</v>
      </c>
      <c r="O131" s="132">
        <v>0</v>
      </c>
      <c r="P131" s="50"/>
      <c r="Q131" s="50"/>
      <c r="R131" s="50"/>
    </row>
    <row r="132" spans="2:18" x14ac:dyDescent="0.35">
      <c r="B132" s="168" t="s">
        <v>44</v>
      </c>
      <c r="C132" s="128" t="s">
        <v>77</v>
      </c>
      <c r="D132" s="129">
        <f>SUM(E132:F132)</f>
        <v>0</v>
      </c>
      <c r="E132" s="130">
        <v>0</v>
      </c>
      <c r="F132" s="130">
        <v>0</v>
      </c>
      <c r="G132" s="34"/>
      <c r="H132" s="48"/>
      <c r="I132" s="48"/>
      <c r="J132" s="152" t="s">
        <v>97</v>
      </c>
      <c r="K132" s="152"/>
      <c r="L132" s="152"/>
      <c r="M132" s="131">
        <f t="shared" si="18"/>
        <v>4</v>
      </c>
      <c r="N132" s="132">
        <v>4</v>
      </c>
      <c r="O132" s="132">
        <v>0</v>
      </c>
      <c r="P132" s="50"/>
      <c r="Q132" s="50"/>
      <c r="R132" s="50"/>
    </row>
    <row r="133" spans="2:18" x14ac:dyDescent="0.35">
      <c r="B133" s="169"/>
      <c r="C133" s="128" t="s">
        <v>78</v>
      </c>
      <c r="D133" s="129">
        <f t="shared" ref="D133" si="19">SUM(E133:F133)</f>
        <v>0</v>
      </c>
      <c r="E133" s="130">
        <v>0</v>
      </c>
      <c r="F133" s="130">
        <v>0</v>
      </c>
      <c r="G133" s="34"/>
      <c r="H133" s="48"/>
      <c r="I133" s="48"/>
      <c r="J133" s="152" t="s">
        <v>99</v>
      </c>
      <c r="K133" s="152"/>
      <c r="L133" s="152"/>
      <c r="M133" s="131">
        <f t="shared" si="18"/>
        <v>4</v>
      </c>
      <c r="N133" s="132">
        <v>4</v>
      </c>
      <c r="O133" s="132">
        <v>0</v>
      </c>
      <c r="P133" s="50"/>
      <c r="Q133" s="50"/>
      <c r="R133" s="50"/>
    </row>
    <row r="134" spans="2:18" x14ac:dyDescent="0.35">
      <c r="B134" s="169"/>
      <c r="C134" s="128" t="s">
        <v>79</v>
      </c>
      <c r="D134" s="129">
        <f>SUM(E134:F134)</f>
        <v>0</v>
      </c>
      <c r="E134" s="130">
        <v>0</v>
      </c>
      <c r="F134" s="130">
        <v>0</v>
      </c>
      <c r="G134" s="34"/>
      <c r="H134" s="48"/>
      <c r="I134" s="48"/>
      <c r="J134" s="152" t="s">
        <v>98</v>
      </c>
      <c r="K134" s="152"/>
      <c r="L134" s="152"/>
      <c r="M134" s="131">
        <f t="shared" si="18"/>
        <v>3</v>
      </c>
      <c r="N134" s="132">
        <v>3</v>
      </c>
      <c r="O134" s="132">
        <v>0</v>
      </c>
      <c r="P134" s="50"/>
      <c r="Q134" s="50"/>
      <c r="R134" s="50"/>
    </row>
    <row r="135" spans="2:18" x14ac:dyDescent="0.35">
      <c r="B135" s="170"/>
      <c r="C135" s="133" t="s">
        <v>1</v>
      </c>
      <c r="D135" s="134">
        <f>SUM(E135:F135)</f>
        <v>0</v>
      </c>
      <c r="E135" s="134">
        <v>0</v>
      </c>
      <c r="F135" s="134">
        <v>0</v>
      </c>
      <c r="G135" s="34"/>
      <c r="H135" s="48"/>
      <c r="I135" s="48"/>
      <c r="J135" s="152" t="s">
        <v>100</v>
      </c>
      <c r="K135" s="152"/>
      <c r="L135" s="152"/>
      <c r="M135" s="131">
        <f t="shared" si="18"/>
        <v>2</v>
      </c>
      <c r="N135" s="132">
        <v>2</v>
      </c>
      <c r="O135" s="132">
        <v>0</v>
      </c>
      <c r="P135" s="50"/>
      <c r="Q135" s="50"/>
      <c r="R135" s="50"/>
    </row>
    <row r="136" spans="2:18" x14ac:dyDescent="0.35">
      <c r="B136" s="168" t="s">
        <v>82</v>
      </c>
      <c r="C136" s="128" t="s">
        <v>77</v>
      </c>
      <c r="D136" s="129">
        <f>SUM(E136:F136)</f>
        <v>0</v>
      </c>
      <c r="E136" s="130">
        <v>0</v>
      </c>
      <c r="F136" s="130">
        <v>0</v>
      </c>
      <c r="G136" s="34"/>
      <c r="H136" s="48"/>
      <c r="I136" s="48"/>
      <c r="J136" s="152" t="s">
        <v>101</v>
      </c>
      <c r="K136" s="152"/>
      <c r="L136" s="152"/>
      <c r="M136" s="131">
        <f t="shared" si="18"/>
        <v>2</v>
      </c>
      <c r="N136" s="132">
        <v>2</v>
      </c>
      <c r="O136" s="132">
        <v>0</v>
      </c>
      <c r="P136" s="50"/>
      <c r="Q136" s="50"/>
      <c r="R136" s="50"/>
    </row>
    <row r="137" spans="2:18" x14ac:dyDescent="0.35">
      <c r="B137" s="169"/>
      <c r="C137" s="128" t="s">
        <v>78</v>
      </c>
      <c r="D137" s="129">
        <f t="shared" ref="D137" si="20">SUM(E137:F137)</f>
        <v>0</v>
      </c>
      <c r="E137" s="130">
        <v>0</v>
      </c>
      <c r="F137" s="130">
        <v>0</v>
      </c>
      <c r="G137" s="34"/>
      <c r="H137" s="48"/>
      <c r="I137" s="48"/>
      <c r="J137" s="152" t="s">
        <v>102</v>
      </c>
      <c r="K137" s="152"/>
      <c r="L137" s="152"/>
      <c r="M137" s="131">
        <f t="shared" si="18"/>
        <v>2</v>
      </c>
      <c r="N137" s="132">
        <v>2</v>
      </c>
      <c r="O137" s="132">
        <v>0</v>
      </c>
      <c r="P137" s="50"/>
      <c r="Q137" s="50"/>
      <c r="R137" s="50"/>
    </row>
    <row r="138" spans="2:18" x14ac:dyDescent="0.35">
      <c r="B138" s="169"/>
      <c r="C138" s="128" t="s">
        <v>79</v>
      </c>
      <c r="D138" s="129">
        <f>SUM(E138:F138)</f>
        <v>2</v>
      </c>
      <c r="E138" s="130">
        <v>2</v>
      </c>
      <c r="F138" s="130">
        <v>0</v>
      </c>
      <c r="G138" s="34"/>
      <c r="H138" s="48"/>
      <c r="I138" s="48"/>
      <c r="J138" s="152" t="s">
        <v>80</v>
      </c>
      <c r="K138" s="152"/>
      <c r="L138" s="152"/>
      <c r="M138" s="131">
        <f t="shared" si="18"/>
        <v>1</v>
      </c>
      <c r="N138" s="132">
        <v>1</v>
      </c>
      <c r="O138" s="132">
        <v>0</v>
      </c>
      <c r="P138" s="50"/>
      <c r="Q138" s="50"/>
      <c r="R138" s="50"/>
    </row>
    <row r="139" spans="2:18" x14ac:dyDescent="0.35">
      <c r="B139" s="170"/>
      <c r="C139" s="133" t="s">
        <v>1</v>
      </c>
      <c r="D139" s="134">
        <f>SUM(E139:F139)</f>
        <v>2</v>
      </c>
      <c r="E139" s="134">
        <v>2</v>
      </c>
      <c r="F139" s="134">
        <v>0</v>
      </c>
      <c r="G139" s="34"/>
      <c r="H139" s="48"/>
      <c r="I139" s="48"/>
      <c r="J139" s="152" t="s">
        <v>81</v>
      </c>
      <c r="K139" s="152"/>
      <c r="L139" s="152"/>
      <c r="M139" s="131">
        <f t="shared" si="18"/>
        <v>1</v>
      </c>
      <c r="N139" s="132">
        <v>1</v>
      </c>
      <c r="O139" s="132">
        <v>0</v>
      </c>
      <c r="P139" s="50"/>
      <c r="Q139" s="50"/>
      <c r="R139" s="50"/>
    </row>
    <row r="140" spans="2:18" ht="15" thickBot="1" x14ac:dyDescent="0.4">
      <c r="B140" s="168" t="s">
        <v>46</v>
      </c>
      <c r="C140" s="128" t="s">
        <v>77</v>
      </c>
      <c r="D140" s="129">
        <f>SUM(E140:F140)</f>
        <v>0</v>
      </c>
      <c r="E140" s="130">
        <v>0</v>
      </c>
      <c r="F140" s="130">
        <v>0</v>
      </c>
      <c r="G140" s="34"/>
      <c r="H140" s="48"/>
      <c r="I140" s="48"/>
      <c r="J140" s="152" t="s">
        <v>92</v>
      </c>
      <c r="K140" s="152"/>
      <c r="L140" s="152"/>
      <c r="M140" s="131">
        <f t="shared" si="18"/>
        <v>13</v>
      </c>
      <c r="N140" s="132">
        <v>11</v>
      </c>
      <c r="O140" s="132">
        <v>2</v>
      </c>
      <c r="P140" s="50"/>
      <c r="Q140" s="50"/>
      <c r="R140" s="50"/>
    </row>
    <row r="141" spans="2:18" ht="16.5" customHeight="1" x14ac:dyDescent="0.35">
      <c r="B141" s="169"/>
      <c r="C141" s="128" t="s">
        <v>78</v>
      </c>
      <c r="D141" s="129">
        <f t="shared" ref="D141" si="21">SUM(E141:F141)</f>
        <v>0</v>
      </c>
      <c r="E141" s="130">
        <v>0</v>
      </c>
      <c r="F141" s="130">
        <v>0</v>
      </c>
      <c r="G141" s="34"/>
      <c r="H141" s="48"/>
      <c r="I141" s="48"/>
      <c r="J141" s="32" t="s">
        <v>1</v>
      </c>
      <c r="K141" s="32"/>
      <c r="L141" s="32"/>
      <c r="M141" s="32">
        <f>SUM(M128:M140)</f>
        <v>76</v>
      </c>
      <c r="N141" s="32">
        <f>SUM(N128:N140)</f>
        <v>71</v>
      </c>
      <c r="O141" s="32">
        <f>SUM(O128:O140)</f>
        <v>5</v>
      </c>
      <c r="P141" s="50"/>
      <c r="Q141" s="50"/>
      <c r="R141" s="50"/>
    </row>
    <row r="142" spans="2:18" ht="15" thickBot="1" x14ac:dyDescent="0.4">
      <c r="B142" s="169"/>
      <c r="C142" s="128" t="s">
        <v>79</v>
      </c>
      <c r="D142" s="129">
        <f>SUM(E142:F142)</f>
        <v>0</v>
      </c>
      <c r="E142" s="130">
        <v>0</v>
      </c>
      <c r="F142" s="130">
        <v>0</v>
      </c>
      <c r="G142" s="34"/>
      <c r="H142" s="48"/>
      <c r="I142" s="48"/>
      <c r="J142" s="37" t="s">
        <v>16</v>
      </c>
      <c r="K142" s="37"/>
      <c r="L142" s="37"/>
      <c r="M142" s="37">
        <f>M141/M141</f>
        <v>1</v>
      </c>
      <c r="N142" s="37">
        <f>N141/M141</f>
        <v>0.93421052631578949</v>
      </c>
      <c r="O142" s="37">
        <f>O141/M141</f>
        <v>6.5789473684210523E-2</v>
      </c>
      <c r="P142" s="50"/>
      <c r="Q142" s="50"/>
      <c r="R142" s="50"/>
    </row>
    <row r="143" spans="2:18" ht="22.5" customHeight="1" x14ac:dyDescent="0.35">
      <c r="B143" s="170"/>
      <c r="C143" s="133" t="s">
        <v>1</v>
      </c>
      <c r="D143" s="134">
        <f>SUM(E143:F143)</f>
        <v>0</v>
      </c>
      <c r="E143" s="134">
        <v>0</v>
      </c>
      <c r="F143" s="134">
        <v>0</v>
      </c>
      <c r="G143" s="34"/>
      <c r="H143" s="48"/>
      <c r="I143" s="48"/>
      <c r="J143" s="167" t="s">
        <v>103</v>
      </c>
      <c r="K143" s="167"/>
      <c r="L143" s="167"/>
      <c r="M143" s="167"/>
      <c r="N143" s="167"/>
      <c r="O143" s="167"/>
      <c r="P143" s="50"/>
      <c r="Q143" s="50"/>
      <c r="R143" s="50"/>
    </row>
    <row r="144" spans="2:18" x14ac:dyDescent="0.35">
      <c r="B144" s="168" t="s">
        <v>47</v>
      </c>
      <c r="C144" s="128" t="s">
        <v>77</v>
      </c>
      <c r="D144" s="129">
        <f>SUM(E144:F144)</f>
        <v>2</v>
      </c>
      <c r="E144" s="130">
        <v>2</v>
      </c>
      <c r="F144" s="130">
        <v>0</v>
      </c>
      <c r="G144" s="34"/>
      <c r="H144" s="48"/>
      <c r="I144" s="48"/>
      <c r="J144" s="153"/>
      <c r="K144" s="153"/>
      <c r="L144" s="153"/>
      <c r="M144" s="153"/>
      <c r="N144" s="153"/>
      <c r="O144" s="153"/>
      <c r="P144" s="50"/>
      <c r="Q144" s="50"/>
      <c r="R144" s="50"/>
    </row>
    <row r="145" spans="2:18" x14ac:dyDescent="0.35">
      <c r="B145" s="169"/>
      <c r="C145" s="128" t="s">
        <v>78</v>
      </c>
      <c r="D145" s="129">
        <f t="shared" ref="D145" si="22">SUM(E145:F145)</f>
        <v>0</v>
      </c>
      <c r="E145" s="130">
        <v>0</v>
      </c>
      <c r="F145" s="130">
        <v>0</v>
      </c>
      <c r="G145" s="34"/>
      <c r="H145" s="48"/>
      <c r="I145" s="48"/>
      <c r="J145" s="50"/>
      <c r="K145" s="50"/>
      <c r="L145" s="50"/>
      <c r="M145" s="50"/>
      <c r="N145" s="50"/>
      <c r="O145" s="50"/>
      <c r="P145" s="50"/>
      <c r="Q145" s="50"/>
      <c r="R145" s="50"/>
    </row>
    <row r="146" spans="2:18" x14ac:dyDescent="0.35">
      <c r="B146" s="169"/>
      <c r="C146" s="128" t="s">
        <v>79</v>
      </c>
      <c r="D146" s="129">
        <f>SUM(E146:F146)</f>
        <v>0</v>
      </c>
      <c r="E146" s="130">
        <v>0</v>
      </c>
      <c r="F146" s="130">
        <v>0</v>
      </c>
      <c r="G146" s="34"/>
      <c r="H146" s="48"/>
      <c r="I146" s="48"/>
      <c r="J146" s="50"/>
      <c r="K146" s="50"/>
      <c r="L146" s="50"/>
      <c r="M146" s="50"/>
      <c r="N146" s="50"/>
      <c r="O146" s="50"/>
      <c r="P146" s="50"/>
      <c r="Q146" s="50"/>
      <c r="R146" s="50"/>
    </row>
    <row r="147" spans="2:18" x14ac:dyDescent="0.35">
      <c r="B147" s="170"/>
      <c r="C147" s="133" t="s">
        <v>1</v>
      </c>
      <c r="D147" s="134">
        <f>SUM(E147:F147)</f>
        <v>2</v>
      </c>
      <c r="E147" s="134">
        <v>2</v>
      </c>
      <c r="F147" s="134">
        <v>0</v>
      </c>
      <c r="G147" s="34"/>
      <c r="H147" s="48"/>
      <c r="I147" s="48"/>
      <c r="J147" s="50"/>
      <c r="K147" s="50"/>
      <c r="L147" s="50"/>
      <c r="M147" s="50"/>
      <c r="N147" s="50"/>
      <c r="O147" s="50"/>
      <c r="P147" s="50"/>
      <c r="Q147" s="50"/>
      <c r="R147" s="50"/>
    </row>
    <row r="148" spans="2:18" x14ac:dyDescent="0.35">
      <c r="B148" s="168" t="s">
        <v>48</v>
      </c>
      <c r="C148" s="128" t="s">
        <v>77</v>
      </c>
      <c r="D148" s="129">
        <f>SUM(E148:F148)</f>
        <v>0</v>
      </c>
      <c r="E148" s="130">
        <v>0</v>
      </c>
      <c r="F148" s="130">
        <v>0</v>
      </c>
      <c r="G148" s="34"/>
      <c r="H148" s="48"/>
      <c r="I148" s="48"/>
      <c r="J148" s="50"/>
      <c r="K148" s="50"/>
      <c r="L148" s="50"/>
      <c r="M148" s="50"/>
      <c r="N148" s="50"/>
      <c r="O148" s="50"/>
      <c r="P148" s="50"/>
      <c r="Q148" s="50"/>
      <c r="R148" s="50"/>
    </row>
    <row r="149" spans="2:18" x14ac:dyDescent="0.35">
      <c r="B149" s="169"/>
      <c r="C149" s="128" t="s">
        <v>78</v>
      </c>
      <c r="D149" s="129">
        <f t="shared" ref="D149" si="23">SUM(E149:F149)</f>
        <v>0</v>
      </c>
      <c r="E149" s="130">
        <v>0</v>
      </c>
      <c r="F149" s="130">
        <v>0</v>
      </c>
      <c r="G149" s="34"/>
      <c r="H149" s="48"/>
      <c r="I149" s="48"/>
      <c r="J149" s="50"/>
      <c r="K149" s="50"/>
      <c r="L149" s="50"/>
      <c r="M149" s="50"/>
      <c r="N149" s="50"/>
      <c r="O149" s="50"/>
      <c r="P149" s="50"/>
      <c r="Q149" s="50"/>
      <c r="R149" s="50"/>
    </row>
    <row r="150" spans="2:18" x14ac:dyDescent="0.35">
      <c r="B150" s="169"/>
      <c r="C150" s="128" t="s">
        <v>79</v>
      </c>
      <c r="D150" s="129">
        <f>SUM(E150:F150)</f>
        <v>5</v>
      </c>
      <c r="E150" s="130">
        <v>5</v>
      </c>
      <c r="F150" s="130">
        <v>0</v>
      </c>
      <c r="G150" s="34"/>
      <c r="H150" s="48"/>
      <c r="I150" s="48"/>
      <c r="J150" s="50"/>
      <c r="K150" s="50"/>
      <c r="L150" s="50"/>
      <c r="M150" s="50"/>
      <c r="N150" s="50"/>
      <c r="O150" s="50"/>
      <c r="P150" s="50"/>
      <c r="Q150" s="50"/>
      <c r="R150" s="50"/>
    </row>
    <row r="151" spans="2:18" x14ac:dyDescent="0.35">
      <c r="B151" s="170"/>
      <c r="C151" s="133" t="s">
        <v>1</v>
      </c>
      <c r="D151" s="134">
        <f>SUM(E151:F151)</f>
        <v>5</v>
      </c>
      <c r="E151" s="134">
        <v>5</v>
      </c>
      <c r="F151" s="134">
        <v>0</v>
      </c>
      <c r="G151" s="34"/>
      <c r="H151" s="48"/>
      <c r="I151" s="48"/>
      <c r="J151" s="50"/>
      <c r="K151" s="50"/>
      <c r="L151" s="50"/>
      <c r="M151" s="50"/>
      <c r="N151" s="50"/>
      <c r="O151" s="50"/>
      <c r="P151" s="50"/>
      <c r="Q151" s="50"/>
      <c r="R151" s="50"/>
    </row>
    <row r="152" spans="2:18" x14ac:dyDescent="0.35">
      <c r="B152" s="168" t="s">
        <v>49</v>
      </c>
      <c r="C152" s="128" t="s">
        <v>77</v>
      </c>
      <c r="D152" s="129">
        <f>SUM(E152:F152)</f>
        <v>0</v>
      </c>
      <c r="E152" s="130">
        <v>0</v>
      </c>
      <c r="F152" s="130">
        <v>0</v>
      </c>
      <c r="G152" s="34"/>
      <c r="H152" s="48"/>
      <c r="I152" s="48"/>
      <c r="J152" s="50"/>
      <c r="K152" s="50"/>
      <c r="L152" s="50"/>
      <c r="M152" s="50"/>
      <c r="N152" s="50"/>
      <c r="O152" s="50"/>
    </row>
    <row r="153" spans="2:18" x14ac:dyDescent="0.35">
      <c r="B153" s="169"/>
      <c r="C153" s="128" t="s">
        <v>78</v>
      </c>
      <c r="D153" s="129">
        <f t="shared" ref="D153" si="24">SUM(E153:F153)</f>
        <v>1</v>
      </c>
      <c r="E153" s="130">
        <v>1</v>
      </c>
      <c r="F153" s="130">
        <v>0</v>
      </c>
      <c r="G153" s="34"/>
      <c r="H153" s="48"/>
      <c r="I153" s="48"/>
      <c r="J153" s="50"/>
      <c r="K153" s="50"/>
      <c r="L153" s="50"/>
      <c r="M153" s="50"/>
      <c r="N153" s="50"/>
      <c r="O153" s="50"/>
    </row>
    <row r="154" spans="2:18" x14ac:dyDescent="0.35">
      <c r="B154" s="169"/>
      <c r="C154" s="128" t="s">
        <v>79</v>
      </c>
      <c r="D154" s="129">
        <f>SUM(E154:F154)</f>
        <v>3</v>
      </c>
      <c r="E154" s="130">
        <v>3</v>
      </c>
      <c r="F154" s="130">
        <v>0</v>
      </c>
      <c r="G154" s="34"/>
      <c r="H154" s="48"/>
      <c r="I154" s="48"/>
      <c r="J154" s="50"/>
      <c r="K154" s="50"/>
      <c r="L154" s="50"/>
      <c r="M154" s="50"/>
      <c r="N154" s="50"/>
      <c r="O154" s="50"/>
    </row>
    <row r="155" spans="2:18" x14ac:dyDescent="0.35">
      <c r="B155" s="170"/>
      <c r="C155" s="133" t="s">
        <v>1</v>
      </c>
      <c r="D155" s="134">
        <f>SUM(E155:F155)</f>
        <v>4</v>
      </c>
      <c r="E155" s="134">
        <v>4</v>
      </c>
      <c r="F155" s="134">
        <v>0</v>
      </c>
      <c r="G155" s="34"/>
      <c r="H155" s="48"/>
      <c r="I155" s="48"/>
      <c r="J155" s="50"/>
      <c r="K155" s="50"/>
      <c r="L155" s="50"/>
      <c r="M155" s="50"/>
      <c r="N155" s="50"/>
      <c r="O155" s="50"/>
    </row>
    <row r="156" spans="2:18" x14ac:dyDescent="0.35">
      <c r="B156" s="168" t="s">
        <v>50</v>
      </c>
      <c r="C156" s="128" t="s">
        <v>77</v>
      </c>
      <c r="D156" s="129">
        <f>SUM(E156:F156)</f>
        <v>0</v>
      </c>
      <c r="E156" s="130">
        <v>0</v>
      </c>
      <c r="F156" s="130">
        <v>0</v>
      </c>
      <c r="G156" s="34"/>
      <c r="H156" s="48"/>
      <c r="I156" s="48"/>
      <c r="J156" s="50"/>
      <c r="K156" s="50"/>
      <c r="L156" s="50"/>
      <c r="M156" s="50"/>
      <c r="N156" s="50"/>
      <c r="O156" s="50"/>
    </row>
    <row r="157" spans="2:18" x14ac:dyDescent="0.35">
      <c r="B157" s="169"/>
      <c r="C157" s="128" t="s">
        <v>78</v>
      </c>
      <c r="D157" s="129">
        <f t="shared" ref="D157" si="25">SUM(E157:F157)</f>
        <v>0</v>
      </c>
      <c r="E157" s="130">
        <v>0</v>
      </c>
      <c r="F157" s="130">
        <v>0</v>
      </c>
      <c r="G157" s="34"/>
      <c r="H157" s="48"/>
      <c r="I157" s="48"/>
      <c r="J157" s="50"/>
      <c r="K157" s="50"/>
      <c r="L157" s="50"/>
      <c r="M157" s="50"/>
      <c r="N157" s="50"/>
      <c r="O157" s="50"/>
    </row>
    <row r="158" spans="2:18" x14ac:dyDescent="0.35">
      <c r="B158" s="169"/>
      <c r="C158" s="128" t="s">
        <v>79</v>
      </c>
      <c r="D158" s="129">
        <f>SUM(E158:F158)</f>
        <v>1</v>
      </c>
      <c r="E158" s="130">
        <v>1</v>
      </c>
      <c r="F158" s="130">
        <v>0</v>
      </c>
      <c r="G158" s="34"/>
      <c r="H158" s="48"/>
      <c r="I158" s="48"/>
      <c r="J158" s="50"/>
      <c r="K158" s="50"/>
      <c r="L158" s="50"/>
      <c r="M158" s="50"/>
      <c r="N158" s="50"/>
      <c r="O158" s="50"/>
    </row>
    <row r="159" spans="2:18" x14ac:dyDescent="0.35">
      <c r="B159" s="170"/>
      <c r="C159" s="133" t="s">
        <v>1</v>
      </c>
      <c r="D159" s="134">
        <f>SUM(E159:F159)</f>
        <v>1</v>
      </c>
      <c r="E159" s="134">
        <v>1</v>
      </c>
      <c r="F159" s="134">
        <v>0</v>
      </c>
      <c r="G159" s="34"/>
      <c r="H159" s="48"/>
      <c r="I159" s="48"/>
      <c r="J159" s="50"/>
      <c r="K159" s="50"/>
      <c r="L159" s="50"/>
      <c r="M159" s="50"/>
      <c r="N159" s="50"/>
      <c r="O159" s="50"/>
    </row>
    <row r="160" spans="2:18" x14ac:dyDescent="0.35">
      <c r="B160" s="168" t="s">
        <v>83</v>
      </c>
      <c r="C160" s="128" t="s">
        <v>77</v>
      </c>
      <c r="D160" s="129">
        <f>SUM(E160:F160)</f>
        <v>1</v>
      </c>
      <c r="E160" s="130">
        <v>1</v>
      </c>
      <c r="F160" s="130">
        <v>0</v>
      </c>
      <c r="G160" s="34"/>
      <c r="H160" s="48"/>
      <c r="I160" s="48"/>
      <c r="J160" s="50"/>
      <c r="K160" s="50"/>
      <c r="L160" s="50"/>
      <c r="M160" s="50"/>
      <c r="N160" s="50"/>
      <c r="O160" s="50"/>
    </row>
    <row r="161" spans="2:18" x14ac:dyDescent="0.35">
      <c r="B161" s="169"/>
      <c r="C161" s="128" t="s">
        <v>78</v>
      </c>
      <c r="D161" s="129">
        <f t="shared" ref="D161" si="26">SUM(E161:F161)</f>
        <v>2</v>
      </c>
      <c r="E161" s="130">
        <v>2</v>
      </c>
      <c r="F161" s="130">
        <v>0</v>
      </c>
      <c r="G161" s="34"/>
      <c r="H161" s="48"/>
      <c r="I161" s="48"/>
      <c r="J161" s="50"/>
      <c r="K161" s="50"/>
      <c r="L161" s="50"/>
      <c r="M161" s="50"/>
      <c r="N161" s="50"/>
      <c r="O161" s="50"/>
    </row>
    <row r="162" spans="2:18" x14ac:dyDescent="0.35">
      <c r="B162" s="169"/>
      <c r="C162" s="128" t="s">
        <v>79</v>
      </c>
      <c r="D162" s="129">
        <f>SUM(E162:F162)</f>
        <v>1</v>
      </c>
      <c r="E162" s="130">
        <v>1</v>
      </c>
      <c r="F162" s="130">
        <v>0</v>
      </c>
      <c r="G162" s="34"/>
      <c r="H162" s="48"/>
      <c r="I162" s="48"/>
      <c r="J162" s="50"/>
      <c r="K162" s="50"/>
      <c r="L162" s="50"/>
      <c r="M162" s="50"/>
      <c r="N162" s="50"/>
      <c r="O162" s="50"/>
      <c r="P162" s="50"/>
      <c r="Q162" s="50"/>
      <c r="R162" s="50"/>
    </row>
    <row r="163" spans="2:18" x14ac:dyDescent="0.35">
      <c r="B163" s="170"/>
      <c r="C163" s="133" t="s">
        <v>1</v>
      </c>
      <c r="D163" s="134">
        <f>SUM(E163:F163)</f>
        <v>4</v>
      </c>
      <c r="E163" s="134">
        <v>4</v>
      </c>
      <c r="F163" s="134">
        <v>0</v>
      </c>
      <c r="G163" s="34"/>
      <c r="H163" s="48"/>
      <c r="I163" s="48"/>
      <c r="J163" s="50"/>
      <c r="K163" s="50"/>
      <c r="L163" s="50"/>
      <c r="M163" s="50"/>
      <c r="N163" s="50"/>
      <c r="O163" s="50"/>
      <c r="P163" s="50"/>
      <c r="Q163" s="50"/>
      <c r="R163" s="50"/>
    </row>
    <row r="164" spans="2:18" x14ac:dyDescent="0.35">
      <c r="B164" s="168" t="s">
        <v>52</v>
      </c>
      <c r="C164" s="128" t="s">
        <v>77</v>
      </c>
      <c r="D164" s="129">
        <f>SUM(E164:F164)</f>
        <v>0</v>
      </c>
      <c r="E164" s="130">
        <v>0</v>
      </c>
      <c r="F164" s="130">
        <v>0</v>
      </c>
      <c r="G164" s="34"/>
      <c r="H164" s="48"/>
      <c r="I164" s="48"/>
      <c r="J164" s="50"/>
      <c r="K164" s="50"/>
      <c r="L164" s="50"/>
      <c r="M164" s="50"/>
      <c r="N164" s="50"/>
      <c r="O164" s="50"/>
      <c r="P164" s="50"/>
      <c r="Q164" s="50"/>
      <c r="R164" s="50"/>
    </row>
    <row r="165" spans="2:18" x14ac:dyDescent="0.35">
      <c r="B165" s="169"/>
      <c r="C165" s="128" t="s">
        <v>78</v>
      </c>
      <c r="D165" s="129">
        <f t="shared" ref="D165" si="27">SUM(E165:F165)</f>
        <v>0</v>
      </c>
      <c r="E165" s="130">
        <v>0</v>
      </c>
      <c r="F165" s="130">
        <v>0</v>
      </c>
      <c r="G165" s="34"/>
      <c r="H165" s="48"/>
      <c r="I165" s="48"/>
      <c r="J165" s="50"/>
      <c r="K165" s="50"/>
      <c r="L165" s="50"/>
      <c r="M165" s="50"/>
      <c r="N165" s="50"/>
      <c r="O165" s="50"/>
      <c r="P165" s="50"/>
      <c r="Q165" s="50"/>
      <c r="R165" s="50"/>
    </row>
    <row r="166" spans="2:18" x14ac:dyDescent="0.35">
      <c r="B166" s="169"/>
      <c r="C166" s="128" t="s">
        <v>79</v>
      </c>
      <c r="D166" s="129">
        <f>SUM(E166:F166)</f>
        <v>0</v>
      </c>
      <c r="E166" s="130">
        <v>0</v>
      </c>
      <c r="F166" s="130">
        <v>0</v>
      </c>
      <c r="G166" s="34"/>
      <c r="H166" s="48"/>
      <c r="I166" s="48"/>
      <c r="J166" s="50"/>
      <c r="K166" s="50"/>
      <c r="L166" s="50"/>
      <c r="M166" s="50"/>
      <c r="N166" s="50"/>
      <c r="O166" s="50"/>
      <c r="P166" s="50"/>
      <c r="Q166" s="50"/>
      <c r="R166" s="50"/>
    </row>
    <row r="167" spans="2:18" x14ac:dyDescent="0.35">
      <c r="B167" s="170"/>
      <c r="C167" s="133" t="s">
        <v>1</v>
      </c>
      <c r="D167" s="134">
        <f>SUM(E167:F167)</f>
        <v>0</v>
      </c>
      <c r="E167" s="134">
        <v>0</v>
      </c>
      <c r="F167" s="134">
        <v>0</v>
      </c>
      <c r="G167" s="34"/>
      <c r="H167" s="48"/>
      <c r="I167" s="48"/>
      <c r="J167" s="50"/>
      <c r="K167" s="50"/>
      <c r="L167" s="50"/>
      <c r="M167" s="50"/>
      <c r="N167" s="50"/>
      <c r="O167" s="50"/>
      <c r="P167" s="50"/>
      <c r="Q167" s="50"/>
      <c r="R167" s="50"/>
    </row>
    <row r="168" spans="2:18" x14ac:dyDescent="0.35">
      <c r="B168" s="168" t="s">
        <v>84</v>
      </c>
      <c r="C168" s="128" t="s">
        <v>77</v>
      </c>
      <c r="D168" s="129">
        <f>SUM(E168:F168)</f>
        <v>0</v>
      </c>
      <c r="E168" s="130">
        <v>0</v>
      </c>
      <c r="F168" s="130">
        <v>0</v>
      </c>
      <c r="G168" s="34"/>
      <c r="H168" s="48"/>
      <c r="I168" s="48"/>
      <c r="J168" s="50"/>
      <c r="K168" s="50"/>
      <c r="L168" s="50"/>
      <c r="M168" s="50"/>
      <c r="N168" s="50"/>
      <c r="O168" s="50"/>
      <c r="P168" s="50"/>
      <c r="Q168" s="50"/>
      <c r="R168" s="50"/>
    </row>
    <row r="169" spans="2:18" x14ac:dyDescent="0.35">
      <c r="B169" s="169"/>
      <c r="C169" s="128" t="s">
        <v>78</v>
      </c>
      <c r="D169" s="129">
        <f t="shared" ref="D169" si="28">SUM(E169:F169)</f>
        <v>0</v>
      </c>
      <c r="E169" s="130">
        <v>0</v>
      </c>
      <c r="F169" s="130">
        <v>0</v>
      </c>
      <c r="G169" s="34"/>
      <c r="H169" s="48"/>
      <c r="I169" s="48"/>
      <c r="J169" s="50"/>
      <c r="K169" s="50"/>
      <c r="L169" s="50"/>
      <c r="M169" s="50"/>
      <c r="N169" s="50"/>
      <c r="O169" s="50"/>
      <c r="P169" s="50"/>
      <c r="Q169" s="50"/>
      <c r="R169" s="50"/>
    </row>
    <row r="170" spans="2:18" x14ac:dyDescent="0.35">
      <c r="B170" s="169"/>
      <c r="C170" s="128" t="s">
        <v>79</v>
      </c>
      <c r="D170" s="129">
        <f>SUM(E170:F170)</f>
        <v>6</v>
      </c>
      <c r="E170" s="130">
        <v>6</v>
      </c>
      <c r="F170" s="130">
        <v>0</v>
      </c>
      <c r="G170" s="34"/>
      <c r="H170" s="48"/>
      <c r="I170" s="48"/>
      <c r="J170" s="50"/>
      <c r="K170" s="50"/>
      <c r="L170" s="50"/>
      <c r="M170" s="50"/>
      <c r="N170" s="50"/>
      <c r="O170" s="50"/>
      <c r="P170" s="50"/>
      <c r="Q170" s="50"/>
      <c r="R170" s="50"/>
    </row>
    <row r="171" spans="2:18" x14ac:dyDescent="0.35">
      <c r="B171" s="170"/>
      <c r="C171" s="133" t="s">
        <v>1</v>
      </c>
      <c r="D171" s="134">
        <f>SUM(E171:F171)</f>
        <v>6</v>
      </c>
      <c r="E171" s="134">
        <v>6</v>
      </c>
      <c r="F171" s="134">
        <v>0</v>
      </c>
      <c r="G171" s="34"/>
      <c r="H171" s="48"/>
      <c r="I171" s="48"/>
      <c r="J171" s="50"/>
      <c r="K171" s="50"/>
      <c r="L171" s="50"/>
      <c r="M171" s="50"/>
      <c r="N171" s="50"/>
      <c r="O171" s="50"/>
      <c r="P171" s="50"/>
      <c r="Q171" s="50"/>
      <c r="R171" s="50"/>
    </row>
    <row r="172" spans="2:18" ht="16.5" customHeight="1" x14ac:dyDescent="0.35">
      <c r="B172" s="168" t="s">
        <v>85</v>
      </c>
      <c r="C172" s="128" t="s">
        <v>77</v>
      </c>
      <c r="D172" s="129">
        <f>SUM(E172:F172)</f>
        <v>0</v>
      </c>
      <c r="E172" s="130">
        <v>0</v>
      </c>
      <c r="F172" s="130">
        <v>0</v>
      </c>
      <c r="G172" s="34"/>
      <c r="H172" s="48"/>
      <c r="I172" s="48"/>
      <c r="J172" s="50"/>
      <c r="K172" s="50"/>
      <c r="L172" s="50"/>
      <c r="M172" s="50"/>
      <c r="N172" s="50"/>
      <c r="O172" s="50"/>
      <c r="P172" s="50"/>
      <c r="Q172" s="50"/>
      <c r="R172" s="50"/>
    </row>
    <row r="173" spans="2:18" x14ac:dyDescent="0.35">
      <c r="B173" s="169"/>
      <c r="C173" s="128" t="s">
        <v>78</v>
      </c>
      <c r="D173" s="129">
        <f t="shared" ref="D173" si="29">SUM(E173:F173)</f>
        <v>0</v>
      </c>
      <c r="E173" s="130">
        <v>0</v>
      </c>
      <c r="F173" s="130">
        <v>0</v>
      </c>
      <c r="G173" s="34"/>
      <c r="H173" s="48"/>
      <c r="I173" s="48"/>
      <c r="J173" s="48"/>
      <c r="K173" s="48"/>
      <c r="M173" s="50"/>
      <c r="N173" s="50"/>
      <c r="O173" s="50"/>
      <c r="P173" s="50"/>
      <c r="Q173" s="50"/>
      <c r="R173" s="50"/>
    </row>
    <row r="174" spans="2:18" x14ac:dyDescent="0.35">
      <c r="B174" s="169"/>
      <c r="C174" s="128" t="s">
        <v>79</v>
      </c>
      <c r="D174" s="129">
        <f>SUM(E174:F174)</f>
        <v>0</v>
      </c>
      <c r="E174" s="130">
        <v>0</v>
      </c>
      <c r="F174" s="130">
        <v>0</v>
      </c>
      <c r="G174" s="34"/>
      <c r="H174" s="48"/>
      <c r="I174" s="48"/>
      <c r="J174" s="48"/>
      <c r="K174" s="48"/>
      <c r="M174" s="50"/>
      <c r="N174" s="50"/>
      <c r="O174" s="50"/>
      <c r="P174" s="50"/>
      <c r="Q174" s="50"/>
      <c r="R174" s="50"/>
    </row>
    <row r="175" spans="2:18" x14ac:dyDescent="0.35">
      <c r="B175" s="170"/>
      <c r="C175" s="133" t="s">
        <v>1</v>
      </c>
      <c r="D175" s="134">
        <f>SUM(E175:F175)</f>
        <v>0</v>
      </c>
      <c r="E175" s="134">
        <v>0</v>
      </c>
      <c r="F175" s="134">
        <v>0</v>
      </c>
      <c r="G175" s="34"/>
      <c r="H175" s="48"/>
      <c r="I175" s="48"/>
      <c r="J175" s="48"/>
      <c r="K175" s="48"/>
      <c r="M175" s="50"/>
      <c r="N175" s="50"/>
      <c r="O175" s="50"/>
      <c r="P175" s="50"/>
      <c r="Q175" s="50"/>
      <c r="R175" s="50"/>
    </row>
    <row r="176" spans="2:18" x14ac:dyDescent="0.35">
      <c r="B176" s="168" t="s">
        <v>55</v>
      </c>
      <c r="C176" s="128" t="s">
        <v>77</v>
      </c>
      <c r="D176" s="129">
        <f>SUM(E176:F176)</f>
        <v>0</v>
      </c>
      <c r="E176" s="130">
        <v>0</v>
      </c>
      <c r="F176" s="130">
        <v>0</v>
      </c>
      <c r="L176"/>
      <c r="M176"/>
      <c r="N176"/>
      <c r="O176"/>
      <c r="P176"/>
      <c r="Q176" s="50"/>
      <c r="R176" s="50"/>
    </row>
    <row r="177" spans="2:18" x14ac:dyDescent="0.35">
      <c r="B177" s="169"/>
      <c r="C177" s="128" t="s">
        <v>78</v>
      </c>
      <c r="D177" s="129">
        <f t="shared" ref="D177" si="30">SUM(E177:F177)</f>
        <v>0</v>
      </c>
      <c r="E177" s="130">
        <v>0</v>
      </c>
      <c r="F177" s="130">
        <v>0</v>
      </c>
      <c r="L177"/>
      <c r="M177"/>
      <c r="N177"/>
      <c r="O177"/>
      <c r="P177"/>
      <c r="Q177" s="50"/>
      <c r="R177" s="50"/>
    </row>
    <row r="178" spans="2:18" x14ac:dyDescent="0.35">
      <c r="B178" s="169"/>
      <c r="C178" s="128" t="s">
        <v>79</v>
      </c>
      <c r="D178" s="129">
        <f>SUM(E178:F178)</f>
        <v>2</v>
      </c>
      <c r="E178" s="130">
        <v>2</v>
      </c>
      <c r="F178" s="130">
        <v>0</v>
      </c>
      <c r="L178"/>
      <c r="M178"/>
      <c r="N178"/>
      <c r="O178"/>
      <c r="P178"/>
      <c r="Q178" s="50"/>
      <c r="R178" s="50"/>
    </row>
    <row r="179" spans="2:18" x14ac:dyDescent="0.35">
      <c r="B179" s="170"/>
      <c r="C179" s="133" t="s">
        <v>1</v>
      </c>
      <c r="D179" s="134">
        <f>SUM(E179:F179)</f>
        <v>2</v>
      </c>
      <c r="E179" s="134">
        <v>2</v>
      </c>
      <c r="F179" s="134">
        <v>0</v>
      </c>
      <c r="L179"/>
      <c r="M179"/>
      <c r="N179"/>
      <c r="O179"/>
      <c r="P179"/>
      <c r="Q179" s="50"/>
      <c r="R179" s="50"/>
    </row>
    <row r="180" spans="2:18" x14ac:dyDescent="0.35">
      <c r="B180" s="168" t="s">
        <v>56</v>
      </c>
      <c r="C180" s="128" t="s">
        <v>77</v>
      </c>
      <c r="D180" s="129">
        <f>SUM(E180:F180)</f>
        <v>0</v>
      </c>
      <c r="E180" s="130">
        <v>0</v>
      </c>
      <c r="F180" s="130">
        <v>0</v>
      </c>
      <c r="L180"/>
      <c r="M180"/>
      <c r="N180"/>
      <c r="O180"/>
      <c r="P180"/>
      <c r="Q180" s="50"/>
      <c r="R180" s="50"/>
    </row>
    <row r="181" spans="2:18" x14ac:dyDescent="0.35">
      <c r="B181" s="169"/>
      <c r="C181" s="128" t="s">
        <v>78</v>
      </c>
      <c r="D181" s="129">
        <f t="shared" ref="D181" si="31">SUM(E181:F181)</f>
        <v>1</v>
      </c>
      <c r="E181" s="130">
        <v>1</v>
      </c>
      <c r="F181" s="130">
        <v>0</v>
      </c>
      <c r="L181"/>
      <c r="M181"/>
      <c r="N181"/>
      <c r="O181"/>
      <c r="P181"/>
      <c r="Q181" s="50"/>
      <c r="R181" s="50"/>
    </row>
    <row r="182" spans="2:18" x14ac:dyDescent="0.35">
      <c r="B182" s="169"/>
      <c r="C182" s="128" t="s">
        <v>79</v>
      </c>
      <c r="D182" s="129">
        <f>SUM(E182:F182)</f>
        <v>5</v>
      </c>
      <c r="E182" s="130">
        <v>5</v>
      </c>
      <c r="F182" s="130">
        <v>0</v>
      </c>
      <c r="L182"/>
      <c r="M182"/>
      <c r="N182"/>
      <c r="O182"/>
      <c r="P182"/>
      <c r="Q182" s="50"/>
      <c r="R182" s="50"/>
    </row>
    <row r="183" spans="2:18" x14ac:dyDescent="0.35">
      <c r="B183" s="170"/>
      <c r="C183" s="133" t="s">
        <v>1</v>
      </c>
      <c r="D183" s="134">
        <f>SUM(E183:F183)</f>
        <v>6</v>
      </c>
      <c r="E183" s="134">
        <v>6</v>
      </c>
      <c r="F183" s="134">
        <v>0</v>
      </c>
      <c r="L183"/>
      <c r="M183"/>
      <c r="N183"/>
      <c r="O183"/>
      <c r="P183"/>
      <c r="Q183" s="50"/>
      <c r="R183" s="50"/>
    </row>
    <row r="184" spans="2:18" x14ac:dyDescent="0.35">
      <c r="B184" s="168" t="s">
        <v>86</v>
      </c>
      <c r="C184" s="128" t="s">
        <v>77</v>
      </c>
      <c r="D184" s="129">
        <f>SUM(E184:F184)</f>
        <v>0</v>
      </c>
      <c r="E184" s="130">
        <v>0</v>
      </c>
      <c r="F184" s="130">
        <v>0</v>
      </c>
      <c r="L184"/>
      <c r="R184" s="50"/>
    </row>
    <row r="185" spans="2:18" x14ac:dyDescent="0.35">
      <c r="B185" s="169"/>
      <c r="C185" s="128" t="s">
        <v>78</v>
      </c>
      <c r="D185" s="129">
        <f t="shared" ref="D185" si="32">SUM(E185:F185)</f>
        <v>2</v>
      </c>
      <c r="E185" s="130">
        <v>2</v>
      </c>
      <c r="F185" s="130">
        <v>0</v>
      </c>
      <c r="L185"/>
      <c r="R185" s="50"/>
    </row>
    <row r="186" spans="2:18" x14ac:dyDescent="0.35">
      <c r="B186" s="169"/>
      <c r="C186" s="128" t="s">
        <v>79</v>
      </c>
      <c r="D186" s="129">
        <f>SUM(E186:F186)</f>
        <v>1</v>
      </c>
      <c r="E186" s="130">
        <v>1</v>
      </c>
      <c r="F186" s="130">
        <v>0</v>
      </c>
      <c r="L186"/>
      <c r="R186" s="50"/>
    </row>
    <row r="187" spans="2:18" x14ac:dyDescent="0.35">
      <c r="B187" s="170"/>
      <c r="C187" s="133" t="s">
        <v>1</v>
      </c>
      <c r="D187" s="134">
        <f>SUM(E187:F187)</f>
        <v>3</v>
      </c>
      <c r="E187" s="134">
        <v>3</v>
      </c>
      <c r="F187" s="134">
        <v>0</v>
      </c>
      <c r="L187"/>
      <c r="R187" s="50"/>
    </row>
    <row r="188" spans="2:18" x14ac:dyDescent="0.35">
      <c r="B188" s="168" t="s">
        <v>57</v>
      </c>
      <c r="C188" s="128" t="s">
        <v>77</v>
      </c>
      <c r="D188" s="129">
        <f>SUM(E188:F188)</f>
        <v>0</v>
      </c>
      <c r="E188" s="130">
        <v>0</v>
      </c>
      <c r="F188" s="130">
        <v>0</v>
      </c>
      <c r="L188"/>
      <c r="R188" s="50"/>
    </row>
    <row r="189" spans="2:18" x14ac:dyDescent="0.35">
      <c r="B189" s="169"/>
      <c r="C189" s="128" t="s">
        <v>78</v>
      </c>
      <c r="D189" s="129">
        <f t="shared" ref="D189" si="33">SUM(E189:F189)</f>
        <v>0</v>
      </c>
      <c r="E189" s="130">
        <v>0</v>
      </c>
      <c r="F189" s="130">
        <v>0</v>
      </c>
      <c r="L189"/>
      <c r="R189" s="50"/>
    </row>
    <row r="190" spans="2:18" x14ac:dyDescent="0.35">
      <c r="B190" s="169"/>
      <c r="C190" s="128" t="s">
        <v>79</v>
      </c>
      <c r="D190" s="129">
        <f>SUM(E190:F190)</f>
        <v>4</v>
      </c>
      <c r="E190" s="130">
        <v>4</v>
      </c>
      <c r="F190" s="130">
        <v>0</v>
      </c>
      <c r="L190"/>
      <c r="R190" s="50"/>
    </row>
    <row r="191" spans="2:18" x14ac:dyDescent="0.35">
      <c r="B191" s="170"/>
      <c r="C191" s="133" t="s">
        <v>1</v>
      </c>
      <c r="D191" s="134">
        <f>SUM(E191:F191)</f>
        <v>4</v>
      </c>
      <c r="E191" s="134">
        <v>4</v>
      </c>
      <c r="F191" s="134">
        <v>0</v>
      </c>
      <c r="R191" s="50"/>
    </row>
    <row r="192" spans="2:18" x14ac:dyDescent="0.35">
      <c r="B192" s="168" t="s">
        <v>58</v>
      </c>
      <c r="C192" s="128" t="s">
        <v>77</v>
      </c>
      <c r="D192" s="129">
        <f>SUM(E192:F192)</f>
        <v>0</v>
      </c>
      <c r="E192" s="130">
        <v>0</v>
      </c>
      <c r="F192" s="130">
        <v>0</v>
      </c>
      <c r="R192" s="50"/>
    </row>
    <row r="193" spans="2:18" x14ac:dyDescent="0.35">
      <c r="B193" s="169"/>
      <c r="C193" s="128" t="s">
        <v>78</v>
      </c>
      <c r="D193" s="129">
        <f t="shared" ref="D193" si="34">SUM(E193:F193)</f>
        <v>0</v>
      </c>
      <c r="E193" s="130">
        <v>0</v>
      </c>
      <c r="F193" s="130">
        <v>0</v>
      </c>
      <c r="R193" s="50"/>
    </row>
    <row r="194" spans="2:18" x14ac:dyDescent="0.35">
      <c r="B194" s="169"/>
      <c r="C194" s="128" t="s">
        <v>79</v>
      </c>
      <c r="D194" s="129">
        <f>SUM(E194:F194)</f>
        <v>0</v>
      </c>
      <c r="E194" s="130">
        <v>0</v>
      </c>
      <c r="F194" s="130">
        <v>0</v>
      </c>
      <c r="R194" s="50"/>
    </row>
    <row r="195" spans="2:18" x14ac:dyDescent="0.35">
      <c r="B195" s="170"/>
      <c r="C195" s="133" t="s">
        <v>1</v>
      </c>
      <c r="D195" s="134">
        <f>SUM(E195:F195)</f>
        <v>0</v>
      </c>
      <c r="E195" s="134">
        <v>0</v>
      </c>
      <c r="F195" s="134">
        <v>0</v>
      </c>
      <c r="R195" s="50"/>
    </row>
    <row r="196" spans="2:18" x14ac:dyDescent="0.35">
      <c r="B196" s="168" t="s">
        <v>59</v>
      </c>
      <c r="C196" s="128" t="s">
        <v>77</v>
      </c>
      <c r="D196" s="129">
        <f>SUM(E196:F196)</f>
        <v>0</v>
      </c>
      <c r="E196" s="130">
        <v>0</v>
      </c>
      <c r="F196" s="130">
        <v>0</v>
      </c>
      <c r="R196" s="50"/>
    </row>
    <row r="197" spans="2:18" x14ac:dyDescent="0.35">
      <c r="B197" s="169"/>
      <c r="C197" s="128" t="s">
        <v>78</v>
      </c>
      <c r="D197" s="129">
        <f t="shared" ref="D197" si="35">SUM(E197:F197)</f>
        <v>1</v>
      </c>
      <c r="E197" s="130">
        <v>1</v>
      </c>
      <c r="F197" s="130">
        <v>0</v>
      </c>
      <c r="R197" s="50"/>
    </row>
    <row r="198" spans="2:18" x14ac:dyDescent="0.35">
      <c r="B198" s="169"/>
      <c r="C198" s="128" t="s">
        <v>79</v>
      </c>
      <c r="D198" s="129">
        <f>SUM(E198:F198)</f>
        <v>1</v>
      </c>
      <c r="E198" s="130">
        <v>0</v>
      </c>
      <c r="F198" s="130">
        <v>1</v>
      </c>
      <c r="R198" s="50"/>
    </row>
    <row r="199" spans="2:18" x14ac:dyDescent="0.35">
      <c r="B199" s="170"/>
      <c r="C199" s="133" t="s">
        <v>1</v>
      </c>
      <c r="D199" s="134">
        <f>SUM(E199:F199)</f>
        <v>2</v>
      </c>
      <c r="E199" s="134">
        <v>1</v>
      </c>
      <c r="F199" s="134">
        <v>1</v>
      </c>
      <c r="R199" s="50"/>
    </row>
    <row r="200" spans="2:18" x14ac:dyDescent="0.35">
      <c r="B200" s="168" t="s">
        <v>60</v>
      </c>
      <c r="C200" s="128" t="s">
        <v>77</v>
      </c>
      <c r="D200" s="129">
        <f>SUM(E200:F200)</f>
        <v>0</v>
      </c>
      <c r="E200" s="130">
        <v>0</v>
      </c>
      <c r="F200" s="130">
        <v>0</v>
      </c>
      <c r="R200" s="50"/>
    </row>
    <row r="201" spans="2:18" x14ac:dyDescent="0.35">
      <c r="B201" s="169"/>
      <c r="C201" s="128" t="s">
        <v>78</v>
      </c>
      <c r="D201" s="129">
        <f t="shared" ref="D201" si="36">SUM(E201:F201)</f>
        <v>0</v>
      </c>
      <c r="E201" s="130">
        <v>0</v>
      </c>
      <c r="F201" s="130">
        <v>0</v>
      </c>
      <c r="R201" s="50"/>
    </row>
    <row r="202" spans="2:18" x14ac:dyDescent="0.35">
      <c r="B202" s="169"/>
      <c r="C202" s="128" t="s">
        <v>79</v>
      </c>
      <c r="D202" s="129">
        <f>SUM(E202:F202)</f>
        <v>3</v>
      </c>
      <c r="E202" s="130">
        <v>3</v>
      </c>
      <c r="F202" s="130">
        <v>0</v>
      </c>
      <c r="R202" s="50"/>
    </row>
    <row r="203" spans="2:18" x14ac:dyDescent="0.35">
      <c r="B203" s="170"/>
      <c r="C203" s="133" t="s">
        <v>1</v>
      </c>
      <c r="D203" s="134">
        <f>SUM(E203:F203)</f>
        <v>3</v>
      </c>
      <c r="E203" s="134">
        <v>3</v>
      </c>
      <c r="F203" s="134">
        <v>0</v>
      </c>
      <c r="R203" s="50"/>
    </row>
    <row r="204" spans="2:18" x14ac:dyDescent="0.35">
      <c r="B204" s="168" t="s">
        <v>87</v>
      </c>
      <c r="C204" s="128" t="s">
        <v>77</v>
      </c>
      <c r="D204" s="129">
        <f>SUM(E204:F204)</f>
        <v>0</v>
      </c>
      <c r="E204" s="130">
        <v>0</v>
      </c>
      <c r="F204" s="130">
        <v>0</v>
      </c>
      <c r="R204" s="50"/>
    </row>
    <row r="205" spans="2:18" x14ac:dyDescent="0.35">
      <c r="B205" s="169"/>
      <c r="C205" s="128" t="s">
        <v>78</v>
      </c>
      <c r="D205" s="129">
        <f t="shared" ref="D205" si="37">SUM(E205:F205)</f>
        <v>4</v>
      </c>
      <c r="E205" s="130">
        <v>4</v>
      </c>
      <c r="F205" s="130">
        <v>0</v>
      </c>
      <c r="R205" s="50"/>
    </row>
    <row r="206" spans="2:18" x14ac:dyDescent="0.35">
      <c r="B206" s="169"/>
      <c r="C206" s="128" t="s">
        <v>79</v>
      </c>
      <c r="D206" s="129">
        <f>SUM(E206:F206)</f>
        <v>6</v>
      </c>
      <c r="E206" s="130">
        <v>6</v>
      </c>
      <c r="F206" s="130">
        <v>0</v>
      </c>
      <c r="R206" s="50"/>
    </row>
    <row r="207" spans="2:18" x14ac:dyDescent="0.35">
      <c r="B207" s="170"/>
      <c r="C207" s="133" t="s">
        <v>1</v>
      </c>
      <c r="D207" s="134">
        <f>SUM(E207:F207)</f>
        <v>10</v>
      </c>
      <c r="E207" s="134">
        <v>10</v>
      </c>
      <c r="F207" s="134">
        <v>0</v>
      </c>
      <c r="R207" s="50"/>
    </row>
    <row r="208" spans="2:18" x14ac:dyDescent="0.35">
      <c r="B208" s="168" t="s">
        <v>62</v>
      </c>
      <c r="C208" s="128" t="s">
        <v>77</v>
      </c>
      <c r="D208" s="129">
        <f>SUM(E208:F208)</f>
        <v>0</v>
      </c>
      <c r="E208" s="130">
        <v>0</v>
      </c>
      <c r="F208" s="130">
        <v>0</v>
      </c>
      <c r="R208" s="50"/>
    </row>
    <row r="209" spans="2:18" x14ac:dyDescent="0.35">
      <c r="B209" s="169"/>
      <c r="C209" s="128" t="s">
        <v>78</v>
      </c>
      <c r="D209" s="129">
        <f t="shared" ref="D209" si="38">SUM(E209:F209)</f>
        <v>0</v>
      </c>
      <c r="E209" s="130">
        <v>0</v>
      </c>
      <c r="F209" s="130">
        <v>0</v>
      </c>
      <c r="R209" s="50"/>
    </row>
    <row r="210" spans="2:18" x14ac:dyDescent="0.35">
      <c r="B210" s="169"/>
      <c r="C210" s="128" t="s">
        <v>79</v>
      </c>
      <c r="D210" s="129">
        <f>SUM(E210:F210)</f>
        <v>1</v>
      </c>
      <c r="E210" s="130">
        <v>1</v>
      </c>
      <c r="F210" s="130">
        <v>0</v>
      </c>
      <c r="R210" s="50"/>
    </row>
    <row r="211" spans="2:18" x14ac:dyDescent="0.35">
      <c r="B211" s="170"/>
      <c r="C211" s="133" t="s">
        <v>1</v>
      </c>
      <c r="D211" s="134">
        <f>SUM(E211:F211)</f>
        <v>1</v>
      </c>
      <c r="E211" s="134">
        <v>1</v>
      </c>
      <c r="F211" s="134">
        <v>0</v>
      </c>
      <c r="R211" s="50"/>
    </row>
    <row r="212" spans="2:18" x14ac:dyDescent="0.35">
      <c r="B212" s="168" t="s">
        <v>63</v>
      </c>
      <c r="C212" s="128" t="s">
        <v>77</v>
      </c>
      <c r="D212" s="129">
        <f>SUM(E212:F212)</f>
        <v>0</v>
      </c>
      <c r="E212" s="130">
        <v>0</v>
      </c>
      <c r="F212" s="130">
        <v>0</v>
      </c>
      <c r="R212" s="50"/>
    </row>
    <row r="213" spans="2:18" x14ac:dyDescent="0.35">
      <c r="B213" s="169"/>
      <c r="C213" s="128" t="s">
        <v>78</v>
      </c>
      <c r="D213" s="129">
        <f t="shared" ref="D213" si="39">SUM(E213:F213)</f>
        <v>0</v>
      </c>
      <c r="E213" s="130">
        <v>0</v>
      </c>
      <c r="F213" s="130">
        <v>0</v>
      </c>
      <c r="R213" s="50"/>
    </row>
    <row r="214" spans="2:18" x14ac:dyDescent="0.35">
      <c r="B214" s="169"/>
      <c r="C214" s="128" t="s">
        <v>79</v>
      </c>
      <c r="D214" s="129">
        <f>SUM(E214:F214)</f>
        <v>0</v>
      </c>
      <c r="E214" s="130">
        <v>0</v>
      </c>
      <c r="F214" s="130">
        <v>0</v>
      </c>
      <c r="R214" s="50"/>
    </row>
    <row r="215" spans="2:18" x14ac:dyDescent="0.35">
      <c r="B215" s="170"/>
      <c r="C215" s="133" t="s">
        <v>1</v>
      </c>
      <c r="D215" s="134">
        <f>SUM(E215:F215)</f>
        <v>0</v>
      </c>
      <c r="E215" s="134">
        <v>0</v>
      </c>
      <c r="F215" s="134">
        <v>0</v>
      </c>
      <c r="R215" s="50"/>
    </row>
    <row r="216" spans="2:18" x14ac:dyDescent="0.35">
      <c r="B216" s="168" t="s">
        <v>64</v>
      </c>
      <c r="C216" s="128" t="s">
        <v>77</v>
      </c>
      <c r="D216" s="129">
        <f>SUM(E216:F216)</f>
        <v>0</v>
      </c>
      <c r="E216" s="130">
        <v>0</v>
      </c>
      <c r="F216" s="130">
        <v>0</v>
      </c>
      <c r="R216" s="50"/>
    </row>
    <row r="217" spans="2:18" x14ac:dyDescent="0.35">
      <c r="B217" s="169"/>
      <c r="C217" s="128" t="s">
        <v>78</v>
      </c>
      <c r="D217" s="129">
        <f t="shared" ref="D217" si="40">SUM(E217:F217)</f>
        <v>0</v>
      </c>
      <c r="E217" s="130">
        <v>0</v>
      </c>
      <c r="F217" s="130">
        <v>0</v>
      </c>
      <c r="R217" s="50"/>
    </row>
    <row r="218" spans="2:18" x14ac:dyDescent="0.35">
      <c r="B218" s="169"/>
      <c r="C218" s="128" t="s">
        <v>79</v>
      </c>
      <c r="D218" s="129">
        <f>SUM(E218:F218)</f>
        <v>0</v>
      </c>
      <c r="E218" s="130">
        <v>0</v>
      </c>
      <c r="F218" s="130">
        <v>0</v>
      </c>
      <c r="R218" s="50"/>
    </row>
    <row r="219" spans="2:18" ht="15" thickBot="1" x14ac:dyDescent="0.4">
      <c r="B219" s="174"/>
      <c r="C219" s="135" t="s">
        <v>1</v>
      </c>
      <c r="D219" s="134">
        <f>SUM(E219:F219)</f>
        <v>0</v>
      </c>
      <c r="E219" s="136">
        <v>0</v>
      </c>
      <c r="F219" s="136">
        <v>0</v>
      </c>
      <c r="R219" s="50"/>
    </row>
    <row r="220" spans="2:18" x14ac:dyDescent="0.35">
      <c r="B220" s="175" t="s">
        <v>1</v>
      </c>
      <c r="C220" s="175"/>
      <c r="D220" s="137">
        <f>+D131+D135+D139+D143+D147+D151+D155+D159+D163+D167+D171+D175+D179+D183+D187+D191+D195+D199+D203+D207+D211+D215+D219</f>
        <v>76</v>
      </c>
      <c r="E220" s="137">
        <f>+E131+E135+E139+E143+E147+E151+E155+E159+E163+E167+E171+E175+E179+E183+E187+E191+E195+E199+E203+E207+E211+E215+E219</f>
        <v>71</v>
      </c>
      <c r="F220" s="137">
        <f t="shared" ref="F220" si="41">+F131+F135+F139+F143+F147+F151+F155+F159+F163+F167+F171+F175+F179+F183+F187+F191+F195+F199+F203+F207+F211+F215+F219</f>
        <v>5</v>
      </c>
      <c r="R220" s="50"/>
    </row>
    <row r="221" spans="2:18" x14ac:dyDescent="0.35">
      <c r="R221" s="50"/>
    </row>
    <row r="222" spans="2:18" x14ac:dyDescent="0.35">
      <c r="B222" s="76"/>
      <c r="C222" s="48"/>
      <c r="D222" s="47"/>
      <c r="E222" s="47"/>
      <c r="G222" s="34"/>
      <c r="H222" s="48"/>
    </row>
    <row r="223" spans="2:18" x14ac:dyDescent="0.35">
      <c r="B223" s="76"/>
      <c r="C223" s="48"/>
      <c r="D223" s="47"/>
      <c r="E223" s="47"/>
      <c r="F223" s="77"/>
      <c r="G223" s="34"/>
      <c r="H223" s="48"/>
      <c r="I223" s="48"/>
      <c r="J223" s="48"/>
      <c r="K223" s="48"/>
      <c r="M223" s="50"/>
      <c r="N223" s="50"/>
      <c r="O223" s="50"/>
      <c r="P223" s="50"/>
      <c r="Q223" s="50"/>
      <c r="R223" s="50"/>
    </row>
    <row r="224" spans="2:18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M224" s="78"/>
      <c r="N224" s="1"/>
    </row>
    <row r="225" spans="2:19" ht="31.5" customHeight="1" x14ac:dyDescent="0.35">
      <c r="B225" s="177" t="s">
        <v>40</v>
      </c>
      <c r="C225" s="179" t="s">
        <v>41</v>
      </c>
      <c r="D225" s="183" t="s">
        <v>21</v>
      </c>
      <c r="E225" s="184"/>
      <c r="F225" s="183" t="s">
        <v>22</v>
      </c>
      <c r="G225" s="184"/>
      <c r="H225" s="183" t="s">
        <v>23</v>
      </c>
      <c r="I225" s="184"/>
      <c r="J225" s="183" t="s">
        <v>24</v>
      </c>
      <c r="K225" s="184"/>
      <c r="L225" s="183" t="s">
        <v>25</v>
      </c>
      <c r="M225" s="184"/>
      <c r="N225" s="183" t="s">
        <v>26</v>
      </c>
      <c r="O225" s="184"/>
      <c r="P225" s="183" t="s">
        <v>27</v>
      </c>
      <c r="Q225" s="184"/>
      <c r="R225" s="183" t="s">
        <v>28</v>
      </c>
      <c r="S225" s="184"/>
    </row>
    <row r="226" spans="2:19" ht="32.25" customHeight="1" x14ac:dyDescent="0.35">
      <c r="B226" s="178"/>
      <c r="C226" s="180"/>
      <c r="D226" s="102" t="s">
        <v>2</v>
      </c>
      <c r="E226" s="103" t="s">
        <v>3</v>
      </c>
      <c r="F226" s="102" t="s">
        <v>2</v>
      </c>
      <c r="G226" s="103" t="s">
        <v>3</v>
      </c>
      <c r="H226" s="102" t="s">
        <v>2</v>
      </c>
      <c r="I226" s="103" t="s">
        <v>3</v>
      </c>
      <c r="J226" s="102" t="s">
        <v>2</v>
      </c>
      <c r="K226" s="103" t="s">
        <v>3</v>
      </c>
      <c r="L226" s="102" t="s">
        <v>2</v>
      </c>
      <c r="M226" s="103" t="s">
        <v>3</v>
      </c>
      <c r="N226" s="102" t="s">
        <v>2</v>
      </c>
      <c r="O226" s="103" t="s">
        <v>3</v>
      </c>
      <c r="P226" s="102" t="s">
        <v>2</v>
      </c>
      <c r="Q226" s="103" t="s">
        <v>3</v>
      </c>
      <c r="R226" s="102" t="s">
        <v>2</v>
      </c>
      <c r="S226" s="103" t="s">
        <v>3</v>
      </c>
    </row>
    <row r="227" spans="2:19" ht="21.75" customHeight="1" x14ac:dyDescent="0.35">
      <c r="B227" s="26" t="s">
        <v>43</v>
      </c>
      <c r="C227" s="22">
        <f>SUM(D227:S227)</f>
        <v>22</v>
      </c>
      <c r="D227" s="82">
        <v>1</v>
      </c>
      <c r="E227" s="23">
        <v>2</v>
      </c>
      <c r="F227" s="23">
        <v>5</v>
      </c>
      <c r="G227" s="23">
        <v>1</v>
      </c>
      <c r="H227" s="23">
        <v>11</v>
      </c>
      <c r="I227" s="23">
        <v>1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1</v>
      </c>
      <c r="S227" s="23">
        <v>0</v>
      </c>
    </row>
    <row r="228" spans="2:19" ht="17.25" customHeight="1" x14ac:dyDescent="0.35">
      <c r="B228" s="26" t="s">
        <v>44</v>
      </c>
      <c r="C228" s="22">
        <f t="shared" ref="C228:C248" si="42">SUM(D228:S228)</f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v>0</v>
      </c>
    </row>
    <row r="229" spans="2:19" ht="17.25" customHeight="1" x14ac:dyDescent="0.35">
      <c r="B229" s="26" t="s">
        <v>45</v>
      </c>
      <c r="C229" s="22">
        <f t="shared" si="42"/>
        <v>4</v>
      </c>
      <c r="D229" s="23">
        <v>0</v>
      </c>
      <c r="E229" s="23">
        <v>0</v>
      </c>
      <c r="F229" s="23">
        <v>0</v>
      </c>
      <c r="G229" s="23">
        <v>0</v>
      </c>
      <c r="H229" s="23">
        <v>2</v>
      </c>
      <c r="I229" s="23">
        <v>0</v>
      </c>
      <c r="J229" s="23">
        <v>0</v>
      </c>
      <c r="K229" s="23">
        <v>0</v>
      </c>
      <c r="L229" s="23">
        <v>1</v>
      </c>
      <c r="M229" s="23">
        <v>0</v>
      </c>
      <c r="N229" s="23">
        <v>1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</row>
    <row r="230" spans="2:19" ht="17.25" customHeight="1" x14ac:dyDescent="0.35">
      <c r="B230" s="26" t="s">
        <v>46</v>
      </c>
      <c r="C230" s="22">
        <f t="shared" si="42"/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</row>
    <row r="231" spans="2:19" ht="17.25" customHeight="1" x14ac:dyDescent="0.35">
      <c r="B231" s="26" t="s">
        <v>47</v>
      </c>
      <c r="C231" s="22">
        <f t="shared" si="42"/>
        <v>5</v>
      </c>
      <c r="D231" s="23">
        <v>2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2</v>
      </c>
      <c r="K231" s="23">
        <v>0</v>
      </c>
      <c r="L231" s="23">
        <v>1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0</v>
      </c>
    </row>
    <row r="232" spans="2:19" ht="17.25" customHeight="1" x14ac:dyDescent="0.35">
      <c r="B232" s="26" t="s">
        <v>48</v>
      </c>
      <c r="C232" s="22">
        <f t="shared" si="42"/>
        <v>6</v>
      </c>
      <c r="D232" s="23">
        <v>0</v>
      </c>
      <c r="E232" s="23">
        <v>0</v>
      </c>
      <c r="F232" s="23">
        <v>0</v>
      </c>
      <c r="G232" s="23">
        <v>0</v>
      </c>
      <c r="H232" s="23">
        <v>5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1</v>
      </c>
      <c r="Q232" s="23">
        <v>0</v>
      </c>
      <c r="R232" s="23">
        <v>0</v>
      </c>
      <c r="S232" s="23">
        <v>0</v>
      </c>
    </row>
    <row r="233" spans="2:19" ht="17.25" customHeight="1" x14ac:dyDescent="0.35">
      <c r="B233" s="26" t="s">
        <v>49</v>
      </c>
      <c r="C233" s="22">
        <f t="shared" si="42"/>
        <v>5</v>
      </c>
      <c r="D233" s="23">
        <v>0</v>
      </c>
      <c r="E233" s="23">
        <v>0</v>
      </c>
      <c r="F233" s="23">
        <v>1</v>
      </c>
      <c r="G233" s="23">
        <v>0</v>
      </c>
      <c r="H233" s="23">
        <v>3</v>
      </c>
      <c r="I233" s="23">
        <v>0</v>
      </c>
      <c r="J233" s="23">
        <v>0</v>
      </c>
      <c r="K233" s="23">
        <v>0</v>
      </c>
      <c r="L233" s="23">
        <v>1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</row>
    <row r="234" spans="2:19" ht="17.25" customHeight="1" x14ac:dyDescent="0.35">
      <c r="B234" s="26" t="s">
        <v>50</v>
      </c>
      <c r="C234" s="22">
        <f t="shared" si="42"/>
        <v>2</v>
      </c>
      <c r="D234" s="23">
        <v>0</v>
      </c>
      <c r="E234" s="23">
        <v>0</v>
      </c>
      <c r="F234" s="23">
        <v>0</v>
      </c>
      <c r="G234" s="23">
        <v>0</v>
      </c>
      <c r="H234" s="23">
        <v>1</v>
      </c>
      <c r="I234" s="23">
        <v>0</v>
      </c>
      <c r="J234" s="23">
        <v>1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</row>
    <row r="235" spans="2:19" ht="17.25" customHeight="1" x14ac:dyDescent="0.35">
      <c r="B235" s="26" t="s">
        <v>51</v>
      </c>
      <c r="C235" s="22">
        <f>SUM(D235:S235)</f>
        <v>5</v>
      </c>
      <c r="D235" s="23">
        <v>1</v>
      </c>
      <c r="E235" s="23">
        <v>0</v>
      </c>
      <c r="F235" s="23">
        <v>2</v>
      </c>
      <c r="G235" s="23">
        <v>0</v>
      </c>
      <c r="H235" s="23">
        <v>1</v>
      </c>
      <c r="I235" s="23">
        <v>0</v>
      </c>
      <c r="J235" s="23">
        <v>1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  <c r="R235" s="23">
        <v>0</v>
      </c>
      <c r="S235" s="23">
        <v>0</v>
      </c>
    </row>
    <row r="236" spans="2:19" ht="17.25" customHeight="1" x14ac:dyDescent="0.35">
      <c r="B236" s="26" t="s">
        <v>52</v>
      </c>
      <c r="C236" s="22">
        <f t="shared" si="42"/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</row>
    <row r="237" spans="2:19" ht="17.25" customHeight="1" x14ac:dyDescent="0.35">
      <c r="B237" s="26" t="s">
        <v>53</v>
      </c>
      <c r="C237" s="22">
        <f t="shared" si="42"/>
        <v>8</v>
      </c>
      <c r="D237" s="23">
        <v>0</v>
      </c>
      <c r="E237" s="23">
        <v>0</v>
      </c>
      <c r="F237" s="23">
        <v>0</v>
      </c>
      <c r="G237" s="23">
        <v>0</v>
      </c>
      <c r="H237" s="23">
        <v>6</v>
      </c>
      <c r="I237" s="23">
        <v>0</v>
      </c>
      <c r="J237" s="23">
        <v>1</v>
      </c>
      <c r="K237" s="23">
        <v>0</v>
      </c>
      <c r="L237" s="23">
        <v>0</v>
      </c>
      <c r="M237" s="23">
        <v>0</v>
      </c>
      <c r="N237" s="23">
        <v>1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</row>
    <row r="238" spans="2:19" ht="17.25" customHeight="1" x14ac:dyDescent="0.35">
      <c r="B238" s="26" t="s">
        <v>54</v>
      </c>
      <c r="C238" s="22">
        <f t="shared" si="42"/>
        <v>0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</row>
    <row r="239" spans="2:19" ht="17.25" customHeight="1" x14ac:dyDescent="0.35">
      <c r="B239" s="26" t="s">
        <v>55</v>
      </c>
      <c r="C239" s="22">
        <f t="shared" si="42"/>
        <v>2</v>
      </c>
      <c r="D239" s="23">
        <v>0</v>
      </c>
      <c r="E239" s="23">
        <v>0</v>
      </c>
      <c r="F239" s="23">
        <v>0</v>
      </c>
      <c r="G239" s="23">
        <v>0</v>
      </c>
      <c r="H239" s="23">
        <v>2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0</v>
      </c>
      <c r="R239" s="23">
        <v>0</v>
      </c>
      <c r="S239" s="23">
        <v>0</v>
      </c>
    </row>
    <row r="240" spans="2:19" ht="17.25" customHeight="1" x14ac:dyDescent="0.35">
      <c r="B240" s="26" t="s">
        <v>56</v>
      </c>
      <c r="C240" s="22">
        <f t="shared" si="42"/>
        <v>8</v>
      </c>
      <c r="D240" s="23">
        <v>0</v>
      </c>
      <c r="E240" s="23">
        <v>0</v>
      </c>
      <c r="F240" s="23">
        <v>1</v>
      </c>
      <c r="G240" s="23">
        <v>0</v>
      </c>
      <c r="H240" s="23">
        <v>5</v>
      </c>
      <c r="I240" s="23">
        <v>0</v>
      </c>
      <c r="J240" s="23">
        <v>1</v>
      </c>
      <c r="K240" s="23">
        <v>0</v>
      </c>
      <c r="L240" s="23">
        <v>0</v>
      </c>
      <c r="M240" s="23">
        <v>0</v>
      </c>
      <c r="N240" s="23">
        <v>1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</row>
    <row r="241" spans="2:19" ht="17.25" customHeight="1" x14ac:dyDescent="0.35">
      <c r="B241" s="26" t="s">
        <v>67</v>
      </c>
      <c r="C241" s="22">
        <f t="shared" si="42"/>
        <v>3</v>
      </c>
      <c r="D241" s="23">
        <v>0</v>
      </c>
      <c r="E241" s="23">
        <v>0</v>
      </c>
      <c r="F241" s="23">
        <v>2</v>
      </c>
      <c r="G241" s="23">
        <v>0</v>
      </c>
      <c r="H241" s="23">
        <v>1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</row>
    <row r="242" spans="2:19" ht="17.25" customHeight="1" x14ac:dyDescent="0.35">
      <c r="B242" s="26" t="s">
        <v>57</v>
      </c>
      <c r="C242" s="22">
        <f t="shared" si="42"/>
        <v>4</v>
      </c>
      <c r="D242" s="23">
        <v>0</v>
      </c>
      <c r="E242" s="23">
        <v>0</v>
      </c>
      <c r="F242" s="23">
        <v>0</v>
      </c>
      <c r="G242" s="23">
        <v>0</v>
      </c>
      <c r="H242" s="23">
        <v>4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</row>
    <row r="243" spans="2:19" ht="17.25" customHeight="1" x14ac:dyDescent="0.35">
      <c r="B243" s="26" t="s">
        <v>58</v>
      </c>
      <c r="C243" s="22">
        <f t="shared" si="42"/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</row>
    <row r="244" spans="2:19" ht="17.25" customHeight="1" x14ac:dyDescent="0.35">
      <c r="B244" s="26" t="s">
        <v>59</v>
      </c>
      <c r="C244" s="22">
        <f t="shared" si="42"/>
        <v>4</v>
      </c>
      <c r="D244" s="23">
        <v>0</v>
      </c>
      <c r="E244" s="23">
        <v>0</v>
      </c>
      <c r="F244" s="23">
        <v>1</v>
      </c>
      <c r="G244" s="23">
        <v>0</v>
      </c>
      <c r="H244" s="23">
        <v>0</v>
      </c>
      <c r="I244" s="23">
        <v>1</v>
      </c>
      <c r="J244" s="23">
        <v>1</v>
      </c>
      <c r="K244" s="23">
        <v>0</v>
      </c>
      <c r="L244" s="23">
        <v>1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</row>
    <row r="245" spans="2:19" ht="17.25" customHeight="1" x14ac:dyDescent="0.35">
      <c r="B245" s="26" t="s">
        <v>60</v>
      </c>
      <c r="C245" s="22">
        <f t="shared" si="42"/>
        <v>4</v>
      </c>
      <c r="D245" s="23">
        <v>0</v>
      </c>
      <c r="E245" s="23">
        <v>0</v>
      </c>
      <c r="F245" s="23">
        <v>0</v>
      </c>
      <c r="G245" s="23">
        <v>0</v>
      </c>
      <c r="H245" s="23">
        <v>3</v>
      </c>
      <c r="I245" s="23">
        <v>0</v>
      </c>
      <c r="J245" s="23">
        <v>1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</row>
    <row r="246" spans="2:19" ht="17.25" customHeight="1" x14ac:dyDescent="0.35">
      <c r="B246" s="26" t="s">
        <v>61</v>
      </c>
      <c r="C246" s="22">
        <f t="shared" si="42"/>
        <v>10</v>
      </c>
      <c r="D246" s="23">
        <v>0</v>
      </c>
      <c r="E246" s="23">
        <v>0</v>
      </c>
      <c r="F246" s="23">
        <v>4</v>
      </c>
      <c r="G246" s="23">
        <v>0</v>
      </c>
      <c r="H246" s="23">
        <v>6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</row>
    <row r="247" spans="2:19" ht="17.25" customHeight="1" x14ac:dyDescent="0.35">
      <c r="B247" s="26" t="s">
        <v>62</v>
      </c>
      <c r="C247" s="22">
        <f t="shared" si="42"/>
        <v>1</v>
      </c>
      <c r="D247" s="23">
        <v>0</v>
      </c>
      <c r="E247" s="23">
        <v>0</v>
      </c>
      <c r="F247" s="23">
        <v>0</v>
      </c>
      <c r="G247" s="23">
        <v>0</v>
      </c>
      <c r="H247" s="23">
        <v>1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</row>
    <row r="248" spans="2:19" ht="17.25" customHeight="1" x14ac:dyDescent="0.35">
      <c r="B248" s="26" t="s">
        <v>63</v>
      </c>
      <c r="C248" s="22">
        <f t="shared" si="42"/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</row>
    <row r="249" spans="2:19" ht="17.25" customHeight="1" thickBot="1" x14ac:dyDescent="0.4">
      <c r="B249" s="59" t="s">
        <v>64</v>
      </c>
      <c r="C249" s="60">
        <f>SUM(D249:S249)</f>
        <v>0</v>
      </c>
      <c r="D249" s="61">
        <v>0</v>
      </c>
      <c r="E249" s="61">
        <v>0</v>
      </c>
      <c r="F249" s="61">
        <v>0</v>
      </c>
      <c r="G249" s="61">
        <v>0</v>
      </c>
      <c r="H249" s="61">
        <v>0</v>
      </c>
      <c r="I249" s="61">
        <v>0</v>
      </c>
      <c r="J249" s="61">
        <v>0</v>
      </c>
      <c r="K249" s="61">
        <v>0</v>
      </c>
      <c r="L249" s="61">
        <v>0</v>
      </c>
      <c r="M249" s="61">
        <v>0</v>
      </c>
      <c r="N249" s="61">
        <v>0</v>
      </c>
      <c r="O249" s="61">
        <v>0</v>
      </c>
      <c r="P249" s="61">
        <v>0</v>
      </c>
      <c r="Q249" s="61">
        <v>0</v>
      </c>
      <c r="R249" s="61">
        <v>0</v>
      </c>
      <c r="S249" s="61">
        <v>0</v>
      </c>
    </row>
    <row r="250" spans="2:19" ht="17.25" customHeight="1" x14ac:dyDescent="0.35">
      <c r="B250" s="62" t="s">
        <v>1</v>
      </c>
      <c r="C250" s="63">
        <f>SUM(D250:S250)</f>
        <v>93</v>
      </c>
      <c r="D250" s="104">
        <f>SUM(D227:D249)</f>
        <v>4</v>
      </c>
      <c r="E250" s="105">
        <f>SUM(E227:E249)</f>
        <v>2</v>
      </c>
      <c r="F250" s="32">
        <f t="shared" ref="F250:S250" si="43">SUM(F227:F249)</f>
        <v>16</v>
      </c>
      <c r="G250" s="32">
        <f t="shared" si="43"/>
        <v>1</v>
      </c>
      <c r="H250" s="104">
        <f t="shared" si="43"/>
        <v>51</v>
      </c>
      <c r="I250" s="105">
        <f t="shared" si="43"/>
        <v>2</v>
      </c>
      <c r="J250" s="32">
        <f t="shared" si="43"/>
        <v>8</v>
      </c>
      <c r="K250" s="32">
        <f t="shared" si="43"/>
        <v>0</v>
      </c>
      <c r="L250" s="104">
        <f>SUM(L227:L249)</f>
        <v>4</v>
      </c>
      <c r="M250" s="105">
        <f t="shared" si="43"/>
        <v>0</v>
      </c>
      <c r="N250" s="32">
        <f t="shared" si="43"/>
        <v>3</v>
      </c>
      <c r="O250" s="32">
        <f t="shared" si="43"/>
        <v>0</v>
      </c>
      <c r="P250" s="104">
        <f t="shared" si="43"/>
        <v>1</v>
      </c>
      <c r="Q250" s="105">
        <f t="shared" si="43"/>
        <v>0</v>
      </c>
      <c r="R250" s="32">
        <f t="shared" si="43"/>
        <v>1</v>
      </c>
      <c r="S250" s="32">
        <f t="shared" si="43"/>
        <v>0</v>
      </c>
    </row>
    <row r="251" spans="2:19" ht="20.25" customHeight="1" thickBot="1" x14ac:dyDescent="0.4">
      <c r="B251" s="83" t="s">
        <v>16</v>
      </c>
      <c r="C251" s="38">
        <f>C250/$C27</f>
        <v>1</v>
      </c>
      <c r="D251" s="106">
        <f>D250/$C$250</f>
        <v>4.3010752688172046E-2</v>
      </c>
      <c r="E251" s="107">
        <f t="shared" ref="E251:S251" si="44">E250/$C$250</f>
        <v>2.1505376344086023E-2</v>
      </c>
      <c r="F251" s="38">
        <f t="shared" si="44"/>
        <v>0.17204301075268819</v>
      </c>
      <c r="G251" s="38">
        <f t="shared" si="44"/>
        <v>1.0752688172043012E-2</v>
      </c>
      <c r="H251" s="106">
        <f t="shared" si="44"/>
        <v>0.54838709677419351</v>
      </c>
      <c r="I251" s="107">
        <f t="shared" si="44"/>
        <v>2.1505376344086023E-2</v>
      </c>
      <c r="J251" s="38">
        <f t="shared" si="44"/>
        <v>8.6021505376344093E-2</v>
      </c>
      <c r="K251" s="38">
        <f t="shared" si="44"/>
        <v>0</v>
      </c>
      <c r="L251" s="106">
        <f t="shared" si="44"/>
        <v>4.3010752688172046E-2</v>
      </c>
      <c r="M251" s="107">
        <f t="shared" si="44"/>
        <v>0</v>
      </c>
      <c r="N251" s="38">
        <f t="shared" si="44"/>
        <v>3.2258064516129031E-2</v>
      </c>
      <c r="O251" s="38">
        <f t="shared" si="44"/>
        <v>0</v>
      </c>
      <c r="P251" s="38">
        <f t="shared" si="44"/>
        <v>1.0752688172043012E-2</v>
      </c>
      <c r="Q251" s="38">
        <f t="shared" si="44"/>
        <v>0</v>
      </c>
      <c r="R251" s="38">
        <f t="shared" si="44"/>
        <v>1.0752688172043012E-2</v>
      </c>
      <c r="S251" s="38">
        <f t="shared" si="44"/>
        <v>0</v>
      </c>
    </row>
    <row r="252" spans="2:19" x14ac:dyDescent="0.35">
      <c r="B252" s="76"/>
      <c r="C252" s="48"/>
      <c r="D252" s="47"/>
      <c r="E252" s="47"/>
      <c r="F252" s="77"/>
      <c r="G252" s="34"/>
      <c r="H252" s="48"/>
      <c r="I252" s="48"/>
      <c r="J252" s="48"/>
      <c r="K252" s="48"/>
      <c r="M252" s="50"/>
      <c r="N252" s="50"/>
      <c r="O252" s="50"/>
      <c r="P252" s="50"/>
      <c r="Q252" s="50"/>
      <c r="R252" s="50"/>
    </row>
    <row r="253" spans="2:19" ht="15" customHeight="1" x14ac:dyDescent="0.35">
      <c r="B253" s="1"/>
      <c r="C253" s="1"/>
      <c r="D253" s="1"/>
      <c r="E253" s="1"/>
      <c r="F253"/>
      <c r="G253" s="1"/>
      <c r="H253" s="1"/>
      <c r="I253" s="1"/>
      <c r="J253" s="1"/>
      <c r="K253" s="1"/>
      <c r="L253" s="78"/>
      <c r="N253" s="11"/>
      <c r="O253" s="11"/>
      <c r="P253" s="11"/>
      <c r="Q253" s="11"/>
      <c r="R253" s="1"/>
    </row>
    <row r="254" spans="2:19" ht="36" customHeight="1" x14ac:dyDescent="0.35">
      <c r="B254" s="1"/>
      <c r="C254" s="1"/>
      <c r="D254" s="1"/>
      <c r="E254" s="1"/>
      <c r="F254"/>
      <c r="G254" s="1"/>
      <c r="H254" s="1"/>
      <c r="I254" s="1"/>
      <c r="J254" s="143"/>
      <c r="K254" s="143"/>
      <c r="L254" s="144"/>
      <c r="M254" s="114"/>
      <c r="N254" s="145"/>
      <c r="O254" s="145"/>
      <c r="P254" s="11"/>
      <c r="Q254" s="11"/>
      <c r="R254" s="1"/>
    </row>
    <row r="255" spans="2:19" ht="28" x14ac:dyDescent="0.35">
      <c r="B255" s="88" t="s">
        <v>40</v>
      </c>
      <c r="C255" s="79" t="s">
        <v>41</v>
      </c>
      <c r="D255" s="80">
        <v>2020</v>
      </c>
      <c r="E255" s="58">
        <v>2021</v>
      </c>
      <c r="F255" s="80">
        <v>2022</v>
      </c>
      <c r="G255" s="58">
        <v>2023</v>
      </c>
      <c r="H255" s="58" t="s">
        <v>88</v>
      </c>
      <c r="I255" s="108"/>
      <c r="J255" s="114"/>
      <c r="K255" s="87" t="s">
        <v>40</v>
      </c>
      <c r="L255" s="87" t="s">
        <v>70</v>
      </c>
      <c r="M255" s="161"/>
      <c r="N255" s="161" t="s">
        <v>71</v>
      </c>
      <c r="O255" s="138"/>
      <c r="P255" s="146"/>
      <c r="Q255" s="146"/>
    </row>
    <row r="256" spans="2:19" x14ac:dyDescent="0.35">
      <c r="B256" s="26" t="s">
        <v>43</v>
      </c>
      <c r="C256" s="22">
        <f>SUM(D256:H256)</f>
        <v>186</v>
      </c>
      <c r="D256" s="23">
        <v>24</v>
      </c>
      <c r="E256" s="82">
        <v>36</v>
      </c>
      <c r="F256" s="82">
        <v>67</v>
      </c>
      <c r="G256" s="82">
        <v>37</v>
      </c>
      <c r="H256" s="82">
        <v>22</v>
      </c>
      <c r="I256" s="142"/>
      <c r="J256" s="114"/>
      <c r="K256" s="87" t="str">
        <f>+B256</f>
        <v>Amazonas</v>
      </c>
      <c r="L256" s="87">
        <f>+C256</f>
        <v>186</v>
      </c>
      <c r="M256" s="162" t="s">
        <v>63</v>
      </c>
      <c r="N256" s="161">
        <v>1</v>
      </c>
      <c r="O256" s="138"/>
      <c r="P256" s="146"/>
      <c r="Q256" s="146"/>
      <c r="R256" s="89"/>
    </row>
    <row r="257" spans="2:18" x14ac:dyDescent="0.35">
      <c r="B257" s="26" t="s">
        <v>44</v>
      </c>
      <c r="C257" s="22">
        <f t="shared" ref="C257:C277" si="45">SUM(D257:H257)</f>
        <v>13</v>
      </c>
      <c r="D257" s="23">
        <v>9</v>
      </c>
      <c r="E257" s="23">
        <v>1</v>
      </c>
      <c r="F257" s="23">
        <v>3</v>
      </c>
      <c r="G257" s="23">
        <v>0</v>
      </c>
      <c r="H257" s="23">
        <v>0</v>
      </c>
      <c r="I257" s="108"/>
      <c r="J257" s="114"/>
      <c r="K257" s="87" t="str">
        <f t="shared" ref="K257:K278" si="46">+B257</f>
        <v>Ancash</v>
      </c>
      <c r="L257" s="87">
        <f t="shared" ref="L257:L278" si="47">+C257</f>
        <v>13</v>
      </c>
      <c r="M257" s="123" t="s">
        <v>52</v>
      </c>
      <c r="N257" s="124">
        <v>4</v>
      </c>
      <c r="O257" s="138"/>
      <c r="P257" s="146"/>
      <c r="Q257" s="146"/>
      <c r="R257" s="89"/>
    </row>
    <row r="258" spans="2:18" x14ac:dyDescent="0.35">
      <c r="B258" s="26" t="s">
        <v>45</v>
      </c>
      <c r="C258" s="22">
        <f t="shared" si="45"/>
        <v>23</v>
      </c>
      <c r="D258" s="23">
        <v>2</v>
      </c>
      <c r="E258" s="23">
        <v>6</v>
      </c>
      <c r="F258" s="23">
        <v>5</v>
      </c>
      <c r="G258" s="23">
        <v>6</v>
      </c>
      <c r="H258" s="23">
        <v>4</v>
      </c>
      <c r="I258" s="108"/>
      <c r="J258" s="114"/>
      <c r="K258" s="87" t="str">
        <f t="shared" si="46"/>
        <v>Apurimac</v>
      </c>
      <c r="L258" s="87">
        <f t="shared" si="47"/>
        <v>23</v>
      </c>
      <c r="M258" s="123" t="s">
        <v>57</v>
      </c>
      <c r="N258" s="124">
        <v>12</v>
      </c>
      <c r="O258" s="138"/>
      <c r="P258" s="146"/>
      <c r="Q258" s="146"/>
      <c r="R258" s="89"/>
    </row>
    <row r="259" spans="2:18" x14ac:dyDescent="0.35">
      <c r="B259" s="26" t="s">
        <v>46</v>
      </c>
      <c r="C259" s="22">
        <f t="shared" si="45"/>
        <v>27</v>
      </c>
      <c r="D259" s="23">
        <v>2</v>
      </c>
      <c r="E259" s="23">
        <v>8</v>
      </c>
      <c r="F259" s="23">
        <v>12</v>
      </c>
      <c r="G259" s="23">
        <v>5</v>
      </c>
      <c r="H259" s="23">
        <v>0</v>
      </c>
      <c r="I259" s="108"/>
      <c r="J259" s="114"/>
      <c r="K259" s="87" t="str">
        <f t="shared" si="46"/>
        <v>Arequipa</v>
      </c>
      <c r="L259" s="87">
        <f t="shared" si="47"/>
        <v>27</v>
      </c>
      <c r="M259" s="123" t="s">
        <v>44</v>
      </c>
      <c r="N259" s="124">
        <v>13</v>
      </c>
      <c r="O259" s="138"/>
      <c r="P259" s="146"/>
      <c r="Q259" s="146"/>
      <c r="R259" s="89"/>
    </row>
    <row r="260" spans="2:18" x14ac:dyDescent="0.35">
      <c r="B260" s="26" t="s">
        <v>47</v>
      </c>
      <c r="C260" s="22">
        <f t="shared" si="45"/>
        <v>32</v>
      </c>
      <c r="D260" s="23">
        <v>7</v>
      </c>
      <c r="E260" s="23">
        <v>6</v>
      </c>
      <c r="F260" s="23">
        <v>7</v>
      </c>
      <c r="G260" s="23">
        <v>7</v>
      </c>
      <c r="H260" s="23">
        <v>5</v>
      </c>
      <c r="I260" s="108"/>
      <c r="J260" s="114"/>
      <c r="K260" s="87" t="str">
        <f t="shared" si="46"/>
        <v>Ayacucho</v>
      </c>
      <c r="L260" s="87">
        <f t="shared" si="47"/>
        <v>32</v>
      </c>
      <c r="M260" s="123" t="s">
        <v>55</v>
      </c>
      <c r="N260" s="124">
        <v>15</v>
      </c>
      <c r="O260" s="138"/>
      <c r="P260" s="146"/>
      <c r="Q260" s="146"/>
      <c r="R260" s="89"/>
    </row>
    <row r="261" spans="2:18" x14ac:dyDescent="0.35">
      <c r="B261" s="26" t="s">
        <v>48</v>
      </c>
      <c r="C261" s="22">
        <f t="shared" si="45"/>
        <v>29</v>
      </c>
      <c r="D261" s="23">
        <v>1</v>
      </c>
      <c r="E261" s="23">
        <v>5</v>
      </c>
      <c r="F261" s="23">
        <v>7</v>
      </c>
      <c r="G261" s="23">
        <v>10</v>
      </c>
      <c r="H261" s="23">
        <v>6</v>
      </c>
      <c r="I261" s="108"/>
      <c r="J261" s="114"/>
      <c r="K261" s="87" t="str">
        <f t="shared" si="46"/>
        <v>Cajamarca</v>
      </c>
      <c r="L261" s="87">
        <f t="shared" si="47"/>
        <v>29</v>
      </c>
      <c r="M261" s="123" t="s">
        <v>54</v>
      </c>
      <c r="N261" s="124">
        <v>17</v>
      </c>
      <c r="O261" s="138"/>
      <c r="P261" s="146"/>
      <c r="Q261" s="146"/>
      <c r="R261" s="89"/>
    </row>
    <row r="262" spans="2:18" x14ac:dyDescent="0.35">
      <c r="B262" s="26" t="s">
        <v>49</v>
      </c>
      <c r="C262" s="22">
        <f t="shared" si="45"/>
        <v>59</v>
      </c>
      <c r="D262" s="23">
        <v>6</v>
      </c>
      <c r="E262" s="23">
        <v>14</v>
      </c>
      <c r="F262" s="23">
        <v>23</v>
      </c>
      <c r="G262" s="23">
        <v>11</v>
      </c>
      <c r="H262" s="23">
        <v>5</v>
      </c>
      <c r="I262" s="108"/>
      <c r="J262" s="114"/>
      <c r="K262" s="87" t="str">
        <f t="shared" si="46"/>
        <v>Cusco</v>
      </c>
      <c r="L262" s="87">
        <f t="shared" si="47"/>
        <v>59</v>
      </c>
      <c r="M262" s="123" t="s">
        <v>59</v>
      </c>
      <c r="N262" s="124">
        <v>18</v>
      </c>
      <c r="O262" s="138"/>
      <c r="P262" s="146"/>
      <c r="Q262" s="146"/>
      <c r="R262" s="89"/>
    </row>
    <row r="263" spans="2:18" x14ac:dyDescent="0.35">
      <c r="B263" s="26" t="s">
        <v>50</v>
      </c>
      <c r="C263" s="22">
        <f t="shared" si="45"/>
        <v>80</v>
      </c>
      <c r="D263" s="23">
        <v>14</v>
      </c>
      <c r="E263" s="23">
        <v>16</v>
      </c>
      <c r="F263" s="23">
        <v>27</v>
      </c>
      <c r="G263" s="23">
        <v>21</v>
      </c>
      <c r="H263" s="23">
        <v>2</v>
      </c>
      <c r="I263" s="108"/>
      <c r="J263" s="114"/>
      <c r="K263" s="87" t="str">
        <f t="shared" si="46"/>
        <v>Huancavelica</v>
      </c>
      <c r="L263" s="87">
        <f t="shared" si="47"/>
        <v>80</v>
      </c>
      <c r="M263" s="123" t="s">
        <v>62</v>
      </c>
      <c r="N263" s="124">
        <v>19</v>
      </c>
      <c r="O263" s="138"/>
      <c r="P263" s="146"/>
      <c r="Q263" s="146"/>
      <c r="R263" s="89"/>
    </row>
    <row r="264" spans="2:18" x14ac:dyDescent="0.35">
      <c r="B264" s="26" t="s">
        <v>51</v>
      </c>
      <c r="C264" s="22">
        <f t="shared" si="45"/>
        <v>34</v>
      </c>
      <c r="D264" s="23">
        <v>4</v>
      </c>
      <c r="E264" s="23">
        <v>3</v>
      </c>
      <c r="F264" s="23">
        <v>14</v>
      </c>
      <c r="G264" s="23">
        <v>8</v>
      </c>
      <c r="H264" s="23">
        <v>5</v>
      </c>
      <c r="I264" s="108"/>
      <c r="J264" s="114"/>
      <c r="K264" s="87" t="str">
        <f t="shared" si="46"/>
        <v>Huanuco</v>
      </c>
      <c r="L264" s="87">
        <f t="shared" si="47"/>
        <v>34</v>
      </c>
      <c r="M264" s="123" t="s">
        <v>45</v>
      </c>
      <c r="N264" s="124">
        <v>23</v>
      </c>
      <c r="O264" s="138"/>
      <c r="P264" s="146"/>
      <c r="Q264" s="146"/>
      <c r="R264" s="89"/>
    </row>
    <row r="265" spans="2:18" x14ac:dyDescent="0.35">
      <c r="B265" s="26" t="s">
        <v>52</v>
      </c>
      <c r="C265" s="22">
        <f t="shared" si="45"/>
        <v>4</v>
      </c>
      <c r="D265" s="23">
        <v>0</v>
      </c>
      <c r="E265" s="23">
        <v>3</v>
      </c>
      <c r="F265" s="23">
        <v>0</v>
      </c>
      <c r="G265" s="23">
        <v>1</v>
      </c>
      <c r="H265" s="23">
        <v>0</v>
      </c>
      <c r="I265" s="108"/>
      <c r="J265" s="114"/>
      <c r="K265" s="87" t="str">
        <f t="shared" si="46"/>
        <v>Ica</v>
      </c>
      <c r="L265" s="87">
        <f t="shared" si="47"/>
        <v>4</v>
      </c>
      <c r="M265" s="123" t="s">
        <v>46</v>
      </c>
      <c r="N265" s="124">
        <v>27</v>
      </c>
      <c r="O265" s="138"/>
      <c r="P265" s="146"/>
      <c r="Q265" s="146"/>
      <c r="R265" s="89"/>
    </row>
    <row r="266" spans="2:18" x14ac:dyDescent="0.35">
      <c r="B266" s="26" t="s">
        <v>53</v>
      </c>
      <c r="C266" s="22">
        <f t="shared" si="45"/>
        <v>55</v>
      </c>
      <c r="D266" s="23">
        <v>3</v>
      </c>
      <c r="E266" s="23">
        <v>12</v>
      </c>
      <c r="F266" s="23">
        <v>12</v>
      </c>
      <c r="G266" s="23">
        <v>20</v>
      </c>
      <c r="H266" s="23">
        <v>8</v>
      </c>
      <c r="I266" s="108"/>
      <c r="J266" s="114"/>
      <c r="K266" s="87" t="str">
        <f t="shared" si="46"/>
        <v>Junin</v>
      </c>
      <c r="L266" s="87">
        <f t="shared" si="47"/>
        <v>55</v>
      </c>
      <c r="M266" s="123" t="s">
        <v>48</v>
      </c>
      <c r="N266" s="124">
        <v>29</v>
      </c>
      <c r="O266" s="138"/>
      <c r="P266" s="146"/>
      <c r="Q266" s="146"/>
      <c r="R266" s="89"/>
    </row>
    <row r="267" spans="2:18" x14ac:dyDescent="0.35">
      <c r="B267" s="26" t="s">
        <v>54</v>
      </c>
      <c r="C267" s="22">
        <f t="shared" si="45"/>
        <v>17</v>
      </c>
      <c r="D267" s="23">
        <v>6</v>
      </c>
      <c r="E267" s="23">
        <v>5</v>
      </c>
      <c r="F267" s="23">
        <v>3</v>
      </c>
      <c r="G267" s="23">
        <v>3</v>
      </c>
      <c r="H267" s="23">
        <v>0</v>
      </c>
      <c r="I267" s="108"/>
      <c r="J267" s="114"/>
      <c r="K267" s="87" t="str">
        <f t="shared" si="46"/>
        <v>La Libertad</v>
      </c>
      <c r="L267" s="87">
        <f t="shared" si="47"/>
        <v>17</v>
      </c>
      <c r="M267" s="123" t="s">
        <v>47</v>
      </c>
      <c r="N267" s="124">
        <v>32</v>
      </c>
      <c r="O267" s="138"/>
      <c r="P267" s="146"/>
      <c r="Q267" s="146"/>
      <c r="R267" s="89"/>
    </row>
    <row r="268" spans="2:18" x14ac:dyDescent="0.35">
      <c r="B268" s="26" t="s">
        <v>55</v>
      </c>
      <c r="C268" s="22">
        <f t="shared" si="45"/>
        <v>15</v>
      </c>
      <c r="D268" s="23">
        <v>2</v>
      </c>
      <c r="E268" s="23">
        <v>1</v>
      </c>
      <c r="F268" s="23">
        <v>4</v>
      </c>
      <c r="G268" s="23">
        <v>6</v>
      </c>
      <c r="H268" s="23">
        <v>2</v>
      </c>
      <c r="I268" s="108"/>
      <c r="J268" s="114"/>
      <c r="K268" s="87" t="str">
        <f t="shared" si="46"/>
        <v>Lambayeque</v>
      </c>
      <c r="L268" s="87">
        <f t="shared" si="47"/>
        <v>15</v>
      </c>
      <c r="M268" s="123" t="s">
        <v>51</v>
      </c>
      <c r="N268" s="124">
        <v>34</v>
      </c>
      <c r="O268" s="138"/>
      <c r="P268" s="146"/>
      <c r="Q268" s="146"/>
      <c r="R268" s="89"/>
    </row>
    <row r="269" spans="2:18" x14ac:dyDescent="0.35">
      <c r="B269" s="26" t="s">
        <v>56</v>
      </c>
      <c r="C269" s="22">
        <f t="shared" si="45"/>
        <v>138</v>
      </c>
      <c r="D269" s="23">
        <v>22</v>
      </c>
      <c r="E269" s="23">
        <v>37</v>
      </c>
      <c r="F269" s="23">
        <v>44</v>
      </c>
      <c r="G269" s="23">
        <v>27</v>
      </c>
      <c r="H269" s="23">
        <v>8</v>
      </c>
      <c r="I269" s="108"/>
      <c r="J269" s="114"/>
      <c r="K269" s="87" t="str">
        <f t="shared" si="46"/>
        <v>Loreto</v>
      </c>
      <c r="L269" s="87">
        <f t="shared" si="47"/>
        <v>138</v>
      </c>
      <c r="M269" s="123" t="s">
        <v>58</v>
      </c>
      <c r="N269" s="124">
        <v>36</v>
      </c>
      <c r="O269" s="138"/>
      <c r="P269" s="146"/>
      <c r="Q269" s="146"/>
      <c r="R269" s="89"/>
    </row>
    <row r="270" spans="2:18" x14ac:dyDescent="0.35">
      <c r="B270" s="26" t="s">
        <v>67</v>
      </c>
      <c r="C270" s="22">
        <f t="shared" si="45"/>
        <v>51</v>
      </c>
      <c r="D270" s="23">
        <v>4</v>
      </c>
      <c r="E270" s="23">
        <v>10</v>
      </c>
      <c r="F270" s="23">
        <v>23</v>
      </c>
      <c r="G270" s="23">
        <v>11</v>
      </c>
      <c r="H270" s="23">
        <v>3</v>
      </c>
      <c r="I270" s="108"/>
      <c r="J270" s="114"/>
      <c r="K270" s="87" t="str">
        <f t="shared" si="46"/>
        <v>Madre de Dios</v>
      </c>
      <c r="L270" s="87">
        <f t="shared" si="47"/>
        <v>51</v>
      </c>
      <c r="M270" s="123" t="s">
        <v>64</v>
      </c>
      <c r="N270" s="124">
        <v>37</v>
      </c>
      <c r="O270" s="138"/>
      <c r="P270" s="146"/>
      <c r="Q270" s="146"/>
      <c r="R270" s="89"/>
    </row>
    <row r="271" spans="2:18" x14ac:dyDescent="0.35">
      <c r="B271" s="26" t="s">
        <v>57</v>
      </c>
      <c r="C271" s="22">
        <f t="shared" si="45"/>
        <v>12</v>
      </c>
      <c r="D271" s="23">
        <v>1</v>
      </c>
      <c r="E271" s="23">
        <v>1</v>
      </c>
      <c r="F271" s="23">
        <v>3</v>
      </c>
      <c r="G271" s="23">
        <v>3</v>
      </c>
      <c r="H271" s="23">
        <v>4</v>
      </c>
      <c r="I271" s="108"/>
      <c r="J271" s="114"/>
      <c r="K271" s="87" t="str">
        <f t="shared" si="46"/>
        <v>Moquegua</v>
      </c>
      <c r="L271" s="87">
        <f t="shared" si="47"/>
        <v>12</v>
      </c>
      <c r="M271" s="123" t="s">
        <v>60</v>
      </c>
      <c r="N271" s="124">
        <v>43</v>
      </c>
      <c r="O271" s="138"/>
      <c r="P271" s="146"/>
      <c r="Q271" s="146"/>
      <c r="R271" s="89"/>
    </row>
    <row r="272" spans="2:18" x14ac:dyDescent="0.35">
      <c r="B272" s="26" t="s">
        <v>58</v>
      </c>
      <c r="C272" s="22">
        <f t="shared" si="45"/>
        <v>36</v>
      </c>
      <c r="D272" s="23">
        <v>9</v>
      </c>
      <c r="E272" s="23">
        <v>7</v>
      </c>
      <c r="F272" s="23">
        <v>18</v>
      </c>
      <c r="G272" s="23">
        <v>2</v>
      </c>
      <c r="H272" s="23">
        <v>0</v>
      </c>
      <c r="I272" s="108"/>
      <c r="J272" s="114"/>
      <c r="K272" s="87" t="str">
        <f t="shared" si="46"/>
        <v>Pasco</v>
      </c>
      <c r="L272" s="87">
        <f t="shared" si="47"/>
        <v>36</v>
      </c>
      <c r="M272" s="123" t="s">
        <v>67</v>
      </c>
      <c r="N272" s="124">
        <v>51</v>
      </c>
      <c r="O272" s="138"/>
      <c r="P272" s="146"/>
      <c r="Q272" s="146"/>
      <c r="R272" s="89"/>
    </row>
    <row r="273" spans="2:18" x14ac:dyDescent="0.35">
      <c r="B273" s="26" t="s">
        <v>59</v>
      </c>
      <c r="C273" s="22">
        <f t="shared" si="45"/>
        <v>18</v>
      </c>
      <c r="D273" s="23">
        <v>1</v>
      </c>
      <c r="E273" s="23">
        <v>2</v>
      </c>
      <c r="F273" s="23">
        <v>7</v>
      </c>
      <c r="G273" s="23">
        <v>4</v>
      </c>
      <c r="H273" s="23">
        <v>4</v>
      </c>
      <c r="I273" s="108"/>
      <c r="J273" s="114"/>
      <c r="K273" s="87" t="str">
        <f t="shared" si="46"/>
        <v>Piura</v>
      </c>
      <c r="L273" s="87">
        <f t="shared" si="47"/>
        <v>18</v>
      </c>
      <c r="M273" s="123" t="s">
        <v>53</v>
      </c>
      <c r="N273" s="124">
        <v>55</v>
      </c>
      <c r="O273" s="114"/>
      <c r="P273" s="146"/>
      <c r="Q273" s="146"/>
      <c r="R273" s="89"/>
    </row>
    <row r="274" spans="2:18" x14ac:dyDescent="0.35">
      <c r="B274" s="26" t="s">
        <v>60</v>
      </c>
      <c r="C274" s="22">
        <f t="shared" si="45"/>
        <v>43</v>
      </c>
      <c r="D274" s="23">
        <v>3</v>
      </c>
      <c r="E274" s="23">
        <v>8</v>
      </c>
      <c r="F274" s="23">
        <v>10</v>
      </c>
      <c r="G274" s="23">
        <v>18</v>
      </c>
      <c r="H274" s="23">
        <v>4</v>
      </c>
      <c r="I274" s="108"/>
      <c r="J274" s="114"/>
      <c r="K274" s="87" t="str">
        <f t="shared" si="46"/>
        <v>Puno</v>
      </c>
      <c r="L274" s="87">
        <f t="shared" si="47"/>
        <v>43</v>
      </c>
      <c r="M274" s="123" t="s">
        <v>49</v>
      </c>
      <c r="N274" s="124">
        <v>59</v>
      </c>
      <c r="O274" s="114"/>
      <c r="P274" s="146"/>
      <c r="Q274" s="146"/>
      <c r="R274" s="89"/>
    </row>
    <row r="275" spans="2:18" x14ac:dyDescent="0.35">
      <c r="B275" s="26" t="s">
        <v>61</v>
      </c>
      <c r="C275" s="22">
        <f t="shared" si="45"/>
        <v>69</v>
      </c>
      <c r="D275" s="23">
        <v>7</v>
      </c>
      <c r="E275" s="23">
        <v>17</v>
      </c>
      <c r="F275" s="23">
        <v>15</v>
      </c>
      <c r="G275" s="23">
        <v>20</v>
      </c>
      <c r="H275" s="23">
        <v>10</v>
      </c>
      <c r="I275" s="108"/>
      <c r="J275" s="114"/>
      <c r="K275" s="87" t="str">
        <f t="shared" si="46"/>
        <v>San Martin</v>
      </c>
      <c r="L275" s="87">
        <f t="shared" si="47"/>
        <v>69</v>
      </c>
      <c r="M275" s="123" t="s">
        <v>61</v>
      </c>
      <c r="N275" s="124">
        <v>69</v>
      </c>
      <c r="O275" s="114"/>
      <c r="P275" s="146"/>
      <c r="Q275" s="146"/>
      <c r="R275" s="89"/>
    </row>
    <row r="276" spans="2:18" x14ac:dyDescent="0.35">
      <c r="B276" s="26" t="s">
        <v>62</v>
      </c>
      <c r="C276" s="22">
        <f t="shared" si="45"/>
        <v>19</v>
      </c>
      <c r="D276" s="23">
        <v>1</v>
      </c>
      <c r="E276" s="23">
        <v>4</v>
      </c>
      <c r="F276" s="23">
        <v>8</v>
      </c>
      <c r="G276" s="23">
        <v>5</v>
      </c>
      <c r="H276" s="23">
        <v>1</v>
      </c>
      <c r="I276" s="108"/>
      <c r="J276" s="114"/>
      <c r="K276" s="87" t="str">
        <f t="shared" si="46"/>
        <v>Tacna</v>
      </c>
      <c r="L276" s="87">
        <f t="shared" si="47"/>
        <v>19</v>
      </c>
      <c r="M276" s="123" t="s">
        <v>50</v>
      </c>
      <c r="N276" s="124">
        <v>80</v>
      </c>
      <c r="O276" s="114"/>
      <c r="P276" s="146"/>
      <c r="Q276" s="146"/>
      <c r="R276" s="89"/>
    </row>
    <row r="277" spans="2:18" x14ac:dyDescent="0.35">
      <c r="B277" s="26" t="s">
        <v>63</v>
      </c>
      <c r="C277" s="22">
        <f t="shared" si="45"/>
        <v>1</v>
      </c>
      <c r="D277" s="23">
        <v>0</v>
      </c>
      <c r="E277" s="23">
        <v>0</v>
      </c>
      <c r="F277" s="23">
        <v>1</v>
      </c>
      <c r="G277" s="23">
        <v>0</v>
      </c>
      <c r="H277" s="23">
        <v>0</v>
      </c>
      <c r="I277" s="108"/>
      <c r="J277" s="114"/>
      <c r="K277" s="87" t="str">
        <f t="shared" si="46"/>
        <v>Tumbes</v>
      </c>
      <c r="L277" s="87">
        <f t="shared" si="47"/>
        <v>1</v>
      </c>
      <c r="M277" s="123" t="s">
        <v>56</v>
      </c>
      <c r="N277" s="124">
        <v>138</v>
      </c>
      <c r="O277" s="114"/>
      <c r="P277" s="146"/>
      <c r="Q277" s="146"/>
      <c r="R277" s="89"/>
    </row>
    <row r="278" spans="2:18" ht="17.25" customHeight="1" thickBot="1" x14ac:dyDescent="0.4">
      <c r="B278" s="59" t="s">
        <v>64</v>
      </c>
      <c r="C278" s="60">
        <f>SUM(D278:H278)</f>
        <v>37</v>
      </c>
      <c r="D278" s="61">
        <v>3</v>
      </c>
      <c r="E278" s="61">
        <v>7</v>
      </c>
      <c r="F278" s="61">
        <v>9</v>
      </c>
      <c r="G278" s="61">
        <v>18</v>
      </c>
      <c r="H278" s="61">
        <v>0</v>
      </c>
      <c r="I278" s="108"/>
      <c r="J278" s="114"/>
      <c r="K278" s="87" t="str">
        <f t="shared" si="46"/>
        <v>Ucayali</v>
      </c>
      <c r="L278" s="87">
        <f t="shared" si="47"/>
        <v>37</v>
      </c>
      <c r="M278" s="123" t="s">
        <v>43</v>
      </c>
      <c r="N278" s="124">
        <v>186</v>
      </c>
      <c r="O278" s="114"/>
      <c r="P278" s="146"/>
      <c r="Q278" s="146"/>
      <c r="R278" s="89"/>
    </row>
    <row r="279" spans="2:18" x14ac:dyDescent="0.35">
      <c r="B279" s="62" t="s">
        <v>1</v>
      </c>
      <c r="C279" s="63">
        <f t="shared" ref="C279:H279" si="48">SUM(C256:C278)</f>
        <v>998</v>
      </c>
      <c r="D279" s="64">
        <f t="shared" si="48"/>
        <v>131</v>
      </c>
      <c r="E279" s="64">
        <f t="shared" si="48"/>
        <v>209</v>
      </c>
      <c r="F279" s="64">
        <f t="shared" si="48"/>
        <v>322</v>
      </c>
      <c r="G279" s="64">
        <f t="shared" si="48"/>
        <v>243</v>
      </c>
      <c r="H279" s="64">
        <f t="shared" si="48"/>
        <v>93</v>
      </c>
      <c r="I279" s="108"/>
      <c r="J279" s="114"/>
      <c r="K279" s="114"/>
      <c r="L279" s="114"/>
      <c r="M279" s="138"/>
      <c r="N279" s="138"/>
      <c r="O279" s="114"/>
      <c r="P279" s="146"/>
      <c r="Q279" s="146"/>
    </row>
    <row r="280" spans="2:18" ht="20.25" customHeight="1" thickBot="1" x14ac:dyDescent="0.4">
      <c r="B280" s="83" t="s">
        <v>16</v>
      </c>
      <c r="C280" s="84">
        <f>SUM(D281:H281)</f>
        <v>0</v>
      </c>
      <c r="D280" s="84">
        <f>D279/$C$279</f>
        <v>0.13126252505010019</v>
      </c>
      <c r="E280" s="84">
        <f>E279/$C$279</f>
        <v>0.20941883767535069</v>
      </c>
      <c r="F280" s="84">
        <f>F279/$C$279</f>
        <v>0.32264529058116231</v>
      </c>
      <c r="G280" s="84">
        <f>G279/$C$279</f>
        <v>0.24348697394789579</v>
      </c>
      <c r="H280" s="84">
        <f>H279/$C$279</f>
        <v>9.3186372745490978E-2</v>
      </c>
      <c r="I280" s="108"/>
      <c r="J280" s="146"/>
      <c r="K280" s="146"/>
      <c r="L280" s="146"/>
      <c r="M280" s="146"/>
      <c r="N280" s="146"/>
      <c r="O280" s="146"/>
      <c r="P280" s="146"/>
      <c r="Q280" s="146"/>
    </row>
    <row r="281" spans="2:18" x14ac:dyDescent="0.35">
      <c r="B281" s="139" t="s">
        <v>105</v>
      </c>
      <c r="C281" s="11"/>
      <c r="D281" s="11"/>
      <c r="E281" s="11"/>
      <c r="F281" s="1"/>
      <c r="G281" s="11"/>
      <c r="H281" s="11"/>
      <c r="I281" s="11"/>
      <c r="J281" s="73"/>
      <c r="K281" s="73"/>
      <c r="L281" s="73"/>
      <c r="M281" s="73"/>
      <c r="N281" s="73"/>
      <c r="O281" s="73"/>
      <c r="P281" s="73"/>
      <c r="Q281" s="11"/>
      <c r="R281" s="11"/>
    </row>
    <row r="282" spans="2:18" ht="15.5" x14ac:dyDescent="0.35">
      <c r="B282" s="11"/>
      <c r="C282" s="11"/>
      <c r="D282" s="11"/>
      <c r="E282" s="11"/>
      <c r="F282" s="39"/>
      <c r="G282" s="11"/>
      <c r="H282" s="11"/>
      <c r="I282" s="11"/>
      <c r="J282" s="73"/>
      <c r="K282" s="73"/>
      <c r="L282" s="73"/>
      <c r="M282" s="73"/>
      <c r="N282" s="73"/>
      <c r="O282" s="73"/>
      <c r="P282" s="73"/>
      <c r="Q282" s="11"/>
      <c r="R282" s="11"/>
    </row>
    <row r="283" spans="2:18" x14ac:dyDescent="0.35">
      <c r="B283" s="1"/>
      <c r="C283" s="1"/>
      <c r="D283" s="1"/>
      <c r="E283" s="1"/>
      <c r="F283"/>
      <c r="G283" s="1"/>
    </row>
    <row r="284" spans="2:18" ht="36.75" customHeight="1" x14ac:dyDescent="0.35">
      <c r="B284" s="39"/>
      <c r="C284" s="39"/>
      <c r="D284" s="39"/>
      <c r="E284" s="39"/>
      <c r="F284" s="92">
        <f t="shared" ref="F284" si="49">E286/D286-1</f>
        <v>0</v>
      </c>
      <c r="G284" s="12"/>
    </row>
    <row r="285" spans="2:18" ht="35.25" customHeight="1" x14ac:dyDescent="0.35">
      <c r="B285" s="176" t="s">
        <v>20</v>
      </c>
      <c r="C285" s="177"/>
      <c r="D285" s="79">
        <v>2023</v>
      </c>
      <c r="E285" s="79" t="s">
        <v>89</v>
      </c>
      <c r="F285" s="115" t="s">
        <v>65</v>
      </c>
      <c r="G285" s="70"/>
    </row>
    <row r="286" spans="2:18" ht="20.25" customHeight="1" x14ac:dyDescent="0.35">
      <c r="B286" s="171" t="s">
        <v>4</v>
      </c>
      <c r="C286" s="172"/>
      <c r="D286" s="91">
        <v>14</v>
      </c>
      <c r="E286" s="91">
        <v>14</v>
      </c>
      <c r="F286" s="92">
        <f>E286/D286-1</f>
        <v>0</v>
      </c>
      <c r="G286" s="70"/>
    </row>
    <row r="287" spans="2:18" ht="20.25" customHeight="1" x14ac:dyDescent="0.35">
      <c r="B287" s="171" t="s">
        <v>5</v>
      </c>
      <c r="C287" s="172"/>
      <c r="D287" s="91">
        <v>15</v>
      </c>
      <c r="E287" s="91">
        <v>16</v>
      </c>
      <c r="F287" s="92">
        <f>E287/D287-1</f>
        <v>6.6666666666666652E-2</v>
      </c>
      <c r="G287" s="70"/>
    </row>
    <row r="288" spans="2:18" ht="20.25" customHeight="1" x14ac:dyDescent="0.35">
      <c r="B288" s="171" t="s">
        <v>6</v>
      </c>
      <c r="C288" s="172"/>
      <c r="D288" s="91">
        <v>16</v>
      </c>
      <c r="E288" s="91">
        <v>19</v>
      </c>
      <c r="F288" s="92">
        <f>E288/D288-1</f>
        <v>0.1875</v>
      </c>
      <c r="G288" s="70"/>
    </row>
    <row r="289" spans="2:18" ht="20.25" customHeight="1" thickBot="1" x14ac:dyDescent="0.4">
      <c r="B289" s="171" t="s">
        <v>7</v>
      </c>
      <c r="C289" s="172"/>
      <c r="D289" s="91">
        <v>27</v>
      </c>
      <c r="E289" s="91">
        <v>44</v>
      </c>
      <c r="F289" s="92">
        <f t="shared" ref="F289:F297" si="50">E289/D289-1</f>
        <v>0.62962962962962954</v>
      </c>
      <c r="G289" s="70"/>
    </row>
    <row r="290" spans="2:18" ht="20.25" hidden="1" customHeight="1" x14ac:dyDescent="0.35">
      <c r="B290" s="171" t="s">
        <v>8</v>
      </c>
      <c r="C290" s="172"/>
      <c r="D290" s="91">
        <v>25</v>
      </c>
      <c r="E290" s="91"/>
      <c r="F290" s="92">
        <f t="shared" si="50"/>
        <v>-1</v>
      </c>
      <c r="G290" s="70"/>
    </row>
    <row r="291" spans="2:18" ht="20.25" hidden="1" customHeight="1" x14ac:dyDescent="0.35">
      <c r="B291" s="171" t="s">
        <v>9</v>
      </c>
      <c r="C291" s="172"/>
      <c r="D291" s="91">
        <v>22</v>
      </c>
      <c r="E291" s="91"/>
      <c r="F291" s="92">
        <f t="shared" si="50"/>
        <v>-1</v>
      </c>
      <c r="G291" s="70"/>
    </row>
    <row r="292" spans="2:18" ht="20.25" hidden="1" customHeight="1" x14ac:dyDescent="0.35">
      <c r="B292" s="171" t="s">
        <v>10</v>
      </c>
      <c r="C292" s="172"/>
      <c r="D292" s="91">
        <v>14</v>
      </c>
      <c r="E292" s="91"/>
      <c r="F292" s="92">
        <f t="shared" si="50"/>
        <v>-1</v>
      </c>
      <c r="G292" s="70"/>
    </row>
    <row r="293" spans="2:18" ht="19.5" hidden="1" customHeight="1" x14ac:dyDescent="0.35">
      <c r="B293" s="171" t="s">
        <v>11</v>
      </c>
      <c r="C293" s="172"/>
      <c r="D293" s="91">
        <v>21</v>
      </c>
      <c r="E293" s="91"/>
      <c r="F293" s="92">
        <f t="shared" si="50"/>
        <v>-1</v>
      </c>
      <c r="G293" s="70"/>
    </row>
    <row r="294" spans="2:18" ht="19.5" hidden="1" customHeight="1" x14ac:dyDescent="0.35">
      <c r="B294" s="171" t="s">
        <v>12</v>
      </c>
      <c r="C294" s="172"/>
      <c r="D294" s="91">
        <v>20</v>
      </c>
      <c r="E294" s="91"/>
      <c r="F294" s="92">
        <f t="shared" si="50"/>
        <v>-1</v>
      </c>
      <c r="G294" s="70"/>
    </row>
    <row r="295" spans="2:18" ht="19.5" hidden="1" customHeight="1" x14ac:dyDescent="0.35">
      <c r="B295" s="171" t="s">
        <v>13</v>
      </c>
      <c r="C295" s="172"/>
      <c r="D295" s="91">
        <v>26</v>
      </c>
      <c r="E295" s="91"/>
      <c r="F295" s="92">
        <f t="shared" si="50"/>
        <v>-1</v>
      </c>
      <c r="G295" s="70"/>
    </row>
    <row r="296" spans="2:18" ht="19.5" hidden="1" customHeight="1" x14ac:dyDescent="0.35">
      <c r="B296" s="171" t="s">
        <v>14</v>
      </c>
      <c r="C296" s="172"/>
      <c r="D296" s="91">
        <v>22</v>
      </c>
      <c r="E296" s="91"/>
      <c r="F296" s="92">
        <f t="shared" si="50"/>
        <v>-1</v>
      </c>
      <c r="G296" s="70"/>
    </row>
    <row r="297" spans="2:18" ht="19.5" hidden="1" customHeight="1" thickBot="1" x14ac:dyDescent="0.4">
      <c r="B297" s="171" t="s">
        <v>15</v>
      </c>
      <c r="C297" s="172"/>
      <c r="D297" s="91">
        <v>21</v>
      </c>
      <c r="E297" s="91"/>
      <c r="F297" s="117">
        <f t="shared" si="50"/>
        <v>-1</v>
      </c>
      <c r="G297" s="70"/>
    </row>
    <row r="298" spans="2:18" ht="19.5" customHeight="1" x14ac:dyDescent="0.35">
      <c r="B298" s="173" t="s">
        <v>1</v>
      </c>
      <c r="C298" s="173"/>
      <c r="D298" s="118">
        <f>SUM(D286:D289)</f>
        <v>72</v>
      </c>
      <c r="E298" s="118">
        <f>SUM(E286:E297)</f>
        <v>93</v>
      </c>
      <c r="F298" s="119">
        <f>E298/D298-1</f>
        <v>0.29166666666666674</v>
      </c>
      <c r="G298" s="70"/>
    </row>
    <row r="299" spans="2:18" ht="19.5" customHeight="1" x14ac:dyDescent="0.35">
      <c r="B299" s="139" t="s">
        <v>106</v>
      </c>
      <c r="G299" s="70"/>
    </row>
    <row r="300" spans="2:18" ht="24.75" customHeight="1" x14ac:dyDescent="0.35">
      <c r="B300" s="96" t="s">
        <v>72</v>
      </c>
      <c r="C300" s="72"/>
      <c r="D300" s="47"/>
      <c r="E300" s="47"/>
      <c r="F300" s="20"/>
      <c r="G300" s="70"/>
    </row>
    <row r="301" spans="2:18" ht="21.75" customHeight="1" x14ac:dyDescent="0.35">
      <c r="B301" s="85"/>
      <c r="C301" s="11"/>
      <c r="F301" s="20"/>
      <c r="J301" s="85"/>
      <c r="K301" s="90"/>
      <c r="L301" s="1"/>
      <c r="M301" s="1"/>
      <c r="N301" s="1"/>
      <c r="O301" s="1"/>
    </row>
    <row r="302" spans="2:18" ht="17.25" customHeight="1" x14ac:dyDescent="0.35">
      <c r="B302" s="12"/>
      <c r="C302" s="12"/>
      <c r="D302" s="12"/>
      <c r="E302" s="12"/>
      <c r="F302" s="20"/>
      <c r="G302" s="93"/>
      <c r="H302" s="11"/>
      <c r="I302" s="11"/>
      <c r="J302" s="11"/>
      <c r="K302" s="11"/>
      <c r="L302" s="71"/>
      <c r="M302" s="94"/>
      <c r="N302" s="94"/>
      <c r="O302" s="94"/>
      <c r="P302" s="11"/>
      <c r="Q302" s="11"/>
      <c r="R302" s="52"/>
    </row>
    <row r="303" spans="2:18" ht="17.25" customHeight="1" x14ac:dyDescent="0.35">
      <c r="B303" s="12"/>
      <c r="C303" s="12"/>
      <c r="D303" s="12"/>
      <c r="E303" s="12"/>
      <c r="F303" s="20"/>
      <c r="G303" s="93"/>
      <c r="H303" s="11"/>
      <c r="I303" s="11"/>
      <c r="J303" s="11"/>
      <c r="K303" s="11"/>
      <c r="L303" s="71"/>
      <c r="M303" s="94"/>
      <c r="N303" s="94"/>
      <c r="O303" s="94"/>
      <c r="P303" s="11"/>
      <c r="Q303" s="11"/>
      <c r="R303" s="52"/>
    </row>
    <row r="304" spans="2:18" ht="17.25" customHeight="1" x14ac:dyDescent="0.35">
      <c r="C304" s="12"/>
      <c r="D304" s="12"/>
      <c r="E304" s="12"/>
      <c r="F304" s="20"/>
      <c r="G304" s="93"/>
      <c r="H304" s="11"/>
      <c r="I304" s="11"/>
      <c r="J304" s="11"/>
      <c r="K304" s="11"/>
      <c r="L304" s="71"/>
      <c r="M304" s="94"/>
      <c r="N304" s="94"/>
      <c r="O304" s="94"/>
      <c r="P304" s="11"/>
      <c r="Q304" s="11"/>
      <c r="R304" s="52"/>
    </row>
    <row r="305" spans="2:18" ht="17.25" customHeight="1" x14ac:dyDescent="0.35">
      <c r="B305" s="12"/>
      <c r="C305" s="12"/>
      <c r="D305" s="12"/>
      <c r="E305" s="12"/>
      <c r="F305" s="20"/>
      <c r="G305" s="93"/>
      <c r="H305" s="11"/>
      <c r="I305" s="11"/>
      <c r="J305" s="11"/>
      <c r="K305" s="11"/>
      <c r="L305" s="71"/>
      <c r="M305" s="94"/>
      <c r="N305" s="94"/>
      <c r="O305" s="94"/>
      <c r="P305" s="11"/>
      <c r="Q305" s="11"/>
      <c r="R305" s="52"/>
    </row>
    <row r="306" spans="2:18" ht="17.25" customHeight="1" x14ac:dyDescent="0.35">
      <c r="B306" s="12"/>
      <c r="C306" s="12"/>
      <c r="D306" s="12"/>
      <c r="E306" s="12"/>
      <c r="F306" s="20"/>
      <c r="G306" s="93"/>
      <c r="H306" s="11"/>
      <c r="I306" s="11"/>
      <c r="J306" s="11"/>
      <c r="K306" s="11"/>
      <c r="L306" s="71"/>
      <c r="M306" s="94"/>
      <c r="N306" s="94"/>
      <c r="O306" s="94"/>
      <c r="P306" s="11"/>
      <c r="Q306" s="11"/>
      <c r="R306" s="52"/>
    </row>
    <row r="307" spans="2:18" ht="17.25" customHeight="1" x14ac:dyDescent="0.35">
      <c r="B307" s="12"/>
      <c r="C307" s="12"/>
      <c r="D307" s="12"/>
      <c r="E307" s="12"/>
      <c r="F307" s="20"/>
      <c r="G307" s="93"/>
      <c r="H307" s="11"/>
      <c r="I307" s="11"/>
      <c r="J307" s="11"/>
      <c r="K307" s="11"/>
      <c r="L307" s="71"/>
      <c r="M307" s="94"/>
      <c r="N307" s="94"/>
      <c r="O307" s="94"/>
      <c r="P307" s="11"/>
      <c r="Q307" s="11"/>
      <c r="R307" s="52"/>
    </row>
    <row r="308" spans="2:18" ht="17.25" customHeight="1" x14ac:dyDescent="0.35">
      <c r="B308" s="12"/>
      <c r="C308" s="12"/>
      <c r="D308" s="12"/>
      <c r="E308" s="12"/>
      <c r="F308" s="20"/>
      <c r="G308" s="93"/>
      <c r="H308" s="11"/>
      <c r="I308" s="11"/>
      <c r="J308" s="11"/>
      <c r="K308" s="11"/>
      <c r="L308" s="71"/>
      <c r="M308" s="94"/>
      <c r="N308" s="94"/>
      <c r="O308" s="94"/>
      <c r="P308" s="11"/>
      <c r="Q308" s="11"/>
      <c r="R308" s="52"/>
    </row>
    <row r="309" spans="2:18" ht="17.25" customHeight="1" x14ac:dyDescent="0.35">
      <c r="B309" s="12"/>
      <c r="C309" s="12"/>
      <c r="D309" s="12"/>
      <c r="E309" s="12"/>
      <c r="F309" s="20"/>
      <c r="G309" s="93"/>
      <c r="H309" s="11"/>
      <c r="I309" s="11"/>
      <c r="J309" s="11"/>
      <c r="K309" s="11"/>
      <c r="L309" s="71"/>
      <c r="M309" s="94"/>
      <c r="N309" s="94"/>
      <c r="O309" s="94"/>
      <c r="P309" s="11"/>
      <c r="Q309" s="11"/>
      <c r="R309" s="52"/>
    </row>
    <row r="310" spans="2:18" ht="17.25" customHeight="1" x14ac:dyDescent="0.35">
      <c r="B310" s="12"/>
      <c r="C310" s="12"/>
      <c r="D310" s="12"/>
      <c r="E310" s="12"/>
      <c r="F310" s="20"/>
      <c r="G310" s="93"/>
      <c r="H310" s="11"/>
      <c r="I310" s="11"/>
      <c r="J310" s="11"/>
      <c r="K310" s="11"/>
      <c r="L310" s="71"/>
      <c r="M310" s="94"/>
      <c r="N310" s="94"/>
      <c r="O310" s="94"/>
      <c r="P310" s="11"/>
      <c r="Q310" s="11"/>
      <c r="R310" s="52"/>
    </row>
    <row r="311" spans="2:18" ht="17.25" customHeight="1" x14ac:dyDescent="0.35">
      <c r="B311" s="12"/>
      <c r="C311" s="12"/>
      <c r="D311" s="12"/>
      <c r="E311" s="12"/>
      <c r="F311" s="20"/>
      <c r="G311" s="93"/>
      <c r="H311" s="11"/>
      <c r="I311" s="11"/>
      <c r="J311" s="11"/>
      <c r="K311" s="11"/>
      <c r="L311" s="71"/>
      <c r="M311" s="94"/>
      <c r="N311" s="94"/>
      <c r="O311" s="94"/>
      <c r="P311" s="11"/>
      <c r="Q311" s="11"/>
      <c r="R311" s="52"/>
    </row>
    <row r="312" spans="2:18" ht="17.25" customHeight="1" x14ac:dyDescent="0.35">
      <c r="C312" s="12"/>
      <c r="D312" s="12"/>
      <c r="E312" s="12"/>
      <c r="F312" s="20"/>
      <c r="G312" s="93"/>
      <c r="H312" s="11"/>
      <c r="I312" s="11"/>
      <c r="J312" s="11"/>
      <c r="K312" s="11"/>
      <c r="L312" s="71"/>
      <c r="M312" s="94"/>
      <c r="N312" s="94"/>
      <c r="O312" s="94"/>
      <c r="P312" s="11"/>
      <c r="Q312" s="11"/>
      <c r="R312" s="52"/>
    </row>
    <row r="313" spans="2:18" ht="17.25" customHeight="1" x14ac:dyDescent="0.35">
      <c r="B313" s="12"/>
      <c r="C313" s="12"/>
      <c r="D313" s="12"/>
      <c r="E313" s="12"/>
      <c r="F313" s="20"/>
      <c r="G313" s="93"/>
      <c r="H313" s="11"/>
      <c r="I313" s="11"/>
      <c r="J313" s="11"/>
      <c r="K313" s="11"/>
      <c r="L313" s="71"/>
      <c r="M313" s="94"/>
      <c r="N313" s="94"/>
      <c r="O313" s="94"/>
      <c r="P313" s="11"/>
      <c r="Q313" s="11"/>
      <c r="R313" s="52"/>
    </row>
    <row r="314" spans="2:18" ht="17.25" customHeight="1" x14ac:dyDescent="0.35">
      <c r="B314" s="12"/>
      <c r="C314" s="12"/>
      <c r="D314" s="12"/>
      <c r="E314" s="12"/>
      <c r="F314" s="20"/>
      <c r="G314" s="93"/>
      <c r="H314" s="11"/>
      <c r="I314" s="11"/>
      <c r="J314" s="11"/>
      <c r="K314" s="11"/>
      <c r="L314" s="71"/>
      <c r="M314" s="94"/>
      <c r="N314" s="94"/>
      <c r="O314" s="94"/>
      <c r="P314" s="11"/>
      <c r="Q314" s="11"/>
      <c r="R314" s="52"/>
    </row>
    <row r="315" spans="2:18" ht="17.25" customHeight="1" x14ac:dyDescent="0.35">
      <c r="B315" s="12"/>
      <c r="C315" s="12"/>
      <c r="D315" s="12"/>
      <c r="E315" s="12"/>
      <c r="F315" s="20"/>
      <c r="G315" s="93"/>
      <c r="H315" s="11"/>
      <c r="I315" s="11"/>
      <c r="J315" s="11"/>
      <c r="K315" s="11"/>
      <c r="L315" s="71"/>
      <c r="M315" s="94"/>
      <c r="N315" s="94"/>
      <c r="O315" s="94"/>
      <c r="P315" s="11"/>
      <c r="Q315" s="11"/>
      <c r="R315" s="52"/>
    </row>
    <row r="316" spans="2:18" ht="17.25" customHeight="1" x14ac:dyDescent="0.35">
      <c r="B316" s="12"/>
      <c r="C316" s="12"/>
      <c r="D316" s="12"/>
      <c r="E316" s="12"/>
      <c r="F316" s="20"/>
      <c r="G316" s="93"/>
      <c r="H316" s="11"/>
      <c r="I316" s="11"/>
      <c r="J316" s="11"/>
      <c r="K316" s="11"/>
      <c r="L316" s="71"/>
      <c r="M316" s="94"/>
      <c r="N316" s="94"/>
      <c r="O316" s="94"/>
      <c r="P316" s="11"/>
      <c r="Q316" s="11"/>
      <c r="R316" s="52"/>
    </row>
    <row r="317" spans="2:18" ht="17.25" customHeight="1" x14ac:dyDescent="0.35">
      <c r="B317" s="12"/>
      <c r="C317" s="12"/>
      <c r="D317" s="12"/>
      <c r="E317" s="12"/>
      <c r="F317" s="20"/>
      <c r="G317" s="93"/>
      <c r="H317" s="11"/>
      <c r="I317" s="11"/>
      <c r="J317" s="11"/>
      <c r="K317" s="11"/>
      <c r="L317" s="71"/>
      <c r="M317" s="94"/>
      <c r="N317" s="94"/>
      <c r="O317" s="94"/>
      <c r="P317" s="11"/>
      <c r="Q317" s="11"/>
      <c r="R317" s="52"/>
    </row>
    <row r="318" spans="2:18" ht="17.25" customHeight="1" x14ac:dyDescent="0.35">
      <c r="B318" s="12"/>
      <c r="C318" s="12"/>
      <c r="D318" s="12"/>
      <c r="E318" s="12"/>
      <c r="F318" s="20"/>
      <c r="G318" s="93"/>
      <c r="H318" s="11"/>
      <c r="I318" s="11"/>
      <c r="J318" s="11"/>
      <c r="K318" s="11"/>
      <c r="L318" s="71"/>
      <c r="M318" s="94"/>
      <c r="N318" s="94"/>
      <c r="O318" s="94"/>
      <c r="P318" s="11"/>
      <c r="Q318" s="11"/>
      <c r="R318" s="52"/>
    </row>
    <row r="319" spans="2:18" ht="17.25" customHeight="1" x14ac:dyDescent="0.35">
      <c r="B319" s="12"/>
      <c r="C319" s="12"/>
      <c r="D319" s="12"/>
      <c r="E319" s="12"/>
      <c r="F319" s="20"/>
      <c r="G319" s="93"/>
      <c r="H319" s="11"/>
      <c r="I319" s="11"/>
      <c r="J319" s="11"/>
      <c r="K319" s="11"/>
      <c r="L319" s="71"/>
      <c r="M319" s="94"/>
      <c r="N319" s="94"/>
      <c r="O319" s="94"/>
      <c r="P319" s="11"/>
      <c r="Q319" s="11"/>
      <c r="R319" s="52"/>
    </row>
    <row r="320" spans="2:18" ht="17.25" customHeight="1" x14ac:dyDescent="0.35">
      <c r="B320" s="12"/>
      <c r="C320" s="12"/>
      <c r="D320" s="12"/>
      <c r="E320" s="12"/>
      <c r="F320" s="20"/>
      <c r="G320" s="93"/>
      <c r="H320" s="11"/>
      <c r="I320" s="11"/>
      <c r="J320" s="11"/>
      <c r="K320" s="11"/>
      <c r="L320" s="71"/>
      <c r="M320" s="94"/>
      <c r="N320" s="94"/>
      <c r="O320" s="94"/>
      <c r="P320" s="11"/>
      <c r="Q320" s="11"/>
      <c r="R320" s="52"/>
    </row>
    <row r="321" spans="2:18" ht="17.25" customHeight="1" x14ac:dyDescent="0.35">
      <c r="B321" s="12"/>
      <c r="C321" s="12"/>
      <c r="D321" s="12"/>
      <c r="E321" s="12"/>
      <c r="F321" s="20"/>
      <c r="G321" s="93"/>
      <c r="H321" s="11"/>
      <c r="I321" s="11"/>
      <c r="J321" s="11"/>
      <c r="K321" s="11"/>
      <c r="L321" s="71"/>
      <c r="M321" s="94"/>
      <c r="N321" s="94"/>
      <c r="O321" s="94"/>
      <c r="P321" s="11"/>
      <c r="Q321" s="11"/>
      <c r="R321" s="52"/>
    </row>
    <row r="322" spans="2:18" ht="17.25" customHeight="1" x14ac:dyDescent="0.35">
      <c r="B322" s="12"/>
      <c r="C322" s="12"/>
      <c r="D322" s="12"/>
      <c r="E322" s="12"/>
      <c r="F322" s="20"/>
      <c r="G322" s="93"/>
      <c r="H322" s="11"/>
      <c r="I322" s="11"/>
      <c r="J322" s="11"/>
      <c r="K322" s="11"/>
      <c r="L322" s="71"/>
      <c r="M322" s="94"/>
      <c r="N322" s="94"/>
      <c r="O322" s="94"/>
      <c r="P322" s="11"/>
      <c r="Q322" s="11"/>
      <c r="R322" s="52"/>
    </row>
    <row r="323" spans="2:18" ht="17.25" customHeight="1" x14ac:dyDescent="0.35">
      <c r="B323" s="12"/>
      <c r="C323" s="12"/>
      <c r="D323" s="12"/>
      <c r="E323" s="12"/>
      <c r="F323" s="20"/>
      <c r="G323" s="93"/>
      <c r="H323" s="11"/>
      <c r="I323" s="11"/>
      <c r="J323" s="11"/>
      <c r="K323" s="11"/>
      <c r="L323" s="71"/>
      <c r="M323" s="94"/>
      <c r="N323" s="94"/>
      <c r="O323" s="94"/>
      <c r="P323" s="11"/>
      <c r="Q323" s="11"/>
      <c r="R323" s="52"/>
    </row>
    <row r="324" spans="2:18" ht="17.25" customHeight="1" x14ac:dyDescent="0.35">
      <c r="B324" s="12"/>
      <c r="C324" s="12"/>
      <c r="D324" s="12"/>
      <c r="E324" s="12"/>
      <c r="F324" s="20"/>
      <c r="G324" s="93"/>
      <c r="H324" s="11"/>
      <c r="I324" s="11"/>
      <c r="J324" s="11"/>
      <c r="K324" s="11"/>
      <c r="L324" s="71"/>
      <c r="M324" s="94"/>
      <c r="N324" s="94"/>
      <c r="O324" s="94"/>
      <c r="P324" s="11"/>
      <c r="Q324" s="11"/>
      <c r="R324" s="52"/>
    </row>
    <row r="325" spans="2:18" ht="17.25" customHeight="1" x14ac:dyDescent="0.35">
      <c r="B325" s="12"/>
      <c r="C325" s="12"/>
      <c r="D325" s="12"/>
      <c r="E325" s="12"/>
      <c r="F325" s="20"/>
      <c r="G325" s="93"/>
      <c r="H325" s="11"/>
      <c r="I325" s="11"/>
      <c r="J325" s="11"/>
      <c r="K325" s="11"/>
      <c r="L325" s="71"/>
      <c r="M325" s="94"/>
      <c r="N325" s="94"/>
      <c r="O325" s="94"/>
      <c r="P325" s="11"/>
      <c r="Q325" s="11"/>
      <c r="R325" s="52"/>
    </row>
    <row r="326" spans="2:18" ht="17.25" customHeight="1" x14ac:dyDescent="0.35">
      <c r="B326" s="12"/>
      <c r="C326" s="12"/>
      <c r="D326" s="12"/>
      <c r="E326" s="12"/>
      <c r="F326" s="20"/>
      <c r="G326" s="93"/>
      <c r="H326" s="11"/>
      <c r="I326" s="11"/>
      <c r="J326" s="11"/>
      <c r="K326" s="11"/>
      <c r="L326" s="71"/>
      <c r="M326" s="94"/>
      <c r="N326" s="94"/>
      <c r="O326" s="94"/>
      <c r="P326" s="11"/>
      <c r="Q326" s="11"/>
      <c r="R326" s="52"/>
    </row>
    <row r="327" spans="2:18" ht="17.25" customHeight="1" x14ac:dyDescent="0.35">
      <c r="B327" s="12"/>
      <c r="C327" s="12"/>
      <c r="D327" s="12"/>
      <c r="E327" s="12"/>
      <c r="F327" s="20"/>
      <c r="G327" s="93"/>
      <c r="H327" s="11"/>
      <c r="I327" s="11"/>
      <c r="J327" s="11"/>
      <c r="K327" s="11"/>
      <c r="L327" s="71"/>
      <c r="M327" s="94"/>
      <c r="N327" s="94"/>
      <c r="O327" s="94"/>
      <c r="P327" s="11"/>
      <c r="Q327" s="11"/>
      <c r="R327" s="52"/>
    </row>
    <row r="328" spans="2:18" ht="17.25" customHeight="1" x14ac:dyDescent="0.35">
      <c r="B328" s="12"/>
      <c r="C328" s="12"/>
      <c r="D328" s="12"/>
      <c r="E328" s="12"/>
      <c r="F328" s="20"/>
      <c r="G328" s="93"/>
      <c r="H328" s="11"/>
      <c r="I328" s="11"/>
      <c r="J328" s="11"/>
      <c r="K328" s="11"/>
      <c r="L328" s="71"/>
      <c r="M328" s="94"/>
      <c r="N328" s="94"/>
      <c r="O328" s="94"/>
      <c r="P328" s="11"/>
      <c r="Q328" s="11"/>
      <c r="R328" s="52"/>
    </row>
    <row r="329" spans="2:18" ht="17.25" customHeight="1" x14ac:dyDescent="0.35">
      <c r="B329" s="12"/>
      <c r="C329" s="12"/>
      <c r="D329" s="12"/>
      <c r="E329" s="12"/>
      <c r="F329" s="20"/>
      <c r="G329" s="93"/>
      <c r="H329" s="11"/>
      <c r="I329" s="11"/>
      <c r="J329" s="11"/>
      <c r="K329" s="11"/>
      <c r="L329" s="71"/>
      <c r="M329" s="94"/>
      <c r="N329" s="94"/>
      <c r="O329" s="94"/>
      <c r="P329" s="11"/>
      <c r="Q329" s="11"/>
      <c r="R329" s="52"/>
    </row>
    <row r="330" spans="2:18" ht="17.25" customHeight="1" x14ac:dyDescent="0.35">
      <c r="B330" s="12"/>
      <c r="C330" s="12"/>
      <c r="D330" s="12"/>
      <c r="E330" s="12"/>
      <c r="F330" s="20"/>
      <c r="G330" s="93"/>
      <c r="H330" s="11"/>
      <c r="I330" s="11"/>
      <c r="J330" s="11"/>
      <c r="K330" s="11"/>
      <c r="L330" s="71"/>
      <c r="M330" s="94"/>
      <c r="N330" s="94"/>
      <c r="O330" s="94"/>
      <c r="P330" s="11"/>
      <c r="Q330" s="11"/>
      <c r="R330" s="52"/>
    </row>
    <row r="331" spans="2:18" ht="17.25" customHeight="1" x14ac:dyDescent="0.35">
      <c r="B331" s="12"/>
      <c r="C331" s="12"/>
      <c r="D331" s="12"/>
      <c r="E331" s="12"/>
      <c r="F331" s="20"/>
      <c r="G331" s="93"/>
      <c r="H331" s="11"/>
      <c r="I331" s="11"/>
      <c r="J331" s="11"/>
      <c r="K331" s="11"/>
      <c r="L331" s="71"/>
      <c r="M331" s="94"/>
      <c r="N331" s="94"/>
      <c r="O331" s="94"/>
      <c r="P331" s="11"/>
      <c r="Q331" s="11"/>
      <c r="R331" s="52"/>
    </row>
    <row r="332" spans="2:18" ht="17.25" customHeight="1" x14ac:dyDescent="0.35">
      <c r="B332" s="12"/>
      <c r="C332" s="12"/>
      <c r="D332" s="12"/>
      <c r="E332" s="12"/>
      <c r="F332" s="20"/>
      <c r="G332" s="93"/>
      <c r="H332" s="11"/>
      <c r="I332" s="11"/>
      <c r="J332" s="11"/>
      <c r="K332" s="11"/>
      <c r="L332" s="71"/>
      <c r="M332" s="94"/>
      <c r="N332" s="94"/>
      <c r="O332" s="94"/>
      <c r="P332" s="11"/>
      <c r="Q332" s="11"/>
      <c r="R332" s="52"/>
    </row>
    <row r="333" spans="2:18" ht="17.25" customHeight="1" x14ac:dyDescent="0.35">
      <c r="B333" s="12"/>
      <c r="C333" s="12"/>
      <c r="D333" s="12"/>
      <c r="E333" s="12"/>
      <c r="F333" s="20"/>
      <c r="G333" s="93"/>
      <c r="H333" s="11"/>
      <c r="I333" s="11"/>
      <c r="J333" s="11"/>
      <c r="K333" s="11"/>
      <c r="L333" s="71"/>
      <c r="M333" s="94"/>
      <c r="N333" s="94"/>
      <c r="O333" s="94"/>
      <c r="P333" s="11"/>
      <c r="Q333" s="11"/>
      <c r="R333" s="52"/>
    </row>
    <row r="334" spans="2:18" ht="17.25" customHeight="1" x14ac:dyDescent="0.35">
      <c r="B334" s="12"/>
      <c r="C334" s="12"/>
      <c r="D334" s="12"/>
      <c r="E334" s="12"/>
      <c r="F334" s="20"/>
      <c r="G334" s="93"/>
      <c r="H334" s="11"/>
      <c r="I334" s="11"/>
      <c r="J334" s="11"/>
      <c r="K334" s="11"/>
      <c r="L334" s="71"/>
      <c r="M334" s="94"/>
      <c r="N334" s="94"/>
      <c r="O334" s="94"/>
      <c r="P334" s="11"/>
      <c r="Q334" s="11"/>
      <c r="R334" s="52"/>
    </row>
    <row r="335" spans="2:18" ht="17.25" customHeight="1" x14ac:dyDescent="0.35">
      <c r="B335" s="12"/>
      <c r="C335" s="12"/>
      <c r="D335" s="12"/>
      <c r="E335" s="12"/>
      <c r="F335" s="20"/>
      <c r="G335" s="93"/>
      <c r="H335" s="11"/>
      <c r="I335" s="11"/>
      <c r="J335" s="11"/>
      <c r="K335" s="11"/>
      <c r="L335" s="71"/>
      <c r="M335" s="94"/>
      <c r="N335" s="94"/>
      <c r="O335" s="94"/>
      <c r="P335" s="11"/>
      <c r="Q335" s="11"/>
      <c r="R335" s="52"/>
    </row>
    <row r="336" spans="2:18" ht="17.25" customHeight="1" x14ac:dyDescent="0.35">
      <c r="B336" s="20"/>
      <c r="C336" s="20"/>
      <c r="D336" s="20"/>
      <c r="E336" s="20"/>
      <c r="F336" s="20"/>
      <c r="G336" s="93"/>
      <c r="H336" s="11"/>
      <c r="I336" s="86"/>
      <c r="J336" s="86"/>
    </row>
    <row r="337" spans="2:8" x14ac:dyDescent="0.35">
      <c r="B337" s="20"/>
      <c r="C337" s="20"/>
      <c r="D337" s="20"/>
      <c r="E337" s="20"/>
      <c r="F337" s="20"/>
      <c r="G337" s="93"/>
      <c r="H337" s="11"/>
    </row>
    <row r="338" spans="2:8" x14ac:dyDescent="0.35">
      <c r="B338" s="20"/>
      <c r="C338" s="20"/>
      <c r="D338" s="20"/>
      <c r="E338" s="20"/>
      <c r="F338" s="20"/>
      <c r="G338" s="93"/>
      <c r="H338" s="11"/>
    </row>
    <row r="339" spans="2:8" x14ac:dyDescent="0.35">
      <c r="B339" s="20"/>
      <c r="C339" s="20"/>
      <c r="D339" s="20"/>
      <c r="E339" s="20"/>
      <c r="F339" s="20"/>
      <c r="G339" s="93"/>
      <c r="H339" s="11"/>
    </row>
    <row r="340" spans="2:8" x14ac:dyDescent="0.35">
      <c r="B340" s="20"/>
      <c r="C340" s="20"/>
      <c r="D340" s="20"/>
      <c r="E340" s="20"/>
      <c r="F340" s="20"/>
      <c r="G340" s="93"/>
      <c r="H340" s="11"/>
    </row>
    <row r="341" spans="2:8" x14ac:dyDescent="0.35">
      <c r="B341" s="20"/>
      <c r="C341" s="20"/>
      <c r="D341" s="20"/>
      <c r="E341" s="20"/>
      <c r="F341" s="20"/>
      <c r="G341" s="93"/>
      <c r="H341" s="11"/>
    </row>
    <row r="342" spans="2:8" x14ac:dyDescent="0.35">
      <c r="B342" s="20"/>
      <c r="C342" s="20"/>
      <c r="D342" s="20"/>
      <c r="E342" s="20"/>
      <c r="F342" s="20"/>
      <c r="G342" s="93"/>
      <c r="H342" s="11"/>
    </row>
    <row r="343" spans="2:8" x14ac:dyDescent="0.35">
      <c r="B343" s="20"/>
      <c r="C343" s="20"/>
      <c r="D343" s="20"/>
      <c r="E343" s="20"/>
      <c r="F343" s="97"/>
      <c r="G343" s="93"/>
      <c r="H343" s="11"/>
    </row>
    <row r="344" spans="2:8" x14ac:dyDescent="0.35">
      <c r="B344" s="20"/>
      <c r="C344" s="20"/>
      <c r="D344" s="20"/>
      <c r="E344" s="20"/>
      <c r="G344" s="93"/>
      <c r="H344" s="11"/>
    </row>
    <row r="345" spans="2:8" x14ac:dyDescent="0.35">
      <c r="C345" s="86"/>
      <c r="D345" s="86"/>
      <c r="E345" s="86"/>
      <c r="G345" s="86"/>
      <c r="H345" s="86"/>
    </row>
  </sheetData>
  <mergeCells count="76">
    <mergeCell ref="J54:L54"/>
    <mergeCell ref="D32:E32"/>
    <mergeCell ref="F32:G32"/>
    <mergeCell ref="F225:G225"/>
    <mergeCell ref="J51:L51"/>
    <mergeCell ref="J126:L127"/>
    <mergeCell ref="N32:O32"/>
    <mergeCell ref="B2:R2"/>
    <mergeCell ref="B6:R6"/>
    <mergeCell ref="B7:R7"/>
    <mergeCell ref="B8:R8"/>
    <mergeCell ref="B11:R11"/>
    <mergeCell ref="P32:Q32"/>
    <mergeCell ref="R32:S32"/>
    <mergeCell ref="B32:B33"/>
    <mergeCell ref="C32:C33"/>
    <mergeCell ref="L32:M32"/>
    <mergeCell ref="H32:I32"/>
    <mergeCell ref="J32:K32"/>
    <mergeCell ref="B94:B95"/>
    <mergeCell ref="C94:C95"/>
    <mergeCell ref="D94:E94"/>
    <mergeCell ref="R225:S225"/>
    <mergeCell ref="J225:K225"/>
    <mergeCell ref="L225:M225"/>
    <mergeCell ref="N225:O225"/>
    <mergeCell ref="P225:Q225"/>
    <mergeCell ref="B225:B226"/>
    <mergeCell ref="C225:C226"/>
    <mergeCell ref="D225:E225"/>
    <mergeCell ref="H225:I225"/>
    <mergeCell ref="B126:B127"/>
    <mergeCell ref="C126:C127"/>
    <mergeCell ref="D126:D127"/>
    <mergeCell ref="E126:F126"/>
    <mergeCell ref="B290:C290"/>
    <mergeCell ref="B285:C285"/>
    <mergeCell ref="B286:C286"/>
    <mergeCell ref="B287:C287"/>
    <mergeCell ref="B288:C288"/>
    <mergeCell ref="B289:C289"/>
    <mergeCell ref="B184:B187"/>
    <mergeCell ref="B188:B191"/>
    <mergeCell ref="B192:B195"/>
    <mergeCell ref="B196:B199"/>
    <mergeCell ref="B200:B203"/>
    <mergeCell ref="B204:B207"/>
    <mergeCell ref="B208:B211"/>
    <mergeCell ref="B212:B215"/>
    <mergeCell ref="B216:B219"/>
    <mergeCell ref="B220:C220"/>
    <mergeCell ref="B297:C297"/>
    <mergeCell ref="B298:C298"/>
    <mergeCell ref="B291:C291"/>
    <mergeCell ref="B292:C292"/>
    <mergeCell ref="B293:C293"/>
    <mergeCell ref="B294:C294"/>
    <mergeCell ref="B295:C295"/>
    <mergeCell ref="B296:C296"/>
    <mergeCell ref="B176:B179"/>
    <mergeCell ref="B180:B183"/>
    <mergeCell ref="B164:B167"/>
    <mergeCell ref="B156:B159"/>
    <mergeCell ref="B148:B151"/>
    <mergeCell ref="B152:B155"/>
    <mergeCell ref="B160:B163"/>
    <mergeCell ref="B168:B171"/>
    <mergeCell ref="M126:M127"/>
    <mergeCell ref="N126:O126"/>
    <mergeCell ref="J143:O143"/>
    <mergeCell ref="B172:B175"/>
    <mergeCell ref="B132:B135"/>
    <mergeCell ref="B144:B147"/>
    <mergeCell ref="B140:B143"/>
    <mergeCell ref="B128:B131"/>
    <mergeCell ref="B136:B139"/>
  </mergeCells>
  <phoneticPr fontId="30" type="noConversion"/>
  <printOptions horizontalCentered="1"/>
  <pageMargins left="0" right="0" top="0.39370078740157483" bottom="0.39370078740157483" header="0.31496062992125984" footer="0.31496062992125984"/>
  <pageSetup paperSize="9" scale="37" fitToHeight="4" orientation="portrait" r:id="rId4"/>
  <rowBreaks count="3" manualBreakCount="3">
    <brk id="121" max="18" man="1"/>
    <brk id="252" max="18" man="1"/>
    <brk id="301" max="18" man="1"/>
  </rowBreaks>
  <ignoredErrors>
    <ignoredError sqref="D279:E279 G279:H279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ER</vt:lpstr>
      <vt:lpstr>'Casos ER'!Área_de_impresión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Jean Eckan</cp:lastModifiedBy>
  <cp:lastPrinted>2024-02-14T15:16:23Z</cp:lastPrinted>
  <dcterms:created xsi:type="dcterms:W3CDTF">2023-08-14T13:39:38Z</dcterms:created>
  <dcterms:modified xsi:type="dcterms:W3CDTF">2026-04-21T03:23:33Z</dcterms:modified>
</cp:coreProperties>
</file>