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JEAN\Registros SAR - Fichas\3. Reportes Estadístico SAR-CEM\2026\6. RE SAR - Violación Sexual 2026\"/>
    </mc:Choice>
  </mc:AlternateContent>
  <xr:revisionPtr revIDLastSave="0" documentId="13_ncr:1_{23489408-7FD5-474B-B5F6-446CDFCB20C0}" xr6:coauthVersionLast="47" xr6:coauthVersionMax="47" xr10:uidLastSave="{00000000-0000-0000-0000-000000000000}"/>
  <bookViews>
    <workbookView xWindow="-110" yWindow="-110" windowWidth="25820" windowHeight="15500" tabRatio="860" xr2:uid="{00000000-000D-0000-FFFF-FFFF00000000}"/>
  </bookViews>
  <sheets>
    <sheet name="Casos SAR" sheetId="2" r:id="rId1"/>
  </sheets>
  <definedNames>
    <definedName name="_xlnm.Print_Area" localSheetId="0">'Casos SAR'!$A$1:$S$260</definedName>
  </definedNames>
  <calcPr calcId="191029"/>
  <pivotCaches>
    <pivotCache cacheId="21" r:id="rId2"/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P147" i="2"/>
  <c r="O147" i="2"/>
  <c r="C58" i="2" l="1"/>
  <c r="C59" i="2"/>
  <c r="C61" i="2"/>
  <c r="C62" i="2"/>
  <c r="C63" i="2"/>
  <c r="C64" i="2"/>
  <c r="C65" i="2"/>
  <c r="C66" i="2"/>
  <c r="C67" i="2"/>
  <c r="C68" i="2"/>
  <c r="C57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D225" i="2" l="1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E27" i="2"/>
  <c r="D27" i="2"/>
  <c r="C255" i="2"/>
  <c r="C233" i="2"/>
  <c r="C19" i="2"/>
  <c r="J91" i="2"/>
  <c r="D91" i="2"/>
  <c r="C88" i="2"/>
  <c r="C89" i="2"/>
  <c r="E69" i="2"/>
  <c r="D69" i="2"/>
  <c r="F51" i="2"/>
  <c r="C49" i="2"/>
  <c r="D51" i="2"/>
  <c r="F226" i="2"/>
  <c r="E226" i="2"/>
  <c r="C87" i="2"/>
  <c r="C24" i="2"/>
  <c r="C124" i="2"/>
  <c r="C115" i="2"/>
  <c r="C103" i="2"/>
  <c r="C102" i="2"/>
  <c r="D226" i="2" l="1"/>
  <c r="C47" i="2"/>
  <c r="C23" i="2"/>
  <c r="L91" i="2"/>
  <c r="K91" i="2"/>
  <c r="I91" i="2"/>
  <c r="H91" i="2"/>
  <c r="G91" i="2"/>
  <c r="F91" i="2"/>
  <c r="E91" i="2"/>
  <c r="G69" i="2"/>
  <c r="F69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E51" i="2"/>
  <c r="C46" i="2"/>
  <c r="N134" i="2"/>
  <c r="N147" i="2" s="1"/>
  <c r="E125" i="2" l="1"/>
  <c r="D125" i="2"/>
  <c r="C104" i="2"/>
  <c r="C105" i="2"/>
  <c r="C106" i="2"/>
  <c r="C107" i="2"/>
  <c r="C108" i="2"/>
  <c r="C109" i="2"/>
  <c r="C110" i="2"/>
  <c r="C111" i="2"/>
  <c r="C112" i="2"/>
  <c r="C113" i="2"/>
  <c r="C114" i="2"/>
  <c r="C116" i="2"/>
  <c r="C117" i="2"/>
  <c r="C118" i="2"/>
  <c r="C119" i="2"/>
  <c r="C120" i="2"/>
  <c r="C121" i="2"/>
  <c r="C122" i="2"/>
  <c r="C123" i="2"/>
  <c r="C82" i="2"/>
  <c r="C125" i="2" l="1"/>
  <c r="C126" i="2" s="1"/>
  <c r="C41" i="2" l="1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L256" i="2" l="1"/>
  <c r="E256" i="2" l="1"/>
  <c r="D256" i="2"/>
  <c r="F256" i="2"/>
  <c r="G256" i="2"/>
  <c r="H256" i="2"/>
  <c r="I256" i="2"/>
  <c r="J256" i="2"/>
  <c r="K256" i="2"/>
  <c r="M256" i="2"/>
  <c r="N256" i="2"/>
  <c r="O256" i="2"/>
  <c r="P256" i="2"/>
  <c r="Q256" i="2"/>
  <c r="R256" i="2"/>
  <c r="S256" i="2"/>
  <c r="C256" i="2" l="1"/>
  <c r="F257" i="2" l="1"/>
  <c r="C257" i="2"/>
  <c r="I257" i="2"/>
  <c r="E257" i="2"/>
  <c r="M257" i="2"/>
  <c r="N257" i="2"/>
  <c r="G257" i="2"/>
  <c r="J257" i="2"/>
  <c r="R257" i="2"/>
  <c r="K257" i="2"/>
  <c r="P257" i="2"/>
  <c r="H257" i="2"/>
  <c r="O257" i="2"/>
  <c r="D257" i="2"/>
  <c r="S257" i="2"/>
  <c r="L257" i="2"/>
  <c r="Q257" i="2"/>
  <c r="C83" i="2" l="1"/>
  <c r="C84" i="2"/>
  <c r="C85" i="2"/>
  <c r="C86" i="2"/>
  <c r="C80" i="2"/>
  <c r="C81" i="2"/>
  <c r="C79" i="2"/>
  <c r="C90" i="2"/>
  <c r="C42" i="2"/>
  <c r="C50" i="2"/>
  <c r="C43" i="2"/>
  <c r="C45" i="2"/>
  <c r="C40" i="2"/>
  <c r="C44" i="2"/>
  <c r="C48" i="2"/>
  <c r="C254" i="2"/>
  <c r="C253" i="2"/>
  <c r="C252" i="2"/>
  <c r="C251" i="2"/>
  <c r="C250" i="2"/>
  <c r="C249" i="2"/>
  <c r="C248" i="2"/>
  <c r="C91" i="2" l="1"/>
  <c r="C92" i="2" s="1"/>
  <c r="O103" i="2"/>
  <c r="P103" i="2" s="1"/>
  <c r="O104" i="2"/>
  <c r="P104" i="2" s="1"/>
  <c r="O105" i="2"/>
  <c r="P105" i="2" s="1"/>
  <c r="O106" i="2"/>
  <c r="P106" i="2" s="1"/>
  <c r="O107" i="2"/>
  <c r="P107" i="2" s="1"/>
  <c r="O108" i="2"/>
  <c r="P108" i="2" s="1"/>
  <c r="O109" i="2"/>
  <c r="P109" i="2" s="1"/>
  <c r="O110" i="2"/>
  <c r="P110" i="2" s="1"/>
  <c r="O111" i="2"/>
  <c r="P111" i="2" s="1"/>
  <c r="O112" i="2"/>
  <c r="P112" i="2" s="1"/>
  <c r="O113" i="2"/>
  <c r="P113" i="2" s="1"/>
  <c r="O114" i="2"/>
  <c r="P114" i="2" s="1"/>
  <c r="O115" i="2"/>
  <c r="P115" i="2" s="1"/>
  <c r="O116" i="2"/>
  <c r="P116" i="2" s="1"/>
  <c r="O117" i="2"/>
  <c r="P117" i="2" s="1"/>
  <c r="O118" i="2"/>
  <c r="P118" i="2" s="1"/>
  <c r="O119" i="2"/>
  <c r="P119" i="2" s="1"/>
  <c r="O120" i="2"/>
  <c r="P120" i="2" s="1"/>
  <c r="O121" i="2"/>
  <c r="P121" i="2" s="1"/>
  <c r="O122" i="2"/>
  <c r="P122" i="2" s="1"/>
  <c r="O123" i="2"/>
  <c r="P123" i="2" s="1"/>
  <c r="O124" i="2"/>
  <c r="P124" i="2" s="1"/>
  <c r="O102" i="2"/>
  <c r="P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02" i="2"/>
  <c r="H102" i="2" s="1"/>
  <c r="P125" i="2" l="1"/>
  <c r="H125" i="2"/>
  <c r="C39" i="2"/>
  <c r="C51" i="2" s="1"/>
  <c r="C52" i="2" s="1"/>
  <c r="C26" i="2"/>
  <c r="C25" i="2"/>
  <c r="C22" i="2"/>
  <c r="C21" i="2"/>
  <c r="C20" i="2"/>
  <c r="C18" i="2"/>
  <c r="C17" i="2"/>
  <c r="C16" i="2"/>
  <c r="C15" i="2"/>
  <c r="C27" i="2" l="1"/>
  <c r="C69" i="2"/>
  <c r="D70" i="2" s="1"/>
  <c r="R29" i="2"/>
  <c r="R31" i="2"/>
  <c r="R28" i="2"/>
  <c r="R30" i="2"/>
  <c r="I52" i="2"/>
  <c r="D126" i="2"/>
  <c r="F70" i="2" l="1"/>
  <c r="C70" i="2"/>
  <c r="E70" i="2"/>
  <c r="G70" i="2"/>
  <c r="C28" i="2"/>
  <c r="N52" i="2"/>
  <c r="M52" i="2"/>
  <c r="R52" i="2"/>
  <c r="G52" i="2"/>
  <c r="D28" i="2"/>
  <c r="H52" i="2"/>
  <c r="E52" i="2"/>
  <c r="F52" i="2"/>
  <c r="K52" i="2"/>
  <c r="E28" i="2"/>
  <c r="P52" i="2"/>
  <c r="J52" i="2"/>
  <c r="D52" i="2"/>
  <c r="O52" i="2"/>
  <c r="S52" i="2"/>
  <c r="L52" i="2"/>
  <c r="Q52" i="2"/>
  <c r="E126" i="2"/>
  <c r="J92" i="2"/>
  <c r="L92" i="2"/>
  <c r="G92" i="2"/>
  <c r="D92" i="2"/>
  <c r="E92" i="2"/>
  <c r="H92" i="2"/>
  <c r="F92" i="2"/>
  <c r="K92" i="2"/>
  <c r="I92" i="2"/>
  <c r="R36" i="2"/>
  <c r="S27" i="2" s="1"/>
  <c r="S28" i="2" l="1"/>
  <c r="S35" i="2"/>
  <c r="S29" i="2"/>
  <c r="S36" i="2" l="1"/>
  <c r="N148" i="2" l="1"/>
  <c r="O148" i="2"/>
  <c r="P148" i="2"/>
</calcChain>
</file>

<file path=xl/sharedStrings.xml><?xml version="1.0" encoding="utf-8"?>
<sst xmlns="http://schemas.openxmlformats.org/spreadsheetml/2006/main" count="389" uniqueCount="103">
  <si>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</si>
  <si>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</si>
  <si>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</si>
  <si>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</si>
  <si>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</si>
  <si>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</si>
  <si>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</si>
  <si>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</si>
  <si>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</si>
  <si>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</si>
  <si>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</si>
  <si>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</si>
  <si>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</si>
  <si>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</si>
  <si>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</si>
  <si>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</si>
  <si>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</si>
  <si>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</si>
  <si>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</si>
  <si>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</si>
  <si>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</si>
  <si>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</si>
  <si>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</si>
  <si>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</si>
  <si>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</si>
  <si>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</si>
  <si>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</si>
  <si>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</si>
  <si>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</si>
  <si>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</si>
  <si>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</si>
  <si>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</si>
  <si>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</si>
  <si>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Quechua</t>
  </si>
  <si>
    <t>Aimara</t>
  </si>
  <si>
    <t>Indígena u originario de la Amazonía</t>
  </si>
  <si>
    <t>Perteneciente o parte de otro pueblo indígena u originario</t>
  </si>
  <si>
    <t>Blanco</t>
  </si>
  <si>
    <t>Mestizo</t>
  </si>
  <si>
    <t>Otro</t>
  </si>
  <si>
    <t>Departamento</t>
  </si>
  <si>
    <t>Total de Casos</t>
  </si>
  <si>
    <t>Sexo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</si>
  <si>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</si>
  <si>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</si>
  <si>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</si>
  <si>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</si>
  <si>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</si>
  <si>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</si>
  <si>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</si>
  <si>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</si>
  <si>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</si>
  <si>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</si>
  <si>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</si>
  <si>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</si>
  <si>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</si>
  <si>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</si>
  <si>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</si>
  <si>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</si>
  <si>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</si>
  <si>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</si>
  <si>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</si>
  <si>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</si>
  <si>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</si>
  <si>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</si>
  <si>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Madre de Dios</t>
  </si>
  <si>
    <t>Suma de Mujer</t>
  </si>
  <si>
    <t>Suma de Hombre</t>
  </si>
  <si>
    <t>Negro, moreno, zambo, mulato o afroperuano</t>
  </si>
  <si>
    <t>No sabe / no responde</t>
  </si>
  <si>
    <t>Región</t>
  </si>
  <si>
    <t>Edades</t>
  </si>
  <si>
    <t>0 a 5 años</t>
  </si>
  <si>
    <t>6 a 11 años</t>
  </si>
  <si>
    <t>12 a 17 años</t>
  </si>
  <si>
    <t>Apurímac</t>
  </si>
  <si>
    <t>Huánuco</t>
  </si>
  <si>
    <t>Junín</t>
  </si>
  <si>
    <t>La libertad</t>
  </si>
  <si>
    <t>Madre de dios</t>
  </si>
  <si>
    <t>San Martín</t>
  </si>
  <si>
    <t>Vínculo de la presunta persona agresora con el/la NNA</t>
  </si>
  <si>
    <t>Sexo de NNA</t>
  </si>
  <si>
    <t>Otro*</t>
  </si>
  <si>
    <t>Vecino</t>
  </si>
  <si>
    <t>Tío</t>
  </si>
  <si>
    <t>Desconocido</t>
  </si>
  <si>
    <t>Padre</t>
  </si>
  <si>
    <t>Primo</t>
  </si>
  <si>
    <t>a/ No considera la caracteristica de violación sexual mediante engaño</t>
  </si>
  <si>
    <r>
      <t xml:space="preserve">REPORTE ESTADÍSTICO DE CASOS DE </t>
    </r>
    <r>
      <rPr>
        <b/>
        <sz val="20"/>
        <color rgb="FFFFFF00"/>
        <rFont val="Arial"/>
        <family val="2"/>
      </rPr>
      <t>VIOLACIÓN SEXUAL</t>
    </r>
    <r>
      <rPr>
        <b/>
        <vertAlign val="superscript"/>
        <sz val="20"/>
        <color rgb="FFFFFF00"/>
        <rFont val="Arial"/>
        <family val="2"/>
      </rPr>
      <t>a/</t>
    </r>
    <r>
      <rPr>
        <b/>
        <sz val="16"/>
        <color theme="0"/>
        <rFont val="Arial"/>
        <family val="2"/>
      </rPr>
      <t xml:space="preserve"> ATENDIDOS EN EL SERVICIO DE ATENCIÓN RURAL</t>
    </r>
  </si>
  <si>
    <t>Derivado</t>
  </si>
  <si>
    <t>Cuñado</t>
  </si>
  <si>
    <t>Enamorado</t>
  </si>
  <si>
    <t>Padrastro</t>
  </si>
  <si>
    <t>Exenamorado</t>
  </si>
  <si>
    <t>El docente</t>
  </si>
  <si>
    <t>*Solo se consideran los casos de condición Nuevo, Reingreso, Reincidente y Derivado</t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</si>
  <si>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>: Registro de Casos del Servicio de Atención Rural (SAR)/ SGIC / WARMI ÑAN / MIMP</t>
    </r>
  </si>
  <si>
    <t>* Conviviente, Conyuge, Habita en el mismo hogar, Hermano, Hermanastro, Otro tipo de relación sexo-afectiva, Otro familiar, Empleador/a de trabajo y Otro.</t>
  </si>
  <si>
    <t>Tio - abuelo</t>
  </si>
  <si>
    <t>Periodo: Enero - Abril, 2026 (Preliminar)</t>
  </si>
  <si>
    <t>Compañero de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</si>
</sst>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0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b/>
      <vertAlign val="superscript"/>
      <sz val="20"/>
      <color rgb="FFFFFF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/>
      <right/>
      <top style="thin">
        <color indexed="65"/>
      </top>
      <bottom/>
      <diagonal/>
    </border>
    <border>
      <left/>
      <right/>
      <top style="medium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4" fillId="0" borderId="0" applyBorder="0"/>
    <xf numFmtId="0" fontId="25" fillId="0" borderId="0"/>
    <xf numFmtId="0" fontId="1" fillId="0" borderId="0"/>
    <xf numFmtId="0" fontId="3" fillId="0" borderId="0"/>
    <xf numFmtId="0" fontId="24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Border="0"/>
    <xf numFmtId="0" fontId="26" fillId="0" borderId="0"/>
  </cellStyleXfs>
  <cellXfs count="186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9" fillId="3" borderId="0" xfId="2" applyFont="1" applyFill="1" applyAlignment="1">
      <alignment horizontal="centerContinuous" vertical="center"/>
    </xf>
    <xf numFmtId="0" fontId="10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4" fillId="4" borderId="0" xfId="2" applyFont="1" applyFill="1" applyAlignment="1">
      <alignment vertical="center"/>
    </xf>
    <xf numFmtId="0" fontId="10" fillId="4" borderId="0" xfId="2" applyFont="1" applyFill="1" applyAlignment="1">
      <alignment horizontal="center" vertical="center" wrapText="1"/>
    </xf>
    <xf numFmtId="0" fontId="15" fillId="0" borderId="5" xfId="2" applyFont="1" applyBorder="1" applyAlignment="1">
      <alignment horizontal="left" vertical="center"/>
    </xf>
    <xf numFmtId="3" fontId="16" fillId="0" borderId="5" xfId="2" applyNumberFormat="1" applyFont="1" applyBorder="1" applyAlignment="1">
      <alignment horizontal="center" vertical="center"/>
    </xf>
    <xf numFmtId="3" fontId="17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18" fillId="4" borderId="0" xfId="2" applyFont="1" applyFill="1" applyAlignment="1">
      <alignment horizontal="left" vertical="center"/>
    </xf>
    <xf numFmtId="3" fontId="15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5" fillId="0" borderId="6" xfId="2" applyNumberFormat="1" applyFont="1" applyBorder="1" applyAlignment="1">
      <alignment horizontal="left" vertical="center"/>
    </xf>
    <xf numFmtId="3" fontId="17" fillId="0" borderId="6" xfId="2" applyNumberFormat="1" applyFont="1" applyBorder="1" applyAlignment="1">
      <alignment horizontal="center" vertical="center"/>
    </xf>
    <xf numFmtId="0" fontId="15" fillId="7" borderId="7" xfId="2" applyFont="1" applyFill="1" applyBorder="1" applyAlignment="1">
      <alignment horizontal="center" vertical="center"/>
    </xf>
    <xf numFmtId="3" fontId="16" fillId="8" borderId="7" xfId="2" applyNumberFormat="1" applyFont="1" applyFill="1" applyBorder="1" applyAlignment="1">
      <alignment horizontal="center" vertical="center"/>
    </xf>
    <xf numFmtId="3" fontId="16" fillId="9" borderId="7" xfId="2" applyNumberFormat="1" applyFont="1" applyFill="1" applyBorder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16" fillId="7" borderId="7" xfId="2" applyFont="1" applyFill="1" applyBorder="1" applyAlignment="1">
      <alignment horizontal="center" vertical="center"/>
    </xf>
    <xf numFmtId="0" fontId="16" fillId="8" borderId="8" xfId="2" applyFont="1" applyFill="1" applyBorder="1" applyAlignment="1">
      <alignment horizontal="center" vertical="center"/>
    </xf>
    <xf numFmtId="164" fontId="16" fillId="0" borderId="8" xfId="4" applyNumberFormat="1" applyFont="1" applyFill="1" applyBorder="1" applyAlignment="1">
      <alignment horizontal="center" vertical="center"/>
    </xf>
    <xf numFmtId="164" fontId="16" fillId="9" borderId="8" xfId="4" applyNumberFormat="1" applyFont="1" applyFill="1" applyBorder="1" applyAlignment="1">
      <alignment horizontal="center" vertical="center"/>
    </xf>
    <xf numFmtId="0" fontId="19" fillId="2" borderId="0" xfId="2" applyFont="1" applyFill="1" applyAlignment="1">
      <alignment vertical="center"/>
    </xf>
    <xf numFmtId="0" fontId="21" fillId="2" borderId="0" xfId="2" applyFont="1" applyFill="1" applyAlignment="1">
      <alignment vertical="center"/>
    </xf>
    <xf numFmtId="0" fontId="21" fillId="4" borderId="0" xfId="2" applyFont="1" applyFill="1" applyAlignment="1">
      <alignment vertical="center"/>
    </xf>
    <xf numFmtId="0" fontId="21" fillId="2" borderId="0" xfId="2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0" fontId="10" fillId="4" borderId="0" xfId="2" applyFont="1" applyFill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left" vertical="center"/>
    </xf>
    <xf numFmtId="3" fontId="17" fillId="4" borderId="0" xfId="2" applyNumberFormat="1" applyFont="1" applyFill="1" applyAlignment="1">
      <alignment horizontal="center" vertical="center"/>
    </xf>
    <xf numFmtId="3" fontId="16" fillId="4" borderId="0" xfId="2" applyNumberFormat="1" applyFont="1" applyFill="1" applyAlignment="1">
      <alignment horizontal="center" vertical="center"/>
    </xf>
    <xf numFmtId="164" fontId="17" fillId="4" borderId="0" xfId="1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6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3" fontId="16" fillId="7" borderId="7" xfId="2" applyNumberFormat="1" applyFont="1" applyFill="1" applyBorder="1" applyAlignment="1">
      <alignment horizontal="center" vertical="center"/>
    </xf>
    <xf numFmtId="9" fontId="3" fillId="2" borderId="0" xfId="4" applyFill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3" fontId="15" fillId="0" borderId="11" xfId="2" applyNumberFormat="1" applyFont="1" applyBorder="1" applyAlignment="1">
      <alignment horizontal="left" vertical="center"/>
    </xf>
    <xf numFmtId="3" fontId="16" fillId="0" borderId="11" xfId="2" applyNumberFormat="1" applyFont="1" applyBorder="1" applyAlignment="1">
      <alignment horizontal="center" vertical="center"/>
    </xf>
    <xf numFmtId="0" fontId="16" fillId="7" borderId="0" xfId="2" applyFont="1" applyFill="1" applyAlignment="1">
      <alignment horizontal="center" vertical="center"/>
    </xf>
    <xf numFmtId="3" fontId="16" fillId="8" borderId="0" xfId="2" applyNumberFormat="1" applyFont="1" applyFill="1" applyAlignment="1">
      <alignment horizontal="center" vertical="center"/>
    </xf>
    <xf numFmtId="0" fontId="19" fillId="4" borderId="0" xfId="2" applyFont="1" applyFill="1" applyAlignment="1">
      <alignment vertical="center"/>
    </xf>
    <xf numFmtId="0" fontId="22" fillId="4" borderId="0" xfId="2" applyFont="1" applyFill="1" applyAlignment="1">
      <alignment vertical="center"/>
    </xf>
    <xf numFmtId="0" fontId="13" fillId="6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3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5" fillId="4" borderId="0" xfId="2" applyNumberFormat="1" applyFont="1" applyFill="1" applyAlignment="1">
      <alignment vertical="center"/>
    </xf>
    <xf numFmtId="3" fontId="15" fillId="4" borderId="0" xfId="2" applyNumberFormat="1" applyFont="1" applyFill="1" applyAlignment="1">
      <alignment horizontal="left" vertical="center"/>
    </xf>
    <xf numFmtId="0" fontId="20" fillId="4" borderId="0" xfId="2" applyFont="1" applyFill="1" applyAlignment="1">
      <alignment vertical="center"/>
    </xf>
    <xf numFmtId="0" fontId="23" fillId="2" borderId="12" xfId="2" applyFont="1" applyFill="1" applyBorder="1" applyAlignment="1">
      <alignment vertical="center" wrapText="1"/>
    </xf>
    <xf numFmtId="0" fontId="23" fillId="2" borderId="0" xfId="2" applyFont="1" applyFill="1" applyAlignment="1">
      <alignment vertical="center" wrapText="1"/>
    </xf>
    <xf numFmtId="0" fontId="15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3" fillId="5" borderId="13" xfId="2" applyFont="1" applyFill="1" applyBorder="1" applyAlignment="1">
      <alignment horizontal="center" vertical="center" wrapText="1"/>
    </xf>
    <xf numFmtId="0" fontId="13" fillId="5" borderId="14" xfId="2" applyFont="1" applyFill="1" applyBorder="1" applyAlignment="1">
      <alignment horizontal="center" vertical="center" wrapText="1"/>
    </xf>
    <xf numFmtId="3" fontId="16" fillId="8" borderId="8" xfId="2" applyNumberFormat="1" applyFont="1" applyFill="1" applyBorder="1" applyAlignment="1">
      <alignment horizontal="center" vertical="center"/>
    </xf>
    <xf numFmtId="164" fontId="16" fillId="9" borderId="8" xfId="1" applyNumberFormat="1" applyFont="1" applyFill="1" applyBorder="1" applyAlignment="1">
      <alignment horizontal="center" vertical="center"/>
    </xf>
    <xf numFmtId="3" fontId="16" fillId="4" borderId="0" xfId="2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2" applyFont="1" applyFill="1" applyAlignment="1">
      <alignment vertical="center"/>
    </xf>
    <xf numFmtId="0" fontId="10" fillId="4" borderId="0" xfId="2" applyFont="1" applyFill="1" applyAlignment="1">
      <alignment horizontal="center" vertical="center"/>
    </xf>
    <xf numFmtId="3" fontId="15" fillId="4" borderId="0" xfId="2" applyNumberFormat="1" applyFont="1" applyFill="1" applyAlignment="1">
      <alignment vertical="center" wrapText="1"/>
    </xf>
    <xf numFmtId="3" fontId="16" fillId="0" borderId="15" xfId="2" applyNumberFormat="1" applyFont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15" fillId="0" borderId="15" xfId="2" applyNumberFormat="1" applyFont="1" applyBorder="1" applyAlignment="1">
      <alignment horizontal="left" vertical="center"/>
    </xf>
    <xf numFmtId="3" fontId="17" fillId="0" borderId="15" xfId="2" applyNumberFormat="1" applyFont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 wrapText="1"/>
    </xf>
    <xf numFmtId="0" fontId="13" fillId="5" borderId="20" xfId="2" applyFont="1" applyFill="1" applyBorder="1" applyAlignment="1">
      <alignment horizontal="center" vertical="center" wrapText="1"/>
    </xf>
    <xf numFmtId="0" fontId="13" fillId="6" borderId="19" xfId="2" applyFont="1" applyFill="1" applyBorder="1" applyAlignment="1">
      <alignment horizontal="center" vertical="center" wrapText="1"/>
    </xf>
    <xf numFmtId="0" fontId="13" fillId="6" borderId="20" xfId="2" applyFont="1" applyFill="1" applyBorder="1" applyAlignment="1">
      <alignment horizontal="center" vertical="center" wrapText="1"/>
    </xf>
    <xf numFmtId="3" fontId="16" fillId="8" borderId="21" xfId="2" applyNumberFormat="1" applyFont="1" applyFill="1" applyBorder="1" applyAlignment="1">
      <alignment horizontal="center" vertical="center"/>
    </xf>
    <xf numFmtId="3" fontId="16" fillId="8" borderId="22" xfId="2" applyNumberFormat="1" applyFont="1" applyFill="1" applyBorder="1" applyAlignment="1">
      <alignment horizontal="center" vertical="center"/>
    </xf>
    <xf numFmtId="164" fontId="16" fillId="9" borderId="23" xfId="4" applyNumberFormat="1" applyFont="1" applyFill="1" applyBorder="1" applyAlignment="1">
      <alignment horizontal="center" vertical="center"/>
    </xf>
    <xf numFmtId="164" fontId="16" fillId="9" borderId="24" xfId="4" applyNumberFormat="1" applyFont="1" applyFill="1" applyBorder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9" fontId="6" fillId="2" borderId="0" xfId="4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6" fillId="7" borderId="26" xfId="2" applyFont="1" applyFill="1" applyBorder="1" applyAlignment="1">
      <alignment horizontal="center" vertical="center"/>
    </xf>
    <xf numFmtId="3" fontId="16" fillId="8" borderId="26" xfId="2" applyNumberFormat="1" applyFont="1" applyFill="1" applyBorder="1" applyAlignment="1">
      <alignment horizontal="center" vertical="center"/>
    </xf>
    <xf numFmtId="3" fontId="16" fillId="7" borderId="26" xfId="2" applyNumberFormat="1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0" fontId="10" fillId="5" borderId="27" xfId="2" applyFont="1" applyFill="1" applyBorder="1" applyAlignment="1">
      <alignment horizontal="center" vertical="center" wrapText="1"/>
    </xf>
    <xf numFmtId="0" fontId="10" fillId="5" borderId="28" xfId="2" applyFont="1" applyFill="1" applyBorder="1" applyAlignment="1">
      <alignment horizontal="center" vertical="center" wrapText="1"/>
    </xf>
    <xf numFmtId="3" fontId="29" fillId="0" borderId="30" xfId="2" applyNumberFormat="1" applyFont="1" applyBorder="1" applyAlignment="1">
      <alignment horizontal="left" vertical="center"/>
    </xf>
    <xf numFmtId="3" fontId="5" fillId="0" borderId="30" xfId="2" applyNumberFormat="1" applyFont="1" applyBorder="1" applyAlignment="1">
      <alignment horizontal="center" vertical="center"/>
    </xf>
    <xf numFmtId="3" fontId="3" fillId="0" borderId="30" xfId="2" applyNumberFormat="1" applyBorder="1" applyAlignment="1">
      <alignment horizontal="center" vertical="center"/>
    </xf>
    <xf numFmtId="3" fontId="16" fillId="0" borderId="32" xfId="2" applyNumberFormat="1" applyFont="1" applyBorder="1" applyAlignment="1">
      <alignment horizontal="center" vertical="center"/>
    </xf>
    <xf numFmtId="3" fontId="17" fillId="0" borderId="32" xfId="2" applyNumberFormat="1" applyFont="1" applyBorder="1" applyAlignment="1">
      <alignment horizontal="center" vertical="center"/>
    </xf>
    <xf numFmtId="3" fontId="29" fillId="10" borderId="30" xfId="2" applyNumberFormat="1" applyFont="1" applyFill="1" applyBorder="1" applyAlignment="1">
      <alignment vertical="center"/>
    </xf>
    <xf numFmtId="3" fontId="5" fillId="10" borderId="30" xfId="2" applyNumberFormat="1" applyFont="1" applyFill="1" applyBorder="1" applyAlignment="1">
      <alignment horizontal="center" vertical="center"/>
    </xf>
    <xf numFmtId="3" fontId="29" fillId="10" borderId="29" xfId="2" applyNumberFormat="1" applyFont="1" applyFill="1" applyBorder="1" applyAlignment="1">
      <alignment vertical="center"/>
    </xf>
    <xf numFmtId="3" fontId="10" fillId="11" borderId="36" xfId="2" applyNumberFormat="1" applyFont="1" applyFill="1" applyBorder="1" applyAlignment="1">
      <alignment horizontal="center" vertical="center"/>
    </xf>
    <xf numFmtId="164" fontId="23" fillId="2" borderId="12" xfId="2" applyNumberFormat="1" applyFont="1" applyFill="1" applyBorder="1" applyAlignment="1">
      <alignment vertical="center" wrapText="1"/>
    </xf>
    <xf numFmtId="164" fontId="20" fillId="4" borderId="0" xfId="2" applyNumberFormat="1" applyFont="1" applyFill="1" applyAlignment="1">
      <alignment vertical="center"/>
    </xf>
    <xf numFmtId="0" fontId="31" fillId="4" borderId="0" xfId="2" applyFont="1" applyFill="1" applyAlignment="1">
      <alignment horizontal="center" vertical="center"/>
    </xf>
    <xf numFmtId="3" fontId="13" fillId="4" borderId="0" xfId="2" applyNumberFormat="1" applyFont="1" applyFill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5" fillId="0" borderId="31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20" fillId="2" borderId="0" xfId="2" applyFont="1" applyFill="1" applyAlignment="1">
      <alignment vertical="center"/>
    </xf>
    <xf numFmtId="3" fontId="20" fillId="2" borderId="0" xfId="2" applyNumberFormat="1" applyFont="1" applyFill="1" applyAlignment="1">
      <alignment horizontal="center" vertical="center"/>
    </xf>
    <xf numFmtId="0" fontId="34" fillId="4" borderId="0" xfId="2" applyFont="1" applyFill="1" applyAlignment="1">
      <alignment horizontal="center" vertical="center"/>
    </xf>
    <xf numFmtId="3" fontId="35" fillId="4" borderId="0" xfId="2" applyNumberFormat="1" applyFont="1" applyFill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36" fillId="4" borderId="0" xfId="2" applyFont="1" applyFill="1" applyAlignment="1">
      <alignment vertical="center"/>
    </xf>
    <xf numFmtId="0" fontId="33" fillId="4" borderId="0" xfId="0" applyFont="1" applyFill="1" applyAlignment="1">
      <alignment vertical="center"/>
    </xf>
    <xf numFmtId="3" fontId="33" fillId="4" borderId="0" xfId="0" applyNumberFormat="1" applyFont="1" applyFill="1" applyAlignment="1">
      <alignment vertical="center"/>
    </xf>
    <xf numFmtId="0" fontId="33" fillId="4" borderId="0" xfId="0" applyFont="1" applyFill="1"/>
    <xf numFmtId="0" fontId="33" fillId="0" borderId="0" xfId="0" applyFont="1"/>
    <xf numFmtId="3" fontId="33" fillId="0" borderId="0" xfId="0" applyNumberFormat="1" applyFont="1" applyAlignment="1">
      <alignment vertical="center"/>
    </xf>
    <xf numFmtId="0" fontId="33" fillId="4" borderId="25" xfId="0" applyFont="1" applyFill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3" fillId="0" borderId="38" xfId="2" applyFont="1" applyBorder="1" applyAlignment="1">
      <alignment vertical="center" wrapText="1"/>
    </xf>
    <xf numFmtId="0" fontId="20" fillId="2" borderId="0" xfId="2" applyFont="1" applyFill="1" applyAlignment="1">
      <alignment horizontal="left" vertical="center"/>
    </xf>
    <xf numFmtId="0" fontId="22" fillId="2" borderId="0" xfId="2" applyFont="1" applyFill="1" applyAlignment="1">
      <alignment vertical="center"/>
    </xf>
    <xf numFmtId="0" fontId="23" fillId="0" borderId="29" xfId="2" applyFont="1" applyBorder="1" applyAlignment="1">
      <alignment horizontal="center" vertical="center" wrapText="1"/>
    </xf>
    <xf numFmtId="0" fontId="23" fillId="0" borderId="33" xfId="2" applyFont="1" applyBorder="1" applyAlignment="1">
      <alignment horizontal="center" vertical="center" wrapText="1"/>
    </xf>
    <xf numFmtId="0" fontId="23" fillId="0" borderId="34" xfId="2" applyFont="1" applyBorder="1" applyAlignment="1">
      <alignment horizontal="center" vertical="center" wrapText="1"/>
    </xf>
    <xf numFmtId="0" fontId="23" fillId="0" borderId="35" xfId="2" applyFont="1" applyBorder="1" applyAlignment="1">
      <alignment horizontal="center" vertical="center" wrapText="1"/>
    </xf>
    <xf numFmtId="3" fontId="30" fillId="11" borderId="36" xfId="2" applyNumberFormat="1" applyFont="1" applyFill="1" applyBorder="1" applyAlignment="1">
      <alignment horizontal="center" vertical="center"/>
    </xf>
    <xf numFmtId="0" fontId="13" fillId="5" borderId="3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3" fillId="6" borderId="17" xfId="2" applyFont="1" applyFill="1" applyBorder="1" applyAlignment="1">
      <alignment horizontal="center" vertical="center" wrapText="1"/>
    </xf>
    <xf numFmtId="0" fontId="13" fillId="6" borderId="18" xfId="2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 wrapText="1"/>
    </xf>
    <xf numFmtId="0" fontId="13" fillId="6" borderId="16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37" fillId="2" borderId="12" xfId="0" applyFont="1" applyFill="1" applyBorder="1" applyAlignment="1">
      <alignment horizontal="left" vertical="top" wrapText="1"/>
    </xf>
    <xf numFmtId="0" fontId="37" fillId="2" borderId="0" xfId="0" applyFont="1" applyFill="1" applyAlignment="1">
      <alignment horizontal="left" vertical="top" wrapText="1"/>
    </xf>
    <xf numFmtId="0" fontId="37" fillId="2" borderId="31" xfId="0" applyFont="1" applyFill="1" applyBorder="1" applyAlignment="1">
      <alignment horizontal="left" vertical="top" wrapText="1"/>
    </xf>
    <xf numFmtId="0" fontId="15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/>
    </xf>
    <xf numFmtId="0" fontId="13" fillId="5" borderId="37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33" fillId="4" borderId="0" xfId="0" applyFont="1" applyFill="1" applyBorder="1"/>
    <xf numFmtId="0" fontId="33" fillId="4" borderId="0" xfId="0" applyFont="1" applyFill="1" applyBorder="1" applyAlignment="1">
      <alignment horizontal="left"/>
    </xf>
    <xf numFmtId="0" fontId="33" fillId="4" borderId="0" xfId="0" applyNumberFormat="1" applyFont="1" applyFill="1" applyBorder="1"/>
    <xf numFmtId="0" fontId="33" fillId="4" borderId="25" xfId="0" applyNumberFormat="1" applyFont="1" applyFill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0" xfId="0" applyNumberFormat="1" applyFont="1" applyBorder="1"/>
    <xf numFmtId="0" fontId="33" fillId="0" borderId="25" xfId="0" applyNumberFormat="1" applyFont="1" applyBorder="1"/>
  </cellXfs>
  <cellStyles count="17">
    <cellStyle name="Normal" xfId="0" builtinId="0"/>
    <cellStyle name="Normal 2" xfId="6" xr:uid="{00000000-0005-0000-0000-000001000000}"/>
    <cellStyle name="Normal 2 2" xfId="10" xr:uid="{00000000-0005-0000-0000-000002000000}"/>
    <cellStyle name="Normal 2 2 2" xfId="9" xr:uid="{00000000-0005-0000-0000-000003000000}"/>
    <cellStyle name="Normal 2 2 2 2" xfId="15" xr:uid="{00000000-0005-0000-0000-000004000000}"/>
    <cellStyle name="Normal 2 2 3" xfId="8" xr:uid="{00000000-0005-0000-0000-000005000000}"/>
    <cellStyle name="Normal 2 3" xfId="2" xr:uid="{00000000-0005-0000-0000-000006000000}"/>
    <cellStyle name="Normal 2 4" xfId="7" xr:uid="{00000000-0005-0000-0000-000007000000}"/>
    <cellStyle name="Normal 2 5" xfId="16" xr:uid="{00000000-0005-0000-0000-000008000000}"/>
    <cellStyle name="Normal 3 2" xfId="5" xr:uid="{00000000-0005-0000-0000-000009000000}"/>
    <cellStyle name="Normal_Directorio CEMs - agos - 2009 - UGTAI" xfId="3" xr:uid="{00000000-0005-0000-0000-00000A000000}"/>
    <cellStyle name="Porcentaje" xfId="1" builtinId="5"/>
    <cellStyle name="Porcentaje 10" xfId="13" xr:uid="{00000000-0005-0000-0000-00000C000000}"/>
    <cellStyle name="Porcentaje 2" xfId="4" xr:uid="{00000000-0005-0000-0000-00000D000000}"/>
    <cellStyle name="Porcentaje 2 2" xfId="11" xr:uid="{00000000-0005-0000-0000-00000E000000}"/>
    <cellStyle name="Porcentaje 3 2" xfId="12" xr:uid="{00000000-0005-0000-0000-00000F000000}"/>
    <cellStyle name="Porcentual 2" xfId="14" xr:uid="{00000000-0005-0000-0000-000010000000}"/>
  </cellStyles>
  <dxfs count="52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SAR'!$R$28:$R$31</c:f>
              <c:numCache>
                <c:formatCode>#,##0</c:formatCode>
                <c:ptCount val="4"/>
                <c:pt idx="0">
                  <c:v>26</c:v>
                </c:pt>
                <c:pt idx="1">
                  <c:v>102</c:v>
                </c:pt>
                <c:pt idx="2">
                  <c:v>41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</a:t>
            </a: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Casos de violación sexual atendidos </a:t>
            </a: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según sexo de la persona usuaria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19170133153098259"/>
                  <c:y val="-8.0308740343813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19664460497417319"/>
                  <c:y val="0.141746387837313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SAR'!$D$14:$E$14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SAR'!$D$27:$E$27</c:f>
              <c:numCache>
                <c:formatCode>#,##0</c:formatCode>
                <c:ptCount val="2"/>
                <c:pt idx="0">
                  <c:v>159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</a:t>
            </a: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rPr>
              <a:t>Casos de violación sexual atendidos </a:t>
            </a:r>
            <a:r>
              <a:rPr lang="es-PE" sz="1400" b="1">
                <a:latin typeface="Arial Narrow" panose="020B0606020202030204" pitchFamily="34" charset="0"/>
              </a:rPr>
              <a:t>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D7-4B53-B71C-9DA76E640F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D7-4B53-B71C-9DA76E640F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D7-4B53-B71C-9DA76E640F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58D1-4F71-93E4-A6F830EB2A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SAR'!$D$56:$G$56</c:f>
              <c:strCache>
                <c:ptCount val="4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</c:strCache>
            </c:strRef>
          </c:cat>
          <c:val>
            <c:numRef>
              <c:f>'Casos SAR'!$D$69:$G$69</c:f>
              <c:numCache>
                <c:formatCode>#,##0</c:formatCode>
                <c:ptCount val="4"/>
                <c:pt idx="0">
                  <c:v>147</c:v>
                </c:pt>
                <c:pt idx="1">
                  <c:v>19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D7-4B53-B71C-9DA76E64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[4.RE_SAR_Violación_Sexual_Ene_Abr_2026.xlsx]Casos SAR!TablaDinámica8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casos de violación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SAR'!$J$101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SAR'!$I$102:$I$124</c:f>
              <c:strCache>
                <c:ptCount val="23"/>
                <c:pt idx="0">
                  <c:v>Tumbes</c:v>
                </c:pt>
                <c:pt idx="1">
                  <c:v>Ica</c:v>
                </c:pt>
                <c:pt idx="2">
                  <c:v>La Libertad</c:v>
                </c:pt>
                <c:pt idx="3">
                  <c:v>Ancash</c:v>
                </c:pt>
                <c:pt idx="4">
                  <c:v>Moquegua</c:v>
                </c:pt>
                <c:pt idx="5">
                  <c:v>Madre de Dios</c:v>
                </c:pt>
                <c:pt idx="6">
                  <c:v>Huanuco</c:v>
                </c:pt>
                <c:pt idx="7">
                  <c:v>Arequipa</c:v>
                </c:pt>
                <c:pt idx="8">
                  <c:v>Tacna</c:v>
                </c:pt>
                <c:pt idx="9">
                  <c:v>Cajamarca</c:v>
                </c:pt>
                <c:pt idx="10">
                  <c:v>Huancavelica</c:v>
                </c:pt>
                <c:pt idx="11">
                  <c:v>Lambayeque</c:v>
                </c:pt>
                <c:pt idx="12">
                  <c:v>Pasco</c:v>
                </c:pt>
                <c:pt idx="13">
                  <c:v>Ucayali</c:v>
                </c:pt>
                <c:pt idx="14">
                  <c:v>Apurimac</c:v>
                </c:pt>
                <c:pt idx="15">
                  <c:v>Puno</c:v>
                </c:pt>
                <c:pt idx="16">
                  <c:v>San Martin</c:v>
                </c:pt>
                <c:pt idx="17">
                  <c:v>Ayacucho</c:v>
                </c:pt>
                <c:pt idx="18">
                  <c:v>Piura</c:v>
                </c:pt>
                <c:pt idx="19">
                  <c:v>Junin</c:v>
                </c:pt>
                <c:pt idx="20">
                  <c:v>Cusco</c:v>
                </c:pt>
                <c:pt idx="21">
                  <c:v>Loreto</c:v>
                </c:pt>
                <c:pt idx="22">
                  <c:v>Amazonas</c:v>
                </c:pt>
              </c:strCache>
            </c:strRef>
          </c:cat>
          <c:val>
            <c:numRef>
              <c:f>'Casos SAR'!$J$102:$J$124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14</c:v>
                </c:pt>
                <c:pt idx="21">
                  <c:v>22</c:v>
                </c:pt>
                <c:pt idx="2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1-4B21-B9E2-49057B8C9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41466256"/>
        <c:axId val="1841469584"/>
      </c:barChart>
      <c:catAx>
        <c:axId val="184146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41469584"/>
        <c:crosses val="autoZero"/>
        <c:auto val="1"/>
        <c:lblAlgn val="ctr"/>
        <c:lblOffset val="100"/>
        <c:noMultiLvlLbl val="0"/>
      </c:catAx>
      <c:valAx>
        <c:axId val="184146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4146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[4.RE_SAR_Violación_Sexual_Ene_Abr_2026.xlsx]Casos SAR!TablaDinámica9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violación sexual hacia hombres según departamento</a:t>
            </a:r>
          </a:p>
        </c:rich>
      </c:tx>
      <c:layout>
        <c:manualLayout>
          <c:xMode val="edge"/>
          <c:yMode val="edge"/>
          <c:x val="0.10390850563120507"/>
          <c:y val="8.05210153509828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SAR'!$R$101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SAR'!$Q$102:$Q$124</c:f>
              <c:strCache>
                <c:ptCount val="23"/>
                <c:pt idx="0">
                  <c:v>La Libertad</c:v>
                </c:pt>
                <c:pt idx="1">
                  <c:v>Ancash</c:v>
                </c:pt>
                <c:pt idx="2">
                  <c:v>Ucayali</c:v>
                </c:pt>
                <c:pt idx="3">
                  <c:v>Ica</c:v>
                </c:pt>
                <c:pt idx="4">
                  <c:v>Tumbes</c:v>
                </c:pt>
                <c:pt idx="5">
                  <c:v>Arequipa</c:v>
                </c:pt>
                <c:pt idx="6">
                  <c:v>Cajamarca</c:v>
                </c:pt>
                <c:pt idx="7">
                  <c:v>Loreto</c:v>
                </c:pt>
                <c:pt idx="8">
                  <c:v>Huancavelica</c:v>
                </c:pt>
                <c:pt idx="9">
                  <c:v>Moquegua</c:v>
                </c:pt>
                <c:pt idx="10">
                  <c:v>Ayacucho</c:v>
                </c:pt>
                <c:pt idx="11">
                  <c:v>Puno</c:v>
                </c:pt>
                <c:pt idx="12">
                  <c:v>Huanuco</c:v>
                </c:pt>
                <c:pt idx="13">
                  <c:v>San Martin</c:v>
                </c:pt>
                <c:pt idx="14">
                  <c:v>Cusco</c:v>
                </c:pt>
                <c:pt idx="15">
                  <c:v>Tacna</c:v>
                </c:pt>
                <c:pt idx="16">
                  <c:v>Lambayeque</c:v>
                </c:pt>
                <c:pt idx="17">
                  <c:v>Madre de Dios</c:v>
                </c:pt>
                <c:pt idx="18">
                  <c:v>Piura</c:v>
                </c:pt>
                <c:pt idx="19">
                  <c:v>Junin</c:v>
                </c:pt>
                <c:pt idx="20">
                  <c:v>Apurimac</c:v>
                </c:pt>
                <c:pt idx="21">
                  <c:v>Pasco</c:v>
                </c:pt>
                <c:pt idx="22">
                  <c:v>Amazonas</c:v>
                </c:pt>
              </c:strCache>
            </c:strRef>
          </c:cat>
          <c:val>
            <c:numRef>
              <c:f>'Casos SAR'!$R$102:$R$124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8-4FBC-92FA-0B5B085A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519520"/>
        <c:axId val="89517856"/>
      </c:barChart>
      <c:catAx>
        <c:axId val="89519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517856"/>
        <c:crosses val="autoZero"/>
        <c:auto val="1"/>
        <c:lblAlgn val="ctr"/>
        <c:lblOffset val="100"/>
        <c:noMultiLvlLbl val="0"/>
      </c:catAx>
      <c:valAx>
        <c:axId val="895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51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761463</xdr:colOff>
      <xdr:row>12</xdr:row>
      <xdr:rowOff>11306</xdr:rowOff>
    </xdr:from>
    <xdr:to>
      <xdr:col>17</xdr:col>
      <xdr:colOff>993322</xdr:colOff>
      <xdr:row>32</xdr:row>
      <xdr:rowOff>136072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0297046" y="2942889"/>
          <a:ext cx="5872776" cy="3416183"/>
          <a:chOff x="10975510" y="6272692"/>
          <a:chExt cx="10021131" cy="4006412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/>
          </xdr:cNvGraphicFramePr>
        </xdr:nvGraphicFramePr>
        <xdr:xfrm>
          <a:off x="10975510" y="6330198"/>
          <a:ext cx="10021131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465798" y="6272692"/>
            <a:ext cx="9527980" cy="92024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violación sexual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847725</xdr:colOff>
      <xdr:row>11</xdr:row>
      <xdr:rowOff>100353</xdr:rowOff>
    </xdr:from>
    <xdr:to>
      <xdr:col>5</xdr:col>
      <xdr:colOff>0</xdr:colOff>
      <xdr:row>12</xdr:row>
      <xdr:rowOff>336177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48578" y="2800971"/>
          <a:ext cx="2917451" cy="4599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por sexo según mes</a:t>
          </a:r>
        </a:p>
      </xdr:txBody>
    </xdr:sp>
    <xdr:clientData/>
  </xdr:twoCellAnchor>
  <xdr:twoCellAnchor>
    <xdr:from>
      <xdr:col>1</xdr:col>
      <xdr:colOff>17318</xdr:colOff>
      <xdr:row>11</xdr:row>
      <xdr:rowOff>102054</xdr:rowOff>
    </xdr:from>
    <xdr:to>
      <xdr:col>1</xdr:col>
      <xdr:colOff>1000125</xdr:colOff>
      <xdr:row>12</xdr:row>
      <xdr:rowOff>160708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6175" y="2782661"/>
          <a:ext cx="982807" cy="28997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924976</xdr:colOff>
      <xdr:row>34</xdr:row>
      <xdr:rowOff>136071</xdr:rowOff>
    </xdr:from>
    <xdr:to>
      <xdr:col>19</xdr:col>
      <xdr:colOff>1</xdr:colOff>
      <xdr:row>35</xdr:row>
      <xdr:rowOff>217714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33833" y="7102928"/>
          <a:ext cx="14627989" cy="3810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34</xdr:row>
      <xdr:rowOff>138761</xdr:rowOff>
    </xdr:from>
    <xdr:to>
      <xdr:col>1</xdr:col>
      <xdr:colOff>1088573</xdr:colOff>
      <xdr:row>35</xdr:row>
      <xdr:rowOff>136071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6" y="764446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53</xdr:row>
      <xdr:rowOff>28205</xdr:rowOff>
    </xdr:from>
    <xdr:to>
      <xdr:col>6</xdr:col>
      <xdr:colOff>0</xdr:colOff>
      <xdr:row>54</xdr:row>
      <xdr:rowOff>268940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31259" y="8006793"/>
          <a:ext cx="3786417" cy="4424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condición del caso según mes</a:t>
          </a:r>
        </a:p>
      </xdr:txBody>
    </xdr:sp>
    <xdr:clientData/>
  </xdr:twoCellAnchor>
  <xdr:twoCellAnchor>
    <xdr:from>
      <xdr:col>1</xdr:col>
      <xdr:colOff>0</xdr:colOff>
      <xdr:row>53</xdr:row>
      <xdr:rowOff>28204</xdr:rowOff>
    </xdr:from>
    <xdr:to>
      <xdr:col>1</xdr:col>
      <xdr:colOff>974148</xdr:colOff>
      <xdr:row>54</xdr:row>
      <xdr:rowOff>70654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8857" y="11267704"/>
          <a:ext cx="974148" cy="24655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0</xdr:col>
      <xdr:colOff>83344</xdr:colOff>
      <xdr:row>75</xdr:row>
      <xdr:rowOff>0</xdr:rowOff>
    </xdr:from>
    <xdr:to>
      <xdr:col>2</xdr:col>
      <xdr:colOff>257729</xdr:colOff>
      <xdr:row>75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3344" y="22623556"/>
          <a:ext cx="1384060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830034</xdr:colOff>
      <xdr:row>75</xdr:row>
      <xdr:rowOff>14766</xdr:rowOff>
    </xdr:from>
    <xdr:to>
      <xdr:col>12</xdr:col>
      <xdr:colOff>8805</xdr:colOff>
      <xdr:row>76</xdr:row>
      <xdr:rowOff>103447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938891" y="16479409"/>
          <a:ext cx="9084771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75</xdr:row>
      <xdr:rowOff>28372</xdr:rowOff>
    </xdr:from>
    <xdr:to>
      <xdr:col>1</xdr:col>
      <xdr:colOff>992899</xdr:colOff>
      <xdr:row>75</xdr:row>
      <xdr:rowOff>326571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9143" y="16493015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1</xdr:colOff>
      <xdr:row>92</xdr:row>
      <xdr:rowOff>35720</xdr:rowOff>
    </xdr:from>
    <xdr:to>
      <xdr:col>12</xdr:col>
      <xdr:colOff>0</xdr:colOff>
      <xdr:row>95</xdr:row>
      <xdr:rowOff>107157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0854" y="25517896"/>
          <a:ext cx="9984440" cy="6653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mayor a 11 años, según los lineamientos para la generación de servicios con pertinencia cultural a través de la incorporación de la variable étnica en las entidades públicas, mediante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6</xdr:col>
      <xdr:colOff>239023</xdr:colOff>
      <xdr:row>12</xdr:row>
      <xdr:rowOff>14715</xdr:rowOff>
    </xdr:from>
    <xdr:to>
      <xdr:col>9</xdr:col>
      <xdr:colOff>814727</xdr:colOff>
      <xdr:row>31</xdr:row>
      <xdr:rowOff>13607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5255523" y="2946298"/>
          <a:ext cx="3263871" cy="3110392"/>
          <a:chOff x="4905321" y="3122144"/>
          <a:chExt cx="4021379" cy="2627147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aphicFramePr/>
        </xdr:nvGraphicFramePr>
        <xdr:xfrm>
          <a:off x="4905321" y="3122144"/>
          <a:ext cx="4021379" cy="26271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17021" y="4490113"/>
            <a:ext cx="445283" cy="71386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7140" y="4528211"/>
            <a:ext cx="387235" cy="7451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12</xdr:col>
      <xdr:colOff>85584</xdr:colOff>
      <xdr:row>54</xdr:row>
      <xdr:rowOff>54428</xdr:rowOff>
    </xdr:from>
    <xdr:to>
      <xdr:col>18</xdr:col>
      <xdr:colOff>457539</xdr:colOff>
      <xdr:row>73</xdr:row>
      <xdr:rowOff>190500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862853</xdr:colOff>
      <xdr:row>97</xdr:row>
      <xdr:rowOff>22420</xdr:rowOff>
    </xdr:from>
    <xdr:to>
      <xdr:col>5</xdr:col>
      <xdr:colOff>13608</xdr:colOff>
      <xdr:row>98</xdr:row>
      <xdr:rowOff>481852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963706" y="15665832"/>
          <a:ext cx="2915931" cy="67234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de violación sexual por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97</xdr:row>
      <xdr:rowOff>22419</xdr:rowOff>
    </xdr:from>
    <xdr:to>
      <xdr:col>1</xdr:col>
      <xdr:colOff>961407</xdr:colOff>
      <xdr:row>98</xdr:row>
      <xdr:rowOff>149680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89647" y="22011562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228</xdr:row>
      <xdr:rowOff>46429</xdr:rowOff>
    </xdr:from>
    <xdr:to>
      <xdr:col>19</xdr:col>
      <xdr:colOff>1</xdr:colOff>
      <xdr:row>229</xdr:row>
      <xdr:rowOff>164883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2885" y="28341282"/>
          <a:ext cx="15796292" cy="3313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228</xdr:row>
      <xdr:rowOff>32821</xdr:rowOff>
    </xdr:from>
    <xdr:to>
      <xdr:col>1</xdr:col>
      <xdr:colOff>961407</xdr:colOff>
      <xdr:row>229</xdr:row>
      <xdr:rowOff>137669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647" y="28327674"/>
          <a:ext cx="972613" cy="31776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5</xdr:col>
      <xdr:colOff>714375</xdr:colOff>
      <xdr:row>96</xdr:row>
      <xdr:rowOff>129569</xdr:rowOff>
    </xdr:from>
    <xdr:to>
      <xdr:col>12</xdr:col>
      <xdr:colOff>212412</xdr:colOff>
      <xdr:row>125</xdr:row>
      <xdr:rowOff>84747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659345</xdr:colOff>
      <xdr:row>96</xdr:row>
      <xdr:rowOff>141472</xdr:rowOff>
    </xdr:from>
    <xdr:to>
      <xdr:col>18</xdr:col>
      <xdr:colOff>290352</xdr:colOff>
      <xdr:row>125</xdr:row>
      <xdr:rowOff>96649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</xdr:colOff>
      <xdr:row>9</xdr:row>
      <xdr:rowOff>33617</xdr:rowOff>
    </xdr:from>
    <xdr:to>
      <xdr:col>18</xdr:col>
      <xdr:colOff>0</xdr:colOff>
      <xdr:row>10</xdr:row>
      <xdr:rowOff>605118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0855" y="1916205"/>
          <a:ext cx="15766674" cy="67235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i="1">
              <a:latin typeface="Arial" panose="020B0604020202020204" pitchFamily="34" charset="0"/>
              <a:cs typeface="Arial" panose="020B0604020202020204" pitchFamily="34" charset="0"/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</a:t>
          </a:r>
        </a:p>
      </xdr:txBody>
    </xdr:sp>
    <xdr:clientData/>
  </xdr:twoCellAnchor>
  <xdr:twoCellAnchor>
    <xdr:from>
      <xdr:col>1</xdr:col>
      <xdr:colOff>868456</xdr:colOff>
      <xdr:row>127</xdr:row>
      <xdr:rowOff>122467</xdr:rowOff>
    </xdr:from>
    <xdr:to>
      <xdr:col>6</xdr:col>
      <xdr:colOff>1</xdr:colOff>
      <xdr:row>130</xdr:row>
      <xdr:rowOff>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973231" y="29240392"/>
          <a:ext cx="3732120" cy="5061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violación sexual a NNA atendidos en el SAR, por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sexo de la persona usuaria según región</a:t>
          </a:r>
        </a:p>
      </xdr:txBody>
    </xdr:sp>
    <xdr:clientData/>
  </xdr:twoCellAnchor>
  <xdr:twoCellAnchor>
    <xdr:from>
      <xdr:col>1</xdr:col>
      <xdr:colOff>13607</xdr:colOff>
      <xdr:row>127</xdr:row>
      <xdr:rowOff>122465</xdr:rowOff>
    </xdr:from>
    <xdr:to>
      <xdr:col>1</xdr:col>
      <xdr:colOff>979714</xdr:colOff>
      <xdr:row>129</xdr:row>
      <xdr:rowOff>68036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18382" y="29240390"/>
          <a:ext cx="966107" cy="3646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10</xdr:col>
      <xdr:colOff>43222</xdr:colOff>
      <xdr:row>127</xdr:row>
      <xdr:rowOff>115255</xdr:rowOff>
    </xdr:from>
    <xdr:to>
      <xdr:col>15</xdr:col>
      <xdr:colOff>829236</xdr:colOff>
      <xdr:row>129</xdr:row>
      <xdr:rowOff>156883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8425222" y="21372814"/>
          <a:ext cx="5313190" cy="4674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 NNA atendidos en el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SAR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por sexo, según vinculo de la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presunta persona agresora con la persona usuaria</a:t>
          </a:r>
        </a:p>
      </xdr:txBody>
    </xdr:sp>
    <xdr:clientData/>
  </xdr:twoCellAnchor>
  <xdr:twoCellAnchor>
    <xdr:from>
      <xdr:col>8</xdr:col>
      <xdr:colOff>888466</xdr:colOff>
      <xdr:row>127</xdr:row>
      <xdr:rowOff>117657</xdr:rowOff>
    </xdr:from>
    <xdr:to>
      <xdr:col>10</xdr:col>
      <xdr:colOff>168089</xdr:colOff>
      <xdr:row>129</xdr:row>
      <xdr:rowOff>49622</xdr:rowOff>
    </xdr:to>
    <xdr:sp macro="" textlink="">
      <xdr:nvSpPr>
        <xdr:cNvPr id="40" name="Rectángulo 5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7309437" y="23762069"/>
          <a:ext cx="1240652" cy="35778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0</xdr:col>
      <xdr:colOff>81643</xdr:colOff>
      <xdr:row>71</xdr:row>
      <xdr:rowOff>30816</xdr:rowOff>
    </xdr:from>
    <xdr:to>
      <xdr:col>12</xdr:col>
      <xdr:colOff>25997</xdr:colOff>
      <xdr:row>73</xdr:row>
      <xdr:rowOff>178898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799F244-7E19-4CA7-9C4C-CB02C6430079}"/>
            </a:ext>
          </a:extLst>
        </xdr:cNvPr>
        <xdr:cNvSpPr txBox="1"/>
      </xdr:nvSpPr>
      <xdr:spPr>
        <a:xfrm>
          <a:off x="81643" y="15787887"/>
          <a:ext cx="9959211" cy="610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SAR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persona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presunta </a:t>
          </a:r>
          <a:r>
            <a:rPr lang="es-MX" i="0">
              <a:solidFill>
                <a:schemeClr val="tx1"/>
              </a:solidFill>
            </a:rPr>
            <a:t>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</a:t>
          </a:r>
          <a:r>
            <a:rPr lang="es-MX" i="0">
              <a:solidFill>
                <a:schemeClr val="tx1"/>
              </a:solidFill>
            </a:rPr>
            <a:t>presunta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SAR.</a:t>
          </a:r>
        </a:p>
      </xdr:txBody>
    </xdr:sp>
    <xdr:clientData/>
  </xdr:twoCellAnchor>
  <xdr:twoCellAnchor editAs="oneCell">
    <xdr:from>
      <xdr:col>0</xdr:col>
      <xdr:colOff>71438</xdr:colOff>
      <xdr:row>0</xdr:row>
      <xdr:rowOff>107156</xdr:rowOff>
    </xdr:from>
    <xdr:to>
      <xdr:col>6</xdr:col>
      <xdr:colOff>117361</xdr:colOff>
      <xdr:row>2</xdr:row>
      <xdr:rowOff>207509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A217114-8AFB-4FCF-AB72-29E1D1D8A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438" y="107156"/>
          <a:ext cx="4844142" cy="61232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453393865741" createdVersion="6" refreshedVersion="8" minRefreshableVersion="3" recordCount="23" xr:uid="{00000000-000A-0000-FFFF-FFFF16000000}">
  <cacheSource type="worksheet">
    <worksheetSource ref="G101:H124" sheet="Casos SAR"/>
  </cacheSource>
  <cacheFields count="2">
    <cacheField name="Departamento" numFmtId="3">
      <sharedItems count="24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  <s v="Callao" u="1"/>
      </sharedItems>
    </cacheField>
    <cacheField name="Mujer" numFmtId="3">
      <sharedItems containsSemiMixedTypes="0" containsString="0" containsNumber="1" containsInteger="1" minValue="0" maxValue="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453446990738" createdVersion="6" refreshedVersion="8" minRefreshableVersion="3" recordCount="23" xr:uid="{00000000-000A-0000-FFFF-FFFF19000000}">
  <cacheSource type="worksheet">
    <worksheetSource ref="O101:P124" sheet="Casos SAR"/>
  </cacheSource>
  <cacheFields count="2">
    <cacheField name="Departamento" numFmtId="3">
      <sharedItems count="24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  <s v="Callao" u="1"/>
      </sharedItems>
    </cacheField>
    <cacheField name="Hombre" numFmtId="3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47"/>
  </r>
  <r>
    <x v="1"/>
    <n v="1"/>
  </r>
  <r>
    <x v="2"/>
    <n v="5"/>
  </r>
  <r>
    <x v="3"/>
    <n v="2"/>
  </r>
  <r>
    <x v="4"/>
    <n v="8"/>
  </r>
  <r>
    <x v="5"/>
    <n v="2"/>
  </r>
  <r>
    <x v="6"/>
    <n v="14"/>
  </r>
  <r>
    <x v="7"/>
    <n v="3"/>
  </r>
  <r>
    <x v="8"/>
    <n v="2"/>
  </r>
  <r>
    <x v="9"/>
    <n v="0"/>
  </r>
  <r>
    <x v="10"/>
    <n v="13"/>
  </r>
  <r>
    <x v="11"/>
    <n v="1"/>
  </r>
  <r>
    <x v="12"/>
    <n v="4"/>
  </r>
  <r>
    <x v="13"/>
    <n v="22"/>
  </r>
  <r>
    <x v="14"/>
    <n v="1"/>
  </r>
  <r>
    <x v="15"/>
    <n v="1"/>
  </r>
  <r>
    <x v="16"/>
    <n v="4"/>
  </r>
  <r>
    <x v="17"/>
    <n v="9"/>
  </r>
  <r>
    <x v="18"/>
    <n v="6"/>
  </r>
  <r>
    <x v="19"/>
    <n v="8"/>
  </r>
  <r>
    <x v="20"/>
    <n v="2"/>
  </r>
  <r>
    <x v="21"/>
    <n v="0"/>
  </r>
  <r>
    <x v="22"/>
    <n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5"/>
  </r>
  <r>
    <x v="1"/>
    <n v="0"/>
  </r>
  <r>
    <x v="2"/>
    <n v="1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1"/>
  </r>
  <r>
    <x v="11"/>
    <n v="0"/>
  </r>
  <r>
    <x v="12"/>
    <n v="1"/>
  </r>
  <r>
    <x v="13"/>
    <n v="0"/>
  </r>
  <r>
    <x v="14"/>
    <n v="1"/>
  </r>
  <r>
    <x v="15"/>
    <n v="0"/>
  </r>
  <r>
    <x v="16"/>
    <n v="1"/>
  </r>
  <r>
    <x v="17"/>
    <n v="1"/>
  </r>
  <r>
    <x v="18"/>
    <n v="0"/>
  </r>
  <r>
    <x v="19"/>
    <n v="0"/>
  </r>
  <r>
    <x v="20"/>
    <n v="0"/>
  </r>
  <r>
    <x v="21"/>
    <n v="0"/>
  </r>
  <r>
    <x v="2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8" cacheId="21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8">
  <location ref="I101:J124" firstHeaderRow="1" firstDataRow="1" firstDataCol="1"/>
  <pivotFields count="2">
    <pivotField axis="axisRow" showAll="0" sortType="ascending">
      <items count="25">
        <item x="0"/>
        <item x="1"/>
        <item x="2"/>
        <item x="3"/>
        <item x="4"/>
        <item x="5"/>
        <item m="1" x="2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22"/>
    </i>
    <i>
      <x v="10"/>
    </i>
    <i>
      <x v="12"/>
    </i>
    <i>
      <x v="1"/>
    </i>
    <i>
      <x v="16"/>
    </i>
    <i>
      <x v="15"/>
    </i>
    <i>
      <x v="9"/>
    </i>
    <i>
      <x v="3"/>
    </i>
    <i>
      <x v="21"/>
    </i>
    <i>
      <x v="5"/>
    </i>
    <i>
      <x v="8"/>
    </i>
    <i>
      <x v="13"/>
    </i>
    <i>
      <x v="17"/>
    </i>
    <i>
      <x v="23"/>
    </i>
    <i>
      <x v="2"/>
    </i>
    <i>
      <x v="19"/>
    </i>
    <i>
      <x v="20"/>
    </i>
    <i>
      <x v="4"/>
    </i>
    <i>
      <x v="18"/>
    </i>
    <i>
      <x v="11"/>
    </i>
    <i>
      <x v="7"/>
    </i>
    <i>
      <x v="14"/>
    </i>
    <i>
      <x/>
    </i>
  </rowItems>
  <colItems count="1">
    <i/>
  </colItems>
  <dataFields count="1">
    <dataField name="Suma de Mujer" fld="1" baseField="0" baseItem="0"/>
  </dataFields>
  <formats count="17">
    <format dxfId="42">
      <pivotArea type="all" dataOnly="0" outline="0" fieldPosition="0"/>
    </format>
    <format dxfId="41">
      <pivotArea outline="0" collapsedLevelsAreSubtotals="1" fieldPosition="0"/>
    </format>
    <format dxfId="40">
      <pivotArea dataOnly="0" labelOnly="1" outline="0" axis="axisValues" fieldPosition="0"/>
    </format>
    <format dxfId="39">
      <pivotArea dataOnly="0" labelOnly="1" fieldPosition="0">
        <references count="1">
          <reference field="0" count="0"/>
        </references>
      </pivotArea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outline="0" axis="axisValues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fieldPosition="0">
        <references count="1">
          <reference field="0" count="0"/>
        </references>
      </pivotArea>
    </format>
    <format dxfId="26">
      <pivotArea dataOnly="0" labelOnly="1" outline="0" axis="axisValues" fieldPosition="0"/>
    </format>
  </format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9" cacheId="25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1">
  <location ref="Q101:R124" firstHeaderRow="1" firstDataRow="1" firstDataCol="1"/>
  <pivotFields count="2">
    <pivotField axis="axisRow" showAll="0" sortType="ascending">
      <items count="25">
        <item x="0"/>
        <item x="1"/>
        <item x="2"/>
        <item x="3"/>
        <item x="4"/>
        <item x="5"/>
        <item m="1" x="2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12"/>
    </i>
    <i>
      <x v="1"/>
    </i>
    <i>
      <x v="23"/>
    </i>
    <i>
      <x v="10"/>
    </i>
    <i>
      <x v="22"/>
    </i>
    <i>
      <x v="3"/>
    </i>
    <i>
      <x v="5"/>
    </i>
    <i>
      <x v="14"/>
    </i>
    <i>
      <x v="8"/>
    </i>
    <i>
      <x v="16"/>
    </i>
    <i>
      <x v="4"/>
    </i>
    <i>
      <x v="19"/>
    </i>
    <i>
      <x v="9"/>
    </i>
    <i>
      <x v="20"/>
    </i>
    <i>
      <x v="7"/>
    </i>
    <i>
      <x v="21"/>
    </i>
    <i>
      <x v="13"/>
    </i>
    <i>
      <x v="15"/>
    </i>
    <i>
      <x v="18"/>
    </i>
    <i>
      <x v="11"/>
    </i>
    <i>
      <x v="2"/>
    </i>
    <i>
      <x v="17"/>
    </i>
    <i>
      <x/>
    </i>
  </rowItems>
  <colItems count="1">
    <i/>
  </colItems>
  <dataFields count="1">
    <dataField name="Suma de Hombre" fld="1" baseField="0" baseItem="0"/>
  </dataFields>
  <formats count="9">
    <format dxfId="51">
      <pivotArea type="all" dataOnly="0" outline="0" fieldPosition="0"/>
    </format>
    <format dxfId="50">
      <pivotArea outline="0" collapsedLevelsAreSubtotals="1" fieldPosition="0"/>
    </format>
    <format dxfId="49">
      <pivotArea dataOnly="0" labelOnly="1" outline="0" axis="axisValues" fieldPosition="0"/>
    </format>
    <format dxfId="48">
      <pivotArea dataOnly="0" labelOnly="1" fieldPosition="0">
        <references count="1">
          <reference field="0" count="0"/>
        </references>
      </pivotArea>
    </format>
    <format dxfId="47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outline="0" axis="axisValues" fieldPosition="0"/>
    </format>
  </format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1:U304"/>
  <sheetViews>
    <sheetView showGridLines="0" tabSelected="1" view="pageBreakPreview" zoomScale="60" zoomScaleNormal="85" workbookViewId="0">
      <selection activeCell="B8" sqref="B8:R8"/>
    </sheetView>
  </sheetViews>
  <sheetFormatPr baseColWidth="10" defaultColWidth="11.453125" defaultRowHeight="14.5" x14ac:dyDescent="0.35"/>
  <cols>
    <col min="1" max="1" width="1.54296875" style="2" customWidth="1"/>
    <col min="2" max="2" width="17.81640625" style="2" customWidth="1"/>
    <col min="3" max="3" width="14.26953125" style="2" customWidth="1"/>
    <col min="4" max="8" width="12.7265625" style="2" customWidth="1"/>
    <col min="9" max="9" width="13.08984375" style="2" bestFit="1" customWidth="1"/>
    <col min="10" max="10" width="13.453125" style="2" bestFit="1" customWidth="1"/>
    <col min="11" max="12" width="12.7265625" style="2" customWidth="1"/>
    <col min="13" max="13" width="14.54296875" style="2" customWidth="1"/>
    <col min="14" max="14" width="15" style="2" customWidth="1"/>
    <col min="15" max="16" width="12.7265625" style="2" customWidth="1"/>
    <col min="17" max="17" width="13.08984375" style="2" bestFit="1" customWidth="1"/>
    <col min="18" max="18" width="15.26953125" style="2" bestFit="1" customWidth="1"/>
    <col min="19" max="19" width="12.7265625" style="2" customWidth="1"/>
    <col min="20" max="20" width="3.7265625" style="2" customWidth="1"/>
    <col min="21" max="16384" width="11.45312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3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2:18" ht="25.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" customHeight="1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8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18" ht="29" x14ac:dyDescent="0.35">
      <c r="B6" s="166" t="s">
        <v>90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2:18" ht="6" customHeight="1" x14ac:dyDescent="0.35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</row>
    <row r="8" spans="2:18" ht="20" x14ac:dyDescent="0.35">
      <c r="B8" s="166" t="s">
        <v>101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</row>
    <row r="9" spans="2:18" ht="11.25" customHeight="1" x14ac:dyDescent="0.3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</row>
    <row r="10" spans="2:18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0" customFormat="1" ht="56.25" customHeight="1" x14ac:dyDescent="0.35"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</row>
    <row r="12" spans="2:18" ht="18" customHeight="1" x14ac:dyDescent="0.35">
      <c r="B12" s="12"/>
      <c r="C12" s="12"/>
      <c r="D12" s="12"/>
      <c r="E12" s="12"/>
      <c r="F12" s="13"/>
      <c r="G12" s="13"/>
    </row>
    <row r="13" spans="2:18" ht="31.5" customHeight="1" x14ac:dyDescent="0.35">
      <c r="B13" s="14"/>
      <c r="C13" s="1"/>
      <c r="D13" s="1"/>
      <c r="E13" s="1"/>
      <c r="F13" s="11"/>
      <c r="G13" s="11"/>
      <c r="M13" s="123"/>
      <c r="N13" s="123"/>
      <c r="O13" s="123"/>
      <c r="P13" s="123"/>
      <c r="Q13" s="123"/>
      <c r="R13" s="123"/>
    </row>
    <row r="14" spans="2:18" ht="32.25" customHeight="1" x14ac:dyDescent="0.35">
      <c r="B14" s="15" t="s">
        <v>0</v>
      </c>
      <c r="C14" s="16" t="s">
        <v>1</v>
      </c>
      <c r="D14" s="17" t="s">
        <v>2</v>
      </c>
      <c r="E14" s="18" t="s">
        <v>3</v>
      </c>
      <c r="F14" s="19"/>
      <c r="G14" s="20"/>
      <c r="M14" s="123"/>
      <c r="N14" s="123"/>
      <c r="O14" s="123"/>
      <c r="P14" s="123"/>
      <c r="Q14" s="123"/>
      <c r="R14" s="123"/>
    </row>
    <row r="15" spans="2:18" ht="27" customHeight="1" x14ac:dyDescent="0.35">
      <c r="B15" s="21" t="s">
        <v>4</v>
      </c>
      <c r="C15" s="22">
        <f>SUM(D15:E15)</f>
        <v>33</v>
      </c>
      <c r="D15" s="23">
        <v>29</v>
      </c>
      <c r="E15" s="23">
        <v>4</v>
      </c>
      <c r="F15" s="24"/>
      <c r="G15" s="25"/>
      <c r="M15" s="123"/>
      <c r="N15" s="123"/>
      <c r="O15" s="123"/>
      <c r="P15" s="123"/>
      <c r="Q15" s="123"/>
      <c r="R15" s="123"/>
    </row>
    <row r="16" spans="2:18" ht="22.5" customHeight="1" x14ac:dyDescent="0.35">
      <c r="B16" s="21" t="s">
        <v>5</v>
      </c>
      <c r="C16" s="22">
        <f>SUM(D16:E16)</f>
        <v>35</v>
      </c>
      <c r="D16" s="23">
        <v>33</v>
      </c>
      <c r="E16" s="23">
        <v>2</v>
      </c>
      <c r="F16" s="24"/>
      <c r="G16" s="25"/>
      <c r="M16" s="123"/>
      <c r="N16" s="123"/>
      <c r="O16" s="123"/>
      <c r="P16" s="123"/>
      <c r="Q16" s="123"/>
      <c r="R16" s="123"/>
    </row>
    <row r="17" spans="2:19" ht="22.5" customHeight="1" x14ac:dyDescent="0.35">
      <c r="B17" s="21" t="s">
        <v>6</v>
      </c>
      <c r="C17" s="22">
        <f t="shared" ref="C17:C26" si="0">SUM(D17:E17)</f>
        <v>47</v>
      </c>
      <c r="D17" s="23">
        <v>45</v>
      </c>
      <c r="E17" s="23">
        <v>2</v>
      </c>
      <c r="F17" s="24"/>
      <c r="G17" s="25"/>
      <c r="M17" s="123"/>
      <c r="N17" s="123"/>
      <c r="O17" s="123"/>
      <c r="P17" s="123"/>
      <c r="Q17" s="123"/>
      <c r="R17" s="123"/>
    </row>
    <row r="18" spans="2:19" ht="22.5" customHeight="1" thickBot="1" x14ac:dyDescent="0.4">
      <c r="B18" s="21" t="s">
        <v>7</v>
      </c>
      <c r="C18" s="22">
        <f t="shared" si="0"/>
        <v>55</v>
      </c>
      <c r="D18" s="23">
        <v>52</v>
      </c>
      <c r="E18" s="23">
        <v>3</v>
      </c>
      <c r="F18" s="24"/>
      <c r="G18" s="25"/>
      <c r="M18" s="123"/>
      <c r="N18" s="123"/>
      <c r="O18" s="123"/>
      <c r="P18" s="123"/>
      <c r="Q18" s="123"/>
      <c r="R18" s="123"/>
    </row>
    <row r="19" spans="2:19" ht="22.5" hidden="1" customHeight="1" x14ac:dyDescent="0.35">
      <c r="B19" s="21" t="s">
        <v>8</v>
      </c>
      <c r="C19" s="22">
        <f>SUM(D19:E19)</f>
        <v>0</v>
      </c>
      <c r="D19" s="23"/>
      <c r="E19" s="23"/>
      <c r="F19" s="24"/>
      <c r="G19" s="27"/>
      <c r="M19" s="123"/>
      <c r="N19" s="123"/>
      <c r="O19" s="123"/>
      <c r="P19" s="123"/>
      <c r="Q19" s="123"/>
      <c r="R19" s="123"/>
    </row>
    <row r="20" spans="2:19" ht="22.5" hidden="1" customHeight="1" x14ac:dyDescent="0.35">
      <c r="B20" s="21" t="s">
        <v>9</v>
      </c>
      <c r="C20" s="22">
        <f t="shared" si="0"/>
        <v>0</v>
      </c>
      <c r="D20" s="23"/>
      <c r="E20" s="23"/>
      <c r="F20" s="24"/>
      <c r="G20" s="28"/>
      <c r="M20" s="123"/>
      <c r="N20" s="123"/>
      <c r="O20" s="123"/>
      <c r="P20" s="123"/>
    </row>
    <row r="21" spans="2:19" ht="22.5" hidden="1" customHeight="1" x14ac:dyDescent="0.35">
      <c r="B21" s="21" t="s">
        <v>10</v>
      </c>
      <c r="C21" s="22">
        <f t="shared" si="0"/>
        <v>0</v>
      </c>
      <c r="D21" s="23"/>
      <c r="E21" s="23"/>
      <c r="F21" s="24"/>
      <c r="G21" s="28"/>
      <c r="M21" s="123"/>
      <c r="N21" s="123"/>
      <c r="O21" s="123"/>
      <c r="P21" s="123"/>
    </row>
    <row r="22" spans="2:19" ht="22.5" hidden="1" customHeight="1" x14ac:dyDescent="0.35">
      <c r="B22" s="21" t="s">
        <v>11</v>
      </c>
      <c r="C22" s="22">
        <f t="shared" si="0"/>
        <v>0</v>
      </c>
      <c r="D22" s="23"/>
      <c r="E22" s="23"/>
      <c r="F22" s="24"/>
      <c r="G22" s="28"/>
      <c r="M22" s="123"/>
      <c r="N22" s="123"/>
      <c r="O22" s="123"/>
      <c r="P22" s="123"/>
    </row>
    <row r="23" spans="2:19" ht="22.5" hidden="1" customHeight="1" x14ac:dyDescent="0.35">
      <c r="B23" s="21" t="s">
        <v>12</v>
      </c>
      <c r="C23" s="22">
        <f>SUM(D23:E23)</f>
        <v>0</v>
      </c>
      <c r="D23" s="23"/>
      <c r="E23" s="23"/>
      <c r="F23" s="24"/>
      <c r="G23" s="28"/>
      <c r="M23" s="123"/>
      <c r="N23" s="123"/>
      <c r="O23" s="123"/>
      <c r="P23" s="123"/>
    </row>
    <row r="24" spans="2:19" ht="22.5" hidden="1" customHeight="1" x14ac:dyDescent="0.35">
      <c r="B24" s="21" t="s">
        <v>13</v>
      </c>
      <c r="C24" s="22">
        <f>SUM(D24:E24)</f>
        <v>0</v>
      </c>
      <c r="D24" s="30"/>
      <c r="E24" s="30"/>
      <c r="F24" s="24"/>
      <c r="G24" s="28"/>
      <c r="M24" s="123"/>
      <c r="N24" s="123"/>
      <c r="O24" s="123"/>
      <c r="P24" s="123"/>
      <c r="Q24" s="123"/>
      <c r="R24" s="123"/>
    </row>
    <row r="25" spans="2:19" ht="22.5" hidden="1" customHeight="1" x14ac:dyDescent="0.35">
      <c r="B25" s="21" t="s">
        <v>14</v>
      </c>
      <c r="C25" s="22">
        <f t="shared" si="0"/>
        <v>0</v>
      </c>
      <c r="D25" s="23"/>
      <c r="E25" s="23"/>
      <c r="F25" s="24"/>
      <c r="G25" s="28"/>
      <c r="M25" s="123"/>
      <c r="N25" s="123"/>
      <c r="O25" s="123"/>
      <c r="P25" s="123"/>
      <c r="Q25" s="123"/>
      <c r="R25" s="123"/>
    </row>
    <row r="26" spans="2:19" ht="22.5" hidden="1" customHeight="1" thickBot="1" x14ac:dyDescent="0.4">
      <c r="B26" s="21" t="s">
        <v>15</v>
      </c>
      <c r="C26" s="22">
        <f t="shared" si="0"/>
        <v>0</v>
      </c>
      <c r="D26" s="23"/>
      <c r="E26" s="23"/>
      <c r="F26" s="24"/>
      <c r="G26" s="28"/>
      <c r="M26" s="123"/>
      <c r="N26" s="123"/>
      <c r="O26" s="123"/>
      <c r="P26" s="123"/>
      <c r="Q26" s="123"/>
      <c r="R26" s="123"/>
    </row>
    <row r="27" spans="2:19" ht="22.5" customHeight="1" x14ac:dyDescent="0.35">
      <c r="B27" s="31" t="s">
        <v>1</v>
      </c>
      <c r="C27" s="32">
        <f>SUM(C15:C26)</f>
        <v>170</v>
      </c>
      <c r="D27" s="33">
        <f>SUM(D15:D26)</f>
        <v>159</v>
      </c>
      <c r="E27" s="33">
        <f>SUM(E15:E26)</f>
        <v>11</v>
      </c>
      <c r="F27" s="28"/>
      <c r="G27" s="34"/>
      <c r="M27" s="123"/>
      <c r="N27" s="123"/>
      <c r="O27" s="123"/>
      <c r="P27" s="123"/>
      <c r="S27" s="98">
        <f>R28/R$36</f>
        <v>0.15294117647058825</v>
      </c>
    </row>
    <row r="28" spans="2:19" ht="22.5" customHeight="1" thickBot="1" x14ac:dyDescent="0.4">
      <c r="B28" s="36" t="s">
        <v>16</v>
      </c>
      <c r="C28" s="37">
        <f>C27/$C27</f>
        <v>1</v>
      </c>
      <c r="D28" s="37">
        <f>D27/$C27</f>
        <v>0.93529411764705883</v>
      </c>
      <c r="E28" s="37">
        <f>E27/$C27</f>
        <v>6.4705882352941183E-2</v>
      </c>
      <c r="F28" s="1"/>
      <c r="M28" s="123"/>
      <c r="N28" s="123"/>
      <c r="O28" s="123"/>
      <c r="P28" s="123"/>
      <c r="Q28" s="140" t="s">
        <v>17</v>
      </c>
      <c r="R28" s="125">
        <f>+SUM(D51:G51)</f>
        <v>26</v>
      </c>
      <c r="S28" s="98">
        <f>R29/R$36</f>
        <v>0.6</v>
      </c>
    </row>
    <row r="29" spans="2:19" x14ac:dyDescent="0.35">
      <c r="B29" s="1"/>
      <c r="C29" s="1"/>
      <c r="D29" s="1"/>
      <c r="E29" s="1"/>
      <c r="F29" s="1"/>
      <c r="H29" s="1"/>
      <c r="M29" s="123"/>
      <c r="N29" s="123"/>
      <c r="O29" s="123"/>
      <c r="P29" s="123"/>
      <c r="Q29" s="140" t="s">
        <v>18</v>
      </c>
      <c r="R29" s="125">
        <f>+SUM(H51:I51)</f>
        <v>102</v>
      </c>
      <c r="S29" s="98">
        <f>R30/R$36</f>
        <v>0.2411764705882353</v>
      </c>
    </row>
    <row r="30" spans="2:19" x14ac:dyDescent="0.35">
      <c r="B30" s="1"/>
      <c r="C30" s="1"/>
      <c r="D30" s="1"/>
      <c r="E30" s="1"/>
      <c r="F30" s="1"/>
      <c r="H30" s="1"/>
      <c r="M30" s="123"/>
      <c r="N30" s="123"/>
      <c r="O30" s="123"/>
      <c r="P30" s="123"/>
      <c r="Q30" s="140" t="s">
        <v>19</v>
      </c>
      <c r="R30" s="125">
        <f>+SUM(J51:Q51)</f>
        <v>41</v>
      </c>
      <c r="S30" s="98"/>
    </row>
    <row r="31" spans="2:19" x14ac:dyDescent="0.35">
      <c r="B31" s="1"/>
      <c r="C31" s="1"/>
      <c r="D31" s="1"/>
      <c r="E31" s="1"/>
      <c r="F31" s="1"/>
      <c r="H31" s="1"/>
      <c r="M31" s="123"/>
      <c r="N31" s="123"/>
      <c r="O31" s="123"/>
      <c r="P31" s="123"/>
      <c r="Q31" s="140" t="s">
        <v>29</v>
      </c>
      <c r="R31" s="125">
        <f>+SUM(R51:S51)</f>
        <v>1</v>
      </c>
      <c r="S31" s="98"/>
    </row>
    <row r="32" spans="2:19" x14ac:dyDescent="0.35">
      <c r="B32" s="1"/>
      <c r="C32" s="1"/>
      <c r="D32" s="1"/>
      <c r="E32" s="1"/>
      <c r="F32" s="1"/>
      <c r="H32" s="1"/>
      <c r="M32" s="123"/>
      <c r="N32" s="123"/>
      <c r="O32" s="123"/>
      <c r="P32" s="123"/>
      <c r="S32" s="98"/>
    </row>
    <row r="33" spans="2:19" x14ac:dyDescent="0.35">
      <c r="B33" s="1"/>
      <c r="C33" s="1"/>
      <c r="D33" s="1"/>
      <c r="E33" s="1"/>
      <c r="F33" s="1"/>
      <c r="H33" s="1"/>
      <c r="M33" s="123"/>
      <c r="N33" s="123"/>
      <c r="O33" s="123"/>
      <c r="P33" s="123"/>
      <c r="S33" s="98"/>
    </row>
    <row r="34" spans="2:19" x14ac:dyDescent="0.35">
      <c r="B34" s="1"/>
      <c r="C34" s="1"/>
      <c r="D34" s="1"/>
      <c r="E34" s="1"/>
      <c r="F34" s="1"/>
      <c r="H34" s="1"/>
      <c r="M34" s="123"/>
      <c r="N34" s="123"/>
      <c r="O34" s="123"/>
      <c r="P34" s="123"/>
      <c r="S34" s="98"/>
    </row>
    <row r="35" spans="2:19" ht="23.25" customHeight="1" x14ac:dyDescent="0.35">
      <c r="B35" s="39"/>
      <c r="C35" s="39"/>
      <c r="D35" s="39"/>
      <c r="E35" s="39"/>
      <c r="F35" s="39"/>
      <c r="H35" s="39"/>
      <c r="J35" s="39"/>
      <c r="L35" s="39"/>
      <c r="M35" s="141"/>
      <c r="N35" s="141"/>
      <c r="O35" s="124"/>
      <c r="P35" s="124"/>
      <c r="S35" s="98">
        <f>R31/R$36</f>
        <v>5.8823529411764705E-3</v>
      </c>
    </row>
    <row r="36" spans="2:19" ht="21.75" customHeight="1" x14ac:dyDescent="0.35">
      <c r="B36" s="1"/>
      <c r="C36" s="1"/>
      <c r="D36" s="1"/>
      <c r="E36" s="1"/>
      <c r="F36" s="1"/>
      <c r="H36" s="1"/>
      <c r="J36" s="1"/>
      <c r="L36" s="1"/>
      <c r="M36" s="1"/>
      <c r="N36" s="1"/>
      <c r="O36" s="1"/>
      <c r="P36" s="1"/>
      <c r="Q36" s="99" t="s">
        <v>1</v>
      </c>
      <c r="R36" s="97">
        <f>SUM(R28:R31)</f>
        <v>170</v>
      </c>
      <c r="S36" s="100">
        <f>SUM(S27:S35)</f>
        <v>1</v>
      </c>
    </row>
    <row r="37" spans="2:19" ht="32.25" customHeight="1" x14ac:dyDescent="0.35">
      <c r="B37" s="161" t="s">
        <v>20</v>
      </c>
      <c r="C37" s="163" t="s">
        <v>1</v>
      </c>
      <c r="D37" s="159" t="s">
        <v>21</v>
      </c>
      <c r="E37" s="160"/>
      <c r="F37" s="159" t="s">
        <v>22</v>
      </c>
      <c r="G37" s="160"/>
      <c r="H37" s="159" t="s">
        <v>23</v>
      </c>
      <c r="I37" s="160"/>
      <c r="J37" s="159" t="s">
        <v>24</v>
      </c>
      <c r="K37" s="160"/>
      <c r="L37" s="159" t="s">
        <v>25</v>
      </c>
      <c r="M37" s="160"/>
      <c r="N37" s="159" t="s">
        <v>26</v>
      </c>
      <c r="O37" s="160"/>
      <c r="P37" s="159" t="s">
        <v>27</v>
      </c>
      <c r="Q37" s="160"/>
      <c r="R37" s="159" t="s">
        <v>28</v>
      </c>
      <c r="S37" s="160"/>
    </row>
    <row r="38" spans="2:19" ht="24" customHeight="1" x14ac:dyDescent="0.35">
      <c r="B38" s="162"/>
      <c r="C38" s="164"/>
      <c r="D38" s="89" t="s">
        <v>2</v>
      </c>
      <c r="E38" s="90" t="s">
        <v>3</v>
      </c>
      <c r="F38" s="89" t="s">
        <v>2</v>
      </c>
      <c r="G38" s="90" t="s">
        <v>3</v>
      </c>
      <c r="H38" s="89" t="s">
        <v>2</v>
      </c>
      <c r="I38" s="90" t="s">
        <v>3</v>
      </c>
      <c r="J38" s="89" t="s">
        <v>2</v>
      </c>
      <c r="K38" s="90" t="s">
        <v>3</v>
      </c>
      <c r="L38" s="89" t="s">
        <v>2</v>
      </c>
      <c r="M38" s="90" t="s">
        <v>3</v>
      </c>
      <c r="N38" s="89" t="s">
        <v>2</v>
      </c>
      <c r="O38" s="90" t="s">
        <v>3</v>
      </c>
      <c r="P38" s="89" t="s">
        <v>2</v>
      </c>
      <c r="Q38" s="90" t="s">
        <v>3</v>
      </c>
      <c r="R38" s="89" t="s">
        <v>2</v>
      </c>
      <c r="S38" s="90" t="s">
        <v>3</v>
      </c>
    </row>
    <row r="39" spans="2:19" ht="25.5" customHeight="1" x14ac:dyDescent="0.35">
      <c r="B39" s="26" t="s">
        <v>4</v>
      </c>
      <c r="C39" s="22">
        <f>SUM(D39:S39)</f>
        <v>33</v>
      </c>
      <c r="D39" s="23">
        <v>0</v>
      </c>
      <c r="E39" s="23">
        <v>0</v>
      </c>
      <c r="F39" s="23">
        <v>3</v>
      </c>
      <c r="G39" s="23">
        <v>0</v>
      </c>
      <c r="H39" s="23">
        <v>17</v>
      </c>
      <c r="I39" s="23">
        <v>3</v>
      </c>
      <c r="J39" s="23">
        <v>5</v>
      </c>
      <c r="K39" s="23">
        <v>0</v>
      </c>
      <c r="L39" s="23">
        <v>2</v>
      </c>
      <c r="M39" s="23">
        <v>0</v>
      </c>
      <c r="N39" s="23">
        <v>1</v>
      </c>
      <c r="O39" s="23">
        <v>1</v>
      </c>
      <c r="P39" s="23">
        <v>1</v>
      </c>
      <c r="Q39" s="23">
        <v>0</v>
      </c>
      <c r="R39" s="23">
        <v>0</v>
      </c>
      <c r="S39" s="23">
        <v>0</v>
      </c>
    </row>
    <row r="40" spans="2:19" ht="24" customHeight="1" x14ac:dyDescent="0.35">
      <c r="B40" s="26" t="s">
        <v>5</v>
      </c>
      <c r="C40" s="22">
        <f t="shared" ref="C40:C50" si="1">SUM(D40:S40)</f>
        <v>35</v>
      </c>
      <c r="D40" s="23">
        <v>0</v>
      </c>
      <c r="E40" s="23">
        <v>0</v>
      </c>
      <c r="F40" s="23">
        <v>2</v>
      </c>
      <c r="G40" s="23">
        <v>2</v>
      </c>
      <c r="H40" s="23">
        <v>22</v>
      </c>
      <c r="I40" s="23">
        <v>0</v>
      </c>
      <c r="J40" s="23">
        <v>4</v>
      </c>
      <c r="K40" s="23">
        <v>0</v>
      </c>
      <c r="L40" s="23">
        <v>3</v>
      </c>
      <c r="M40" s="23">
        <v>0</v>
      </c>
      <c r="N40" s="23">
        <v>2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</row>
    <row r="41" spans="2:19" ht="24" customHeight="1" x14ac:dyDescent="0.35">
      <c r="B41" s="26" t="s">
        <v>6</v>
      </c>
      <c r="C41" s="22">
        <f>SUM(D41:S41)</f>
        <v>47</v>
      </c>
      <c r="D41" s="23">
        <v>0</v>
      </c>
      <c r="E41" s="23">
        <v>0</v>
      </c>
      <c r="F41" s="23">
        <v>8</v>
      </c>
      <c r="G41" s="23">
        <v>1</v>
      </c>
      <c r="H41" s="23">
        <v>29</v>
      </c>
      <c r="I41" s="23">
        <v>1</v>
      </c>
      <c r="J41" s="23">
        <v>3</v>
      </c>
      <c r="K41" s="23">
        <v>0</v>
      </c>
      <c r="L41" s="23">
        <v>2</v>
      </c>
      <c r="M41" s="23">
        <v>0</v>
      </c>
      <c r="N41" s="23">
        <v>2</v>
      </c>
      <c r="O41" s="23">
        <v>0</v>
      </c>
      <c r="P41" s="23">
        <v>0</v>
      </c>
      <c r="Q41" s="23">
        <v>0</v>
      </c>
      <c r="R41" s="23">
        <v>1</v>
      </c>
      <c r="S41" s="23">
        <v>0</v>
      </c>
    </row>
    <row r="42" spans="2:19" ht="24" customHeight="1" thickBot="1" x14ac:dyDescent="0.4">
      <c r="B42" s="26" t="s">
        <v>7</v>
      </c>
      <c r="C42" s="22">
        <f t="shared" si="1"/>
        <v>55</v>
      </c>
      <c r="D42" s="23">
        <v>1</v>
      </c>
      <c r="E42" s="23">
        <v>0</v>
      </c>
      <c r="F42" s="23">
        <v>7</v>
      </c>
      <c r="G42" s="23">
        <v>2</v>
      </c>
      <c r="H42" s="23">
        <v>29</v>
      </c>
      <c r="I42" s="23">
        <v>1</v>
      </c>
      <c r="J42" s="23">
        <v>9</v>
      </c>
      <c r="K42" s="23">
        <v>0</v>
      </c>
      <c r="L42" s="23">
        <v>4</v>
      </c>
      <c r="M42" s="23">
        <v>0</v>
      </c>
      <c r="N42" s="23">
        <v>1</v>
      </c>
      <c r="O42" s="23">
        <v>0</v>
      </c>
      <c r="P42" s="23">
        <v>1</v>
      </c>
      <c r="Q42" s="23">
        <v>0</v>
      </c>
      <c r="R42" s="23">
        <v>0</v>
      </c>
      <c r="S42" s="23">
        <v>0</v>
      </c>
    </row>
    <row r="43" spans="2:19" ht="24" hidden="1" customHeight="1" x14ac:dyDescent="0.35">
      <c r="B43" s="26" t="s">
        <v>8</v>
      </c>
      <c r="C43" s="22">
        <f t="shared" si="1"/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19" ht="24" hidden="1" customHeight="1" x14ac:dyDescent="0.35">
      <c r="B44" s="26" t="s">
        <v>9</v>
      </c>
      <c r="C44" s="22">
        <f t="shared" si="1"/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ht="24" hidden="1" customHeight="1" x14ac:dyDescent="0.35">
      <c r="B45" s="29" t="s">
        <v>10</v>
      </c>
      <c r="C45" s="22">
        <f t="shared" si="1"/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2:19" ht="24" hidden="1" customHeight="1" x14ac:dyDescent="0.35">
      <c r="B46" s="26" t="s">
        <v>11</v>
      </c>
      <c r="C46" s="22">
        <f>SUM(D46:S46)</f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2:19" ht="24" hidden="1" customHeight="1" x14ac:dyDescent="0.35">
      <c r="B47" s="26" t="s">
        <v>12</v>
      </c>
      <c r="C47" s="22">
        <f>SUM(D47:S47)</f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2:19" ht="24" hidden="1" customHeight="1" x14ac:dyDescent="0.35">
      <c r="B48" s="26" t="s">
        <v>13</v>
      </c>
      <c r="C48" s="22">
        <f t="shared" si="1"/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2:19" ht="24" hidden="1" customHeight="1" x14ac:dyDescent="0.35">
      <c r="B49" s="26" t="s">
        <v>14</v>
      </c>
      <c r="C49" s="22">
        <f>SUM(D49:S49)</f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2:19" ht="24" hidden="1" customHeight="1" thickBot="1" x14ac:dyDescent="0.4">
      <c r="B50" s="26" t="s">
        <v>15</v>
      </c>
      <c r="C50" s="22">
        <f t="shared" si="1"/>
        <v>0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2:19" ht="24.75" customHeight="1" x14ac:dyDescent="0.35">
      <c r="B51" s="35" t="s">
        <v>1</v>
      </c>
      <c r="C51" s="32">
        <f>SUM(C39:C50)</f>
        <v>170</v>
      </c>
      <c r="D51" s="93">
        <f>SUM(D39:D50)</f>
        <v>1</v>
      </c>
      <c r="E51" s="94">
        <f t="shared" ref="E51:S51" si="2">SUM(E39:E50)</f>
        <v>0</v>
      </c>
      <c r="F51" s="32">
        <f>SUM(F39:F50)</f>
        <v>20</v>
      </c>
      <c r="G51" s="32">
        <f t="shared" si="2"/>
        <v>5</v>
      </c>
      <c r="H51" s="93">
        <f t="shared" si="2"/>
        <v>97</v>
      </c>
      <c r="I51" s="94">
        <f t="shared" si="2"/>
        <v>5</v>
      </c>
      <c r="J51" s="32">
        <f t="shared" si="2"/>
        <v>21</v>
      </c>
      <c r="K51" s="32">
        <f t="shared" si="2"/>
        <v>0</v>
      </c>
      <c r="L51" s="93">
        <f t="shared" si="2"/>
        <v>11</v>
      </c>
      <c r="M51" s="94">
        <f t="shared" si="2"/>
        <v>0</v>
      </c>
      <c r="N51" s="32">
        <f t="shared" si="2"/>
        <v>6</v>
      </c>
      <c r="O51" s="32">
        <f t="shared" si="2"/>
        <v>1</v>
      </c>
      <c r="P51" s="93">
        <f t="shared" si="2"/>
        <v>2</v>
      </c>
      <c r="Q51" s="94">
        <f t="shared" si="2"/>
        <v>0</v>
      </c>
      <c r="R51" s="32">
        <f t="shared" si="2"/>
        <v>1</v>
      </c>
      <c r="S51" s="32">
        <f t="shared" si="2"/>
        <v>0</v>
      </c>
    </row>
    <row r="52" spans="2:19" ht="24.75" customHeight="1" thickBot="1" x14ac:dyDescent="0.4">
      <c r="B52" s="36" t="s">
        <v>16</v>
      </c>
      <c r="C52" s="95">
        <f>C51/$C$51</f>
        <v>1</v>
      </c>
      <c r="D52" s="95">
        <f>D51/$C$51</f>
        <v>5.8823529411764705E-3</v>
      </c>
      <c r="E52" s="96">
        <f t="shared" ref="E52:S52" si="3">E51/$C$51</f>
        <v>0</v>
      </c>
      <c r="F52" s="38">
        <f t="shared" si="3"/>
        <v>0.11764705882352941</v>
      </c>
      <c r="G52" s="38">
        <f t="shared" si="3"/>
        <v>2.9411764705882353E-2</v>
      </c>
      <c r="H52" s="95">
        <f t="shared" si="3"/>
        <v>0.57058823529411762</v>
      </c>
      <c r="I52" s="96">
        <f t="shared" si="3"/>
        <v>2.9411764705882353E-2</v>
      </c>
      <c r="J52" s="38">
        <f>J51/$C$51</f>
        <v>0.12352941176470589</v>
      </c>
      <c r="K52" s="38">
        <f t="shared" si="3"/>
        <v>0</v>
      </c>
      <c r="L52" s="95">
        <f>L51/$C$51</f>
        <v>6.4705882352941183E-2</v>
      </c>
      <c r="M52" s="96">
        <f t="shared" si="3"/>
        <v>0</v>
      </c>
      <c r="N52" s="38">
        <f>N51/$C$51</f>
        <v>3.5294117647058823E-2</v>
      </c>
      <c r="O52" s="38">
        <f t="shared" si="3"/>
        <v>5.8823529411764705E-3</v>
      </c>
      <c r="P52" s="95">
        <f t="shared" si="3"/>
        <v>1.1764705882352941E-2</v>
      </c>
      <c r="Q52" s="96">
        <f t="shared" si="3"/>
        <v>0</v>
      </c>
      <c r="R52" s="38">
        <f t="shared" si="3"/>
        <v>5.8823529411764705E-3</v>
      </c>
      <c r="S52" s="38">
        <f t="shared" si="3"/>
        <v>0</v>
      </c>
    </row>
    <row r="53" spans="2:19" ht="21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9" ht="15.5" x14ac:dyDescent="0.35">
      <c r="B54" s="12"/>
      <c r="C54" s="40"/>
      <c r="D54" s="40"/>
      <c r="E54" s="40"/>
      <c r="F54" s="40"/>
      <c r="G54" s="40"/>
      <c r="H54" s="12"/>
      <c r="I54" s="41"/>
      <c r="J54" s="13"/>
      <c r="K54" s="41"/>
      <c r="L54" s="41"/>
      <c r="M54" s="41"/>
      <c r="N54" s="41"/>
      <c r="O54" s="41"/>
      <c r="P54" s="40"/>
    </row>
    <row r="55" spans="2:19" ht="27" customHeight="1" x14ac:dyDescent="0.35">
      <c r="B55" s="42"/>
      <c r="C55" s="42"/>
      <c r="D55" s="42"/>
      <c r="E55" s="42"/>
      <c r="F55" s="42"/>
      <c r="G55" s="42"/>
      <c r="H55" s="42"/>
      <c r="I55" s="43"/>
      <c r="J55" s="43"/>
      <c r="K55" s="43"/>
      <c r="L55" s="43"/>
      <c r="M55" s="43"/>
      <c r="N55" s="43"/>
      <c r="O55" s="43"/>
      <c r="P55" s="42"/>
    </row>
    <row r="56" spans="2:19" ht="41.25" customHeight="1" x14ac:dyDescent="0.35">
      <c r="B56" s="15" t="s">
        <v>0</v>
      </c>
      <c r="C56" s="16" t="s">
        <v>1</v>
      </c>
      <c r="D56" s="17" t="s">
        <v>30</v>
      </c>
      <c r="E56" s="17" t="s">
        <v>31</v>
      </c>
      <c r="F56" s="17" t="s">
        <v>32</v>
      </c>
      <c r="G56" s="17" t="s">
        <v>91</v>
      </c>
      <c r="H56"/>
      <c r="I56" s="44"/>
      <c r="J56" s="173"/>
      <c r="K56" s="173"/>
      <c r="L56" s="173"/>
      <c r="M56" s="45"/>
      <c r="N56" s="45"/>
      <c r="O56" s="11"/>
      <c r="P56" s="1"/>
    </row>
    <row r="57" spans="2:19" ht="26.25" customHeight="1" x14ac:dyDescent="0.35">
      <c r="B57" s="26" t="s">
        <v>4</v>
      </c>
      <c r="C57" s="22">
        <f>SUM(D57:G57)</f>
        <v>33</v>
      </c>
      <c r="D57" s="23">
        <v>30</v>
      </c>
      <c r="E57" s="23">
        <v>2</v>
      </c>
      <c r="F57" s="23">
        <v>0</v>
      </c>
      <c r="G57" s="23">
        <v>1</v>
      </c>
      <c r="H57"/>
      <c r="I57" s="46"/>
      <c r="J57" s="47"/>
      <c r="K57" s="47"/>
      <c r="L57" s="27"/>
      <c r="M57" s="48"/>
      <c r="N57" s="49"/>
      <c r="O57" s="28"/>
      <c r="P57" s="50"/>
    </row>
    <row r="58" spans="2:19" ht="24" customHeight="1" x14ac:dyDescent="0.35">
      <c r="B58" s="26" t="s">
        <v>5</v>
      </c>
      <c r="C58" s="22">
        <f t="shared" ref="C58:C68" si="4">SUM(D58:G58)</f>
        <v>35</v>
      </c>
      <c r="D58" s="23">
        <v>25</v>
      </c>
      <c r="E58" s="23">
        <v>10</v>
      </c>
      <c r="F58" s="23">
        <v>0</v>
      </c>
      <c r="G58" s="23">
        <v>0</v>
      </c>
      <c r="H58"/>
      <c r="I58" s="28"/>
      <c r="J58" s="47"/>
      <c r="K58" s="47"/>
      <c r="L58" s="47"/>
      <c r="M58" s="48"/>
      <c r="N58" s="49"/>
      <c r="O58" s="28"/>
      <c r="P58" s="50"/>
    </row>
    <row r="59" spans="2:19" ht="24" customHeight="1" x14ac:dyDescent="0.35">
      <c r="B59" s="26" t="s">
        <v>6</v>
      </c>
      <c r="C59" s="22">
        <f t="shared" si="4"/>
        <v>47</v>
      </c>
      <c r="D59" s="23">
        <v>45</v>
      </c>
      <c r="E59" s="23">
        <v>1</v>
      </c>
      <c r="F59" s="23">
        <v>1</v>
      </c>
      <c r="G59" s="23">
        <v>0</v>
      </c>
      <c r="H59"/>
      <c r="I59" s="28"/>
      <c r="J59" s="172"/>
      <c r="K59" s="172"/>
      <c r="L59" s="172"/>
      <c r="M59" s="48"/>
      <c r="N59" s="51"/>
      <c r="O59" s="28"/>
      <c r="P59" s="50"/>
      <c r="Q59" s="50"/>
      <c r="R59" s="50"/>
    </row>
    <row r="60" spans="2:19" ht="24" customHeight="1" thickBot="1" x14ac:dyDescent="0.4">
      <c r="B60" s="26" t="s">
        <v>7</v>
      </c>
      <c r="C60" s="22">
        <f t="shared" si="4"/>
        <v>55</v>
      </c>
      <c r="D60" s="23">
        <v>47</v>
      </c>
      <c r="E60" s="23">
        <v>6</v>
      </c>
      <c r="F60" s="23">
        <v>1</v>
      </c>
      <c r="G60" s="23">
        <v>1</v>
      </c>
      <c r="H60"/>
      <c r="I60" s="28"/>
      <c r="J60" s="50"/>
      <c r="K60" s="50"/>
      <c r="M60" s="50"/>
      <c r="N60" s="50"/>
      <c r="O60" s="50"/>
      <c r="P60" s="50"/>
      <c r="Q60" s="50"/>
      <c r="R60" s="50"/>
    </row>
    <row r="61" spans="2:19" ht="23.25" hidden="1" customHeight="1" x14ac:dyDescent="0.35">
      <c r="B61" s="26" t="s">
        <v>8</v>
      </c>
      <c r="C61" s="22">
        <f t="shared" si="4"/>
        <v>0</v>
      </c>
      <c r="D61" s="23"/>
      <c r="E61" s="23"/>
      <c r="F61" s="23"/>
      <c r="G61" s="23"/>
      <c r="H61"/>
      <c r="I61" s="28"/>
      <c r="J61" s="50"/>
      <c r="M61" s="50"/>
      <c r="N61" s="50"/>
      <c r="O61" s="52"/>
      <c r="P61" s="24"/>
      <c r="Q61" s="50"/>
      <c r="R61" s="50"/>
    </row>
    <row r="62" spans="2:19" ht="23.25" hidden="1" customHeight="1" x14ac:dyDescent="0.35">
      <c r="B62" s="26" t="s">
        <v>9</v>
      </c>
      <c r="C62" s="22">
        <f t="shared" si="4"/>
        <v>0</v>
      </c>
      <c r="D62" s="23"/>
      <c r="E62" s="23"/>
      <c r="F62" s="23"/>
      <c r="G62" s="23"/>
      <c r="H62"/>
      <c r="I62" s="28"/>
      <c r="J62" s="50"/>
      <c r="K62" s="50"/>
      <c r="M62" s="50"/>
      <c r="N62" s="50"/>
      <c r="O62" s="52"/>
      <c r="P62" s="24"/>
      <c r="Q62" s="50"/>
      <c r="R62" s="50"/>
    </row>
    <row r="63" spans="2:19" ht="23.25" hidden="1" customHeight="1" x14ac:dyDescent="0.35">
      <c r="B63" s="26" t="s">
        <v>10</v>
      </c>
      <c r="C63" s="22">
        <f t="shared" si="4"/>
        <v>0</v>
      </c>
      <c r="D63" s="23"/>
      <c r="E63" s="23"/>
      <c r="F63" s="23"/>
      <c r="G63" s="23"/>
      <c r="H63"/>
      <c r="I63" s="28"/>
      <c r="J63" s="50"/>
      <c r="N63" s="50"/>
      <c r="O63" s="52"/>
      <c r="P63" s="24"/>
      <c r="Q63" s="50"/>
      <c r="R63" s="50"/>
    </row>
    <row r="64" spans="2:19" ht="23.25" hidden="1" customHeight="1" x14ac:dyDescent="0.35">
      <c r="B64" s="26" t="s">
        <v>11</v>
      </c>
      <c r="C64" s="22">
        <f t="shared" si="4"/>
        <v>0</v>
      </c>
      <c r="D64" s="30"/>
      <c r="E64" s="30"/>
      <c r="F64" s="30"/>
      <c r="G64" s="30"/>
      <c r="H64"/>
      <c r="I64" s="28"/>
      <c r="J64" s="50"/>
      <c r="N64" s="50"/>
      <c r="O64" s="52"/>
      <c r="P64" s="24"/>
      <c r="Q64" s="50"/>
      <c r="R64" s="50"/>
    </row>
    <row r="65" spans="2:18" ht="23.25" hidden="1" customHeight="1" x14ac:dyDescent="0.35">
      <c r="B65" s="26" t="s">
        <v>12</v>
      </c>
      <c r="C65" s="22">
        <f t="shared" si="4"/>
        <v>0</v>
      </c>
      <c r="D65" s="23"/>
      <c r="E65" s="23"/>
      <c r="F65" s="23"/>
      <c r="G65" s="23"/>
      <c r="H65"/>
      <c r="I65" s="28"/>
      <c r="J65" s="50"/>
      <c r="N65" s="50"/>
      <c r="O65" s="52"/>
      <c r="P65" s="24"/>
      <c r="Q65" s="50"/>
      <c r="R65" s="50"/>
    </row>
    <row r="66" spans="2:18" ht="23.25" hidden="1" customHeight="1" x14ac:dyDescent="0.35">
      <c r="B66" s="26" t="s">
        <v>13</v>
      </c>
      <c r="C66" s="22">
        <f t="shared" si="4"/>
        <v>0</v>
      </c>
      <c r="D66" s="23"/>
      <c r="E66" s="23"/>
      <c r="F66" s="23"/>
      <c r="G66" s="23"/>
      <c r="H66"/>
      <c r="I66" s="28"/>
      <c r="J66" s="50"/>
      <c r="N66" s="50"/>
      <c r="O66" s="52"/>
      <c r="P66" s="24"/>
      <c r="Q66" s="50"/>
      <c r="R66" s="50"/>
    </row>
    <row r="67" spans="2:18" ht="23.25" hidden="1" customHeight="1" x14ac:dyDescent="0.35">
      <c r="B67" s="26" t="s">
        <v>14</v>
      </c>
      <c r="C67" s="22">
        <f t="shared" si="4"/>
        <v>0</v>
      </c>
      <c r="D67" s="23"/>
      <c r="E67" s="23"/>
      <c r="F67" s="23"/>
      <c r="G67" s="23"/>
      <c r="H67"/>
      <c r="I67" s="28"/>
      <c r="J67" s="50"/>
      <c r="N67" s="50"/>
      <c r="O67" s="52"/>
      <c r="P67" s="24"/>
      <c r="Q67" s="50"/>
      <c r="R67" s="50"/>
    </row>
    <row r="68" spans="2:18" ht="23.25" hidden="1" customHeight="1" thickBot="1" x14ac:dyDescent="0.4">
      <c r="B68" s="26" t="s">
        <v>15</v>
      </c>
      <c r="C68" s="22">
        <f t="shared" si="4"/>
        <v>0</v>
      </c>
      <c r="D68" s="23"/>
      <c r="E68" s="23"/>
      <c r="F68" s="23"/>
      <c r="G68" s="23"/>
      <c r="H68"/>
      <c r="I68" s="28"/>
      <c r="J68" s="50"/>
      <c r="N68" s="50"/>
      <c r="O68" s="52"/>
      <c r="P68" s="24"/>
      <c r="Q68" s="50"/>
      <c r="R68" s="50"/>
    </row>
    <row r="69" spans="2:18" ht="25.5" customHeight="1" x14ac:dyDescent="0.35">
      <c r="B69" s="31" t="s">
        <v>1</v>
      </c>
      <c r="C69" s="32">
        <f>SUM(C57:C68)</f>
        <v>170</v>
      </c>
      <c r="D69" s="53">
        <f>SUM(D57:D68)</f>
        <v>147</v>
      </c>
      <c r="E69" s="53">
        <f>SUM(E57:E68)</f>
        <v>19</v>
      </c>
      <c r="F69" s="53">
        <f>SUM(F57:F68)</f>
        <v>2</v>
      </c>
      <c r="G69" s="53">
        <f>SUM(G57:G68)</f>
        <v>2</v>
      </c>
      <c r="H69"/>
      <c r="I69" s="46"/>
      <c r="O69" s="54"/>
      <c r="P69" s="54"/>
      <c r="Q69" s="50"/>
      <c r="R69" s="50"/>
    </row>
    <row r="70" spans="2:18" ht="25.5" customHeight="1" thickBot="1" x14ac:dyDescent="0.4">
      <c r="B70" s="55" t="s">
        <v>16</v>
      </c>
      <c r="C70" s="56">
        <f>C69/$C69</f>
        <v>1</v>
      </c>
      <c r="D70" s="56">
        <f>D69/$C69</f>
        <v>0.86470588235294121</v>
      </c>
      <c r="E70" s="56">
        <f>E69/$C69</f>
        <v>0.11176470588235295</v>
      </c>
      <c r="F70" s="56">
        <f>F69/$C69</f>
        <v>1.1764705882352941E-2</v>
      </c>
      <c r="G70" s="56">
        <f>G69/$C69</f>
        <v>1.1764705882352941E-2</v>
      </c>
      <c r="H70"/>
      <c r="I70" s="46"/>
      <c r="O70" s="1"/>
      <c r="P70" s="1"/>
      <c r="Q70" s="54"/>
      <c r="R70" s="1"/>
    </row>
    <row r="71" spans="2:18" ht="17.25" customHeight="1" x14ac:dyDescent="0.35">
      <c r="B71" s="1" t="s">
        <v>97</v>
      </c>
      <c r="C71" s="12"/>
      <c r="D71" s="12"/>
      <c r="E71" s="12"/>
      <c r="F71" s="12"/>
      <c r="G71" s="12"/>
      <c r="H71" s="12"/>
      <c r="I71" s="46"/>
      <c r="O71" s="1"/>
      <c r="P71" s="1"/>
      <c r="Q71" s="54"/>
      <c r="R71" s="1"/>
    </row>
    <row r="72" spans="2:18" ht="21.75" customHeight="1" x14ac:dyDescent="0.35">
      <c r="B72" s="12"/>
      <c r="C72" s="12"/>
      <c r="D72" s="12"/>
      <c r="E72" s="12"/>
      <c r="F72" s="12"/>
      <c r="G72" s="12"/>
      <c r="H72" s="12"/>
      <c r="I72" s="46"/>
      <c r="O72" s="1"/>
      <c r="P72" s="1"/>
      <c r="Q72" s="54"/>
      <c r="R72" s="1"/>
    </row>
    <row r="73" spans="2:18" ht="15" customHeight="1" x14ac:dyDescent="0.35">
      <c r="B73" s="57"/>
      <c r="C73" s="12"/>
      <c r="D73" s="12"/>
      <c r="E73" s="12"/>
      <c r="F73" s="12"/>
      <c r="G73" s="12"/>
      <c r="H73" s="12"/>
      <c r="I73" s="46"/>
      <c r="O73" s="1"/>
      <c r="P73" s="1"/>
      <c r="Q73" s="54"/>
      <c r="R73" s="1"/>
    </row>
    <row r="74" spans="2:18" ht="19.5" customHeight="1" x14ac:dyDescent="0.35">
      <c r="B74" s="57"/>
      <c r="C74" s="12"/>
      <c r="D74" s="12"/>
      <c r="E74" s="12"/>
      <c r="F74" s="12"/>
      <c r="G74" s="12"/>
      <c r="H74" s="12"/>
      <c r="I74" s="46"/>
      <c r="O74" s="1"/>
      <c r="P74" s="1"/>
      <c r="Q74" s="54"/>
      <c r="R74" s="1"/>
    </row>
    <row r="75" spans="2:18" ht="19.5" customHeight="1" x14ac:dyDescent="0.35">
      <c r="B75" s="57"/>
      <c r="C75" s="12"/>
      <c r="D75" s="12"/>
      <c r="E75" s="12"/>
      <c r="F75" s="12"/>
      <c r="G75" s="12"/>
      <c r="H75" s="12"/>
      <c r="I75" s="46"/>
      <c r="O75" s="1"/>
      <c r="P75" s="1"/>
      <c r="Q75" s="54"/>
      <c r="R75" s="1"/>
    </row>
    <row r="76" spans="2:18" ht="30" customHeight="1" x14ac:dyDescent="0.3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62"/>
      <c r="N76" s="63"/>
    </row>
    <row r="77" spans="2:18" ht="15" customHeigh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1"/>
      <c r="M77" s="11"/>
      <c r="N77" s="11"/>
    </row>
    <row r="78" spans="2:18" ht="87.75" customHeight="1" x14ac:dyDescent="0.35">
      <c r="B78" s="15" t="s">
        <v>0</v>
      </c>
      <c r="C78" s="64" t="s">
        <v>1</v>
      </c>
      <c r="D78" s="105" t="s">
        <v>33</v>
      </c>
      <c r="E78" s="105" t="s">
        <v>34</v>
      </c>
      <c r="F78" s="105" t="s">
        <v>35</v>
      </c>
      <c r="G78" s="105" t="s">
        <v>36</v>
      </c>
      <c r="H78" s="65" t="s">
        <v>68</v>
      </c>
      <c r="I78" s="105" t="s">
        <v>37</v>
      </c>
      <c r="J78" s="105" t="s">
        <v>38</v>
      </c>
      <c r="K78" s="105" t="s">
        <v>39</v>
      </c>
      <c r="L78" s="105" t="s">
        <v>69</v>
      </c>
      <c r="M78" s="66"/>
      <c r="N78" s="67"/>
    </row>
    <row r="79" spans="2:18" ht="23.25" customHeight="1" x14ac:dyDescent="0.35">
      <c r="B79" s="26" t="s">
        <v>4</v>
      </c>
      <c r="C79" s="22">
        <f>SUM(D79:L79)</f>
        <v>30</v>
      </c>
      <c r="D79" s="23">
        <v>9</v>
      </c>
      <c r="E79" s="23">
        <v>0</v>
      </c>
      <c r="F79" s="23">
        <v>8</v>
      </c>
      <c r="G79" s="23">
        <v>0</v>
      </c>
      <c r="H79" s="23">
        <v>0</v>
      </c>
      <c r="I79" s="23">
        <v>0</v>
      </c>
      <c r="J79" s="23">
        <v>11</v>
      </c>
      <c r="K79" s="23">
        <v>0</v>
      </c>
      <c r="L79" s="23">
        <v>2</v>
      </c>
      <c r="M79" s="68"/>
      <c r="N79" s="67"/>
    </row>
    <row r="80" spans="2:18" ht="23.25" customHeight="1" x14ac:dyDescent="0.35">
      <c r="B80" s="26" t="s">
        <v>5</v>
      </c>
      <c r="C80" s="22">
        <f t="shared" ref="C80:C90" si="5">SUM(D80:L80)</f>
        <v>31</v>
      </c>
      <c r="D80" s="23">
        <v>4</v>
      </c>
      <c r="E80" s="23">
        <v>0</v>
      </c>
      <c r="F80" s="23">
        <v>8</v>
      </c>
      <c r="G80" s="23">
        <v>0</v>
      </c>
      <c r="H80" s="23">
        <v>0</v>
      </c>
      <c r="I80" s="23">
        <v>1</v>
      </c>
      <c r="J80" s="23">
        <v>18</v>
      </c>
      <c r="K80" s="23">
        <v>0</v>
      </c>
      <c r="L80" s="23">
        <v>0</v>
      </c>
      <c r="M80" s="69"/>
      <c r="N80" s="11"/>
    </row>
    <row r="81" spans="2:14" ht="23.25" customHeight="1" x14ac:dyDescent="0.35">
      <c r="B81" s="26" t="s">
        <v>6</v>
      </c>
      <c r="C81" s="22">
        <f t="shared" si="5"/>
        <v>38</v>
      </c>
      <c r="D81" s="23">
        <v>8</v>
      </c>
      <c r="E81" s="23">
        <v>0</v>
      </c>
      <c r="F81" s="23">
        <v>15</v>
      </c>
      <c r="G81" s="23">
        <v>0</v>
      </c>
      <c r="H81" s="23">
        <v>0</v>
      </c>
      <c r="I81" s="23">
        <v>0</v>
      </c>
      <c r="J81" s="23">
        <v>14</v>
      </c>
      <c r="K81" s="23">
        <v>0</v>
      </c>
      <c r="L81" s="23">
        <v>1</v>
      </c>
      <c r="M81" s="69"/>
      <c r="N81" s="67"/>
    </row>
    <row r="82" spans="2:14" ht="23.25" customHeight="1" thickBot="1" x14ac:dyDescent="0.4">
      <c r="B82" s="26" t="s">
        <v>7</v>
      </c>
      <c r="C82" s="22">
        <f>SUM(D82:L82)</f>
        <v>45</v>
      </c>
      <c r="D82" s="23">
        <v>6</v>
      </c>
      <c r="E82" s="23">
        <v>1</v>
      </c>
      <c r="F82" s="23">
        <v>17</v>
      </c>
      <c r="G82" s="23">
        <v>0</v>
      </c>
      <c r="H82" s="23">
        <v>0</v>
      </c>
      <c r="I82" s="23">
        <v>0</v>
      </c>
      <c r="J82" s="23">
        <v>21</v>
      </c>
      <c r="K82" s="23">
        <v>0</v>
      </c>
      <c r="L82" s="23">
        <v>0</v>
      </c>
      <c r="M82" s="69"/>
      <c r="N82" s="67"/>
    </row>
    <row r="83" spans="2:14" ht="28.5" hidden="1" customHeight="1" x14ac:dyDescent="0.35">
      <c r="B83" s="26" t="s">
        <v>8</v>
      </c>
      <c r="C83" s="22">
        <f t="shared" si="5"/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69"/>
      <c r="N83" s="67"/>
    </row>
    <row r="84" spans="2:14" ht="23.25" hidden="1" customHeight="1" x14ac:dyDescent="0.35">
      <c r="B84" s="26" t="s">
        <v>9</v>
      </c>
      <c r="C84" s="22">
        <f t="shared" si="5"/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69"/>
      <c r="N84" s="67"/>
    </row>
    <row r="85" spans="2:14" ht="23.25" hidden="1" customHeight="1" x14ac:dyDescent="0.35">
      <c r="B85" s="26" t="s">
        <v>10</v>
      </c>
      <c r="C85" s="22">
        <f t="shared" si="5"/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69"/>
      <c r="N85" s="67"/>
    </row>
    <row r="86" spans="2:14" ht="23.25" hidden="1" customHeight="1" x14ac:dyDescent="0.35">
      <c r="B86" s="26" t="s">
        <v>11</v>
      </c>
      <c r="C86" s="22">
        <f t="shared" si="5"/>
        <v>0</v>
      </c>
      <c r="D86" s="23"/>
      <c r="E86" s="23"/>
      <c r="F86" s="23"/>
      <c r="G86" s="23"/>
      <c r="H86" s="23"/>
      <c r="I86" s="23"/>
      <c r="J86" s="23"/>
      <c r="K86" s="23"/>
      <c r="L86" s="23"/>
      <c r="M86" s="69"/>
      <c r="N86" s="67"/>
    </row>
    <row r="87" spans="2:14" ht="23.25" hidden="1" customHeight="1" x14ac:dyDescent="0.35">
      <c r="B87" s="26" t="s">
        <v>12</v>
      </c>
      <c r="C87" s="22">
        <f>SUM(D87:L87)</f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69"/>
      <c r="N87" s="67"/>
    </row>
    <row r="88" spans="2:14" ht="23.25" hidden="1" customHeight="1" x14ac:dyDescent="0.35">
      <c r="B88" s="26" t="s">
        <v>13</v>
      </c>
      <c r="C88" s="22">
        <f>SUM(D88:L88)</f>
        <v>0</v>
      </c>
      <c r="D88" s="23"/>
      <c r="E88" s="23"/>
      <c r="F88" s="23"/>
      <c r="G88" s="23"/>
      <c r="H88" s="23"/>
      <c r="I88" s="23"/>
      <c r="J88" s="23"/>
      <c r="K88" s="23"/>
      <c r="L88" s="23"/>
      <c r="M88" s="69"/>
      <c r="N88" s="67"/>
    </row>
    <row r="89" spans="2:14" ht="23.25" hidden="1" customHeight="1" x14ac:dyDescent="0.35">
      <c r="B89" s="26" t="s">
        <v>14</v>
      </c>
      <c r="C89" s="22">
        <f>SUM(D89:L89)</f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69"/>
      <c r="N89" s="67"/>
    </row>
    <row r="90" spans="2:14" ht="23.25" hidden="1" customHeight="1" thickBot="1" x14ac:dyDescent="0.4">
      <c r="B90" s="87" t="s">
        <v>15</v>
      </c>
      <c r="C90" s="85">
        <f t="shared" si="5"/>
        <v>0</v>
      </c>
      <c r="D90" s="88"/>
      <c r="E90" s="88"/>
      <c r="F90" s="88"/>
      <c r="G90" s="88"/>
      <c r="H90" s="88"/>
      <c r="I90" s="88"/>
      <c r="J90" s="88"/>
      <c r="K90" s="88"/>
      <c r="L90" s="88"/>
      <c r="M90" s="69"/>
      <c r="N90" s="67"/>
    </row>
    <row r="91" spans="2:14" ht="25.5" customHeight="1" x14ac:dyDescent="0.35">
      <c r="B91" s="35" t="s">
        <v>1</v>
      </c>
      <c r="C91" s="32">
        <f>SUM(C79:C90)</f>
        <v>144</v>
      </c>
      <c r="D91" s="53">
        <f>SUM(D79:D90)</f>
        <v>27</v>
      </c>
      <c r="E91" s="53">
        <f t="shared" ref="E91:L91" si="6">SUM(E79:E90)</f>
        <v>1</v>
      </c>
      <c r="F91" s="53">
        <f t="shared" si="6"/>
        <v>48</v>
      </c>
      <c r="G91" s="53">
        <f t="shared" si="6"/>
        <v>0</v>
      </c>
      <c r="H91" s="53">
        <f t="shared" si="6"/>
        <v>0</v>
      </c>
      <c r="I91" s="53">
        <f t="shared" si="6"/>
        <v>1</v>
      </c>
      <c r="J91" s="53">
        <f>SUM(J79:J90)</f>
        <v>64</v>
      </c>
      <c r="K91" s="53">
        <f t="shared" si="6"/>
        <v>0</v>
      </c>
      <c r="L91" s="53">
        <f t="shared" si="6"/>
        <v>3</v>
      </c>
      <c r="M91" s="46"/>
      <c r="N91" s="11"/>
    </row>
    <row r="92" spans="2:14" ht="25.5" customHeight="1" thickBot="1" x14ac:dyDescent="0.4">
      <c r="B92" s="36" t="s">
        <v>16</v>
      </c>
      <c r="C92" s="38">
        <f>C91/$C$91</f>
        <v>1</v>
      </c>
      <c r="D92" s="38">
        <f>D91/$C$91</f>
        <v>0.1875</v>
      </c>
      <c r="E92" s="38">
        <f t="shared" ref="E92:L92" si="7">E91/$C$91</f>
        <v>6.9444444444444441E-3</v>
      </c>
      <c r="F92" s="38">
        <f t="shared" si="7"/>
        <v>0.33333333333333331</v>
      </c>
      <c r="G92" s="38">
        <f t="shared" si="7"/>
        <v>0</v>
      </c>
      <c r="H92" s="38">
        <f t="shared" si="7"/>
        <v>0</v>
      </c>
      <c r="I92" s="38">
        <f t="shared" si="7"/>
        <v>6.9444444444444441E-3</v>
      </c>
      <c r="J92" s="38">
        <f t="shared" si="7"/>
        <v>0.44444444444444442</v>
      </c>
      <c r="K92" s="38">
        <f t="shared" si="7"/>
        <v>0</v>
      </c>
      <c r="L92" s="38">
        <f t="shared" si="7"/>
        <v>2.0833333333333332E-2</v>
      </c>
      <c r="M92" s="27"/>
      <c r="N92" s="11"/>
    </row>
    <row r="93" spans="2:14" ht="15" customHeight="1" x14ac:dyDescent="0.35">
      <c r="B93" s="71"/>
      <c r="C93" s="117"/>
      <c r="D93" s="117"/>
      <c r="E93" s="117"/>
      <c r="F93" s="117"/>
      <c r="G93" s="117"/>
      <c r="H93" s="117"/>
      <c r="I93" s="117"/>
      <c r="J93" s="117"/>
      <c r="K93" s="117"/>
      <c r="L93" s="118"/>
      <c r="M93" s="27"/>
      <c r="N93" s="11"/>
    </row>
    <row r="94" spans="2:14" x14ac:dyDescent="0.35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0"/>
      <c r="M94" s="11"/>
      <c r="N94" s="11"/>
    </row>
    <row r="95" spans="2:14" x14ac:dyDescent="0.35">
      <c r="B95" s="73"/>
      <c r="C95" s="48"/>
      <c r="D95" s="47"/>
      <c r="E95" s="47"/>
      <c r="F95" s="74"/>
      <c r="G95" s="25"/>
      <c r="H95" s="48"/>
      <c r="I95" s="48"/>
      <c r="J95" s="47"/>
      <c r="K95" s="47"/>
      <c r="L95" s="27"/>
      <c r="M95" s="28"/>
      <c r="N95" s="28"/>
    </row>
    <row r="96" spans="2:14" x14ac:dyDescent="0.35">
      <c r="B96" s="73"/>
      <c r="C96" s="48"/>
      <c r="D96" s="47"/>
      <c r="E96" s="47"/>
      <c r="F96" s="74"/>
      <c r="G96" s="25"/>
      <c r="H96" s="48"/>
      <c r="I96" s="48"/>
      <c r="J96" s="47"/>
      <c r="K96" s="47"/>
      <c r="L96" s="27"/>
      <c r="M96" s="28"/>
      <c r="N96" s="28"/>
    </row>
    <row r="97" spans="2:21" x14ac:dyDescent="0.35">
      <c r="B97" s="1"/>
      <c r="C97" s="1"/>
      <c r="D97" s="1"/>
      <c r="E97" s="1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3"/>
      <c r="T97" s="123"/>
      <c r="U97" s="123"/>
    </row>
    <row r="98" spans="2:21" x14ac:dyDescent="0.35">
      <c r="B98" s="73"/>
      <c r="C98" s="48"/>
      <c r="D98" s="47"/>
      <c r="E98" s="47"/>
      <c r="F98" s="125"/>
      <c r="G98" s="126"/>
      <c r="H98" s="127"/>
      <c r="I98" s="127"/>
      <c r="J98" s="127"/>
      <c r="K98" s="127"/>
      <c r="L98" s="123"/>
      <c r="M98" s="128"/>
      <c r="N98" s="128"/>
      <c r="O98" s="128"/>
      <c r="P98" s="128"/>
      <c r="Q98" s="128"/>
      <c r="R98" s="128"/>
      <c r="S98" s="123"/>
      <c r="T98" s="123"/>
      <c r="U98" s="123"/>
    </row>
    <row r="99" spans="2:21" ht="43.5" customHeight="1" x14ac:dyDescent="0.35">
      <c r="B99" s="1"/>
      <c r="C99" s="1"/>
      <c r="D99" s="1"/>
      <c r="E99" s="1"/>
      <c r="F99" s="124"/>
      <c r="G99" s="70"/>
      <c r="H99" s="70"/>
      <c r="I99" s="70"/>
      <c r="J99" s="70"/>
      <c r="K99" s="70"/>
      <c r="L99" s="123"/>
      <c r="M99" s="129"/>
      <c r="N99" s="124"/>
      <c r="O99" s="123"/>
      <c r="P99" s="123"/>
      <c r="Q99" s="123"/>
      <c r="R99" s="123"/>
      <c r="S99" s="123"/>
      <c r="T99" s="123"/>
      <c r="U99" s="123"/>
    </row>
    <row r="100" spans="2:21" ht="22.9" customHeight="1" x14ac:dyDescent="0.35">
      <c r="B100" s="147" t="s">
        <v>40</v>
      </c>
      <c r="C100" s="149" t="s">
        <v>41</v>
      </c>
      <c r="D100" s="151" t="s">
        <v>42</v>
      </c>
      <c r="E100" s="152"/>
      <c r="F100" s="123"/>
      <c r="G100" s="130"/>
      <c r="H100" s="130"/>
      <c r="I100" s="130"/>
      <c r="J100" s="130"/>
      <c r="K100" s="130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</row>
    <row r="101" spans="2:21" x14ac:dyDescent="0.35">
      <c r="B101" s="148"/>
      <c r="C101" s="150"/>
      <c r="D101" s="76" t="s">
        <v>2</v>
      </c>
      <c r="E101" s="77" t="s">
        <v>3</v>
      </c>
      <c r="F101" s="123"/>
      <c r="G101" s="131" t="s">
        <v>40</v>
      </c>
      <c r="H101" s="131" t="s">
        <v>2</v>
      </c>
      <c r="I101" s="178"/>
      <c r="J101" s="178" t="s">
        <v>66</v>
      </c>
      <c r="K101" s="132"/>
      <c r="L101" s="123"/>
      <c r="M101" s="123"/>
      <c r="N101" s="123"/>
      <c r="O101" s="123" t="s">
        <v>40</v>
      </c>
      <c r="P101" s="123" t="s">
        <v>3</v>
      </c>
      <c r="Q101" s="182"/>
      <c r="R101" s="182" t="s">
        <v>67</v>
      </c>
      <c r="S101" s="133"/>
      <c r="T101" s="123"/>
      <c r="U101" s="123"/>
    </row>
    <row r="102" spans="2:21" x14ac:dyDescent="0.35">
      <c r="B102" s="26" t="s">
        <v>43</v>
      </c>
      <c r="C102" s="22">
        <f>SUM(D102:E102)</f>
        <v>52</v>
      </c>
      <c r="D102" s="23">
        <v>47</v>
      </c>
      <c r="E102" s="23">
        <v>5</v>
      </c>
      <c r="F102" s="123"/>
      <c r="G102" s="131" t="str">
        <f>+B102</f>
        <v>Amazonas</v>
      </c>
      <c r="H102" s="131">
        <f>VLOOKUP(G102,$B$102:$E$124,3,0)</f>
        <v>47</v>
      </c>
      <c r="I102" s="179" t="s">
        <v>63</v>
      </c>
      <c r="J102" s="180">
        <v>0</v>
      </c>
      <c r="K102" s="132"/>
      <c r="L102" s="123"/>
      <c r="M102" s="123"/>
      <c r="N102" s="123"/>
      <c r="O102" s="134" t="str">
        <f>+B102</f>
        <v>Amazonas</v>
      </c>
      <c r="P102" s="134">
        <f>VLOOKUP(O102,$B$102:$E$124,4,0)</f>
        <v>5</v>
      </c>
      <c r="Q102" s="183" t="s">
        <v>54</v>
      </c>
      <c r="R102" s="184">
        <v>0</v>
      </c>
      <c r="S102" s="133"/>
      <c r="T102" s="123"/>
      <c r="U102" s="123"/>
    </row>
    <row r="103" spans="2:21" x14ac:dyDescent="0.35">
      <c r="B103" s="26" t="s">
        <v>44</v>
      </c>
      <c r="C103" s="22">
        <f>SUM(D103:E103)</f>
        <v>1</v>
      </c>
      <c r="D103" s="23">
        <v>1</v>
      </c>
      <c r="E103" s="23">
        <v>0</v>
      </c>
      <c r="F103" s="123"/>
      <c r="G103" s="131" t="str">
        <f t="shared" ref="G103:G115" si="8">+B103</f>
        <v>Ancash</v>
      </c>
      <c r="H103" s="131">
        <f t="shared" ref="H103:H124" si="9">VLOOKUP(G103,$B$102:$E$124,3,0)</f>
        <v>1</v>
      </c>
      <c r="I103" s="135" t="s">
        <v>52</v>
      </c>
      <c r="J103" s="181">
        <v>0</v>
      </c>
      <c r="K103" s="132"/>
      <c r="L103" s="123"/>
      <c r="M103" s="123"/>
      <c r="N103" s="123"/>
      <c r="O103" s="134" t="str">
        <f t="shared" ref="O103:O124" si="10">+B103</f>
        <v>Ancash</v>
      </c>
      <c r="P103" s="134">
        <f t="shared" ref="P103:P124" si="11">VLOOKUP(O103,$B$102:$E$124,4,0)</f>
        <v>0</v>
      </c>
      <c r="Q103" s="136" t="s">
        <v>44</v>
      </c>
      <c r="R103" s="185">
        <v>0</v>
      </c>
      <c r="S103" s="133"/>
      <c r="T103" s="123"/>
      <c r="U103" s="123"/>
    </row>
    <row r="104" spans="2:21" x14ac:dyDescent="0.35">
      <c r="B104" s="26" t="s">
        <v>45</v>
      </c>
      <c r="C104" s="22">
        <f t="shared" ref="C104:C123" si="12">SUM(D104:E104)</f>
        <v>6</v>
      </c>
      <c r="D104" s="23">
        <v>5</v>
      </c>
      <c r="E104" s="23">
        <v>1</v>
      </c>
      <c r="F104" s="123"/>
      <c r="G104" s="131" t="str">
        <f t="shared" si="8"/>
        <v>Apurimac</v>
      </c>
      <c r="H104" s="131">
        <f t="shared" si="9"/>
        <v>5</v>
      </c>
      <c r="I104" s="135" t="s">
        <v>54</v>
      </c>
      <c r="J104" s="181">
        <v>1</v>
      </c>
      <c r="K104" s="132"/>
      <c r="L104" s="123"/>
      <c r="M104" s="123"/>
      <c r="N104" s="123"/>
      <c r="O104" s="134" t="str">
        <f t="shared" si="10"/>
        <v>Apurimac</v>
      </c>
      <c r="P104" s="134">
        <f t="shared" si="11"/>
        <v>1</v>
      </c>
      <c r="Q104" s="136" t="s">
        <v>64</v>
      </c>
      <c r="R104" s="185">
        <v>0</v>
      </c>
      <c r="S104" s="133"/>
      <c r="T104" s="123"/>
      <c r="U104" s="123"/>
    </row>
    <row r="105" spans="2:21" x14ac:dyDescent="0.35">
      <c r="B105" s="26" t="s">
        <v>46</v>
      </c>
      <c r="C105" s="22">
        <f t="shared" si="12"/>
        <v>2</v>
      </c>
      <c r="D105" s="23">
        <v>2</v>
      </c>
      <c r="E105" s="23">
        <v>0</v>
      </c>
      <c r="F105" s="123"/>
      <c r="G105" s="131" t="str">
        <f t="shared" si="8"/>
        <v>Arequipa</v>
      </c>
      <c r="H105" s="131">
        <f t="shared" si="9"/>
        <v>2</v>
      </c>
      <c r="I105" s="135" t="s">
        <v>44</v>
      </c>
      <c r="J105" s="181">
        <v>1</v>
      </c>
      <c r="K105" s="132"/>
      <c r="L105" s="123"/>
      <c r="M105" s="123"/>
      <c r="N105" s="123"/>
      <c r="O105" s="134" t="str">
        <f t="shared" si="10"/>
        <v>Arequipa</v>
      </c>
      <c r="P105" s="134">
        <f t="shared" si="11"/>
        <v>0</v>
      </c>
      <c r="Q105" s="136" t="s">
        <v>52</v>
      </c>
      <c r="R105" s="185">
        <v>0</v>
      </c>
      <c r="S105" s="133"/>
      <c r="T105" s="123"/>
      <c r="U105" s="123"/>
    </row>
    <row r="106" spans="2:21" x14ac:dyDescent="0.35">
      <c r="B106" s="26" t="s">
        <v>47</v>
      </c>
      <c r="C106" s="22">
        <f t="shared" si="12"/>
        <v>8</v>
      </c>
      <c r="D106" s="23">
        <v>8</v>
      </c>
      <c r="E106" s="23">
        <v>0</v>
      </c>
      <c r="F106" s="123"/>
      <c r="G106" s="131" t="str">
        <f t="shared" si="8"/>
        <v>Ayacucho</v>
      </c>
      <c r="H106" s="131">
        <f t="shared" si="9"/>
        <v>8</v>
      </c>
      <c r="I106" s="135" t="s">
        <v>57</v>
      </c>
      <c r="J106" s="181">
        <v>1</v>
      </c>
      <c r="K106" s="132"/>
      <c r="L106" s="123"/>
      <c r="M106" s="123"/>
      <c r="N106" s="123"/>
      <c r="O106" s="134" t="str">
        <f t="shared" si="10"/>
        <v>Ayacucho</v>
      </c>
      <c r="P106" s="134">
        <f t="shared" si="11"/>
        <v>0</v>
      </c>
      <c r="Q106" s="136" t="s">
        <v>63</v>
      </c>
      <c r="R106" s="185">
        <v>0</v>
      </c>
      <c r="S106" s="133"/>
      <c r="T106" s="123"/>
      <c r="U106" s="123"/>
    </row>
    <row r="107" spans="2:21" x14ac:dyDescent="0.35">
      <c r="B107" s="26" t="s">
        <v>48</v>
      </c>
      <c r="C107" s="22">
        <f t="shared" si="12"/>
        <v>2</v>
      </c>
      <c r="D107" s="23">
        <v>2</v>
      </c>
      <c r="E107" s="23">
        <v>0</v>
      </c>
      <c r="F107" s="123"/>
      <c r="G107" s="131" t="str">
        <f t="shared" si="8"/>
        <v>Cajamarca</v>
      </c>
      <c r="H107" s="131">
        <f t="shared" si="9"/>
        <v>2</v>
      </c>
      <c r="I107" s="135" t="s">
        <v>65</v>
      </c>
      <c r="J107" s="181">
        <v>1</v>
      </c>
      <c r="K107" s="132"/>
      <c r="L107" s="123"/>
      <c r="M107" s="123"/>
      <c r="N107" s="123"/>
      <c r="O107" s="134" t="str">
        <f t="shared" si="10"/>
        <v>Cajamarca</v>
      </c>
      <c r="P107" s="134">
        <f t="shared" si="11"/>
        <v>0</v>
      </c>
      <c r="Q107" s="136" t="s">
        <v>46</v>
      </c>
      <c r="R107" s="185">
        <v>0</v>
      </c>
      <c r="S107" s="133"/>
      <c r="T107" s="123"/>
      <c r="U107" s="123"/>
    </row>
    <row r="108" spans="2:21" x14ac:dyDescent="0.35">
      <c r="B108" s="26" t="s">
        <v>49</v>
      </c>
      <c r="C108" s="22">
        <f t="shared" si="12"/>
        <v>14</v>
      </c>
      <c r="D108" s="23">
        <v>14</v>
      </c>
      <c r="E108" s="23">
        <v>0</v>
      </c>
      <c r="F108" s="123"/>
      <c r="G108" s="131" t="str">
        <f t="shared" si="8"/>
        <v>Cusco</v>
      </c>
      <c r="H108" s="131">
        <f t="shared" si="9"/>
        <v>14</v>
      </c>
      <c r="I108" s="135" t="s">
        <v>51</v>
      </c>
      <c r="J108" s="181">
        <v>2</v>
      </c>
      <c r="K108" s="132"/>
      <c r="L108" s="123"/>
      <c r="M108" s="123"/>
      <c r="N108" s="123"/>
      <c r="O108" s="134" t="str">
        <f t="shared" si="10"/>
        <v>Cusco</v>
      </c>
      <c r="P108" s="134">
        <f t="shared" si="11"/>
        <v>0</v>
      </c>
      <c r="Q108" s="136" t="s">
        <v>48</v>
      </c>
      <c r="R108" s="185">
        <v>0</v>
      </c>
      <c r="S108" s="133"/>
      <c r="T108" s="123"/>
      <c r="U108" s="123"/>
    </row>
    <row r="109" spans="2:21" x14ac:dyDescent="0.35">
      <c r="B109" s="26" t="s">
        <v>50</v>
      </c>
      <c r="C109" s="22">
        <f t="shared" si="12"/>
        <v>3</v>
      </c>
      <c r="D109" s="23">
        <v>3</v>
      </c>
      <c r="E109" s="23">
        <v>0</v>
      </c>
      <c r="F109" s="123"/>
      <c r="G109" s="131" t="str">
        <f t="shared" si="8"/>
        <v>Huancavelica</v>
      </c>
      <c r="H109" s="131">
        <f t="shared" si="9"/>
        <v>3</v>
      </c>
      <c r="I109" s="135" t="s">
        <v>46</v>
      </c>
      <c r="J109" s="181">
        <v>2</v>
      </c>
      <c r="K109" s="132"/>
      <c r="L109" s="123"/>
      <c r="M109" s="123"/>
      <c r="N109" s="123"/>
      <c r="O109" s="134" t="str">
        <f t="shared" si="10"/>
        <v>Huancavelica</v>
      </c>
      <c r="P109" s="134">
        <f t="shared" si="11"/>
        <v>0</v>
      </c>
      <c r="Q109" s="136" t="s">
        <v>56</v>
      </c>
      <c r="R109" s="185">
        <v>0</v>
      </c>
      <c r="S109" s="133"/>
      <c r="T109" s="123"/>
      <c r="U109" s="123"/>
    </row>
    <row r="110" spans="2:21" x14ac:dyDescent="0.35">
      <c r="B110" s="26" t="s">
        <v>51</v>
      </c>
      <c r="C110" s="22">
        <f t="shared" si="12"/>
        <v>2</v>
      </c>
      <c r="D110" s="23">
        <v>2</v>
      </c>
      <c r="E110" s="23">
        <v>0</v>
      </c>
      <c r="F110" s="123"/>
      <c r="G110" s="131" t="str">
        <f t="shared" si="8"/>
        <v>Huanuco</v>
      </c>
      <c r="H110" s="131">
        <f t="shared" si="9"/>
        <v>2</v>
      </c>
      <c r="I110" s="135" t="s">
        <v>62</v>
      </c>
      <c r="J110" s="181">
        <v>2</v>
      </c>
      <c r="K110" s="132"/>
      <c r="L110" s="123"/>
      <c r="M110" s="123"/>
      <c r="N110" s="123"/>
      <c r="O110" s="134" t="str">
        <f t="shared" si="10"/>
        <v>Huanuco</v>
      </c>
      <c r="P110" s="134">
        <f t="shared" si="11"/>
        <v>0</v>
      </c>
      <c r="Q110" s="136" t="s">
        <v>50</v>
      </c>
      <c r="R110" s="185">
        <v>0</v>
      </c>
      <c r="S110" s="133"/>
      <c r="T110" s="123"/>
      <c r="U110" s="123"/>
    </row>
    <row r="111" spans="2:21" x14ac:dyDescent="0.35">
      <c r="B111" s="26" t="s">
        <v>52</v>
      </c>
      <c r="C111" s="22">
        <f t="shared" si="12"/>
        <v>0</v>
      </c>
      <c r="D111" s="23">
        <v>0</v>
      </c>
      <c r="E111" s="23">
        <v>0</v>
      </c>
      <c r="F111" s="123"/>
      <c r="G111" s="131" t="str">
        <f t="shared" si="8"/>
        <v>Ica</v>
      </c>
      <c r="H111" s="131">
        <f t="shared" si="9"/>
        <v>0</v>
      </c>
      <c r="I111" s="135" t="s">
        <v>48</v>
      </c>
      <c r="J111" s="181">
        <v>2</v>
      </c>
      <c r="K111" s="132"/>
      <c r="L111" s="123"/>
      <c r="M111" s="123"/>
      <c r="N111" s="123"/>
      <c r="O111" s="134" t="str">
        <f t="shared" si="10"/>
        <v>Ica</v>
      </c>
      <c r="P111" s="134">
        <f t="shared" si="11"/>
        <v>0</v>
      </c>
      <c r="Q111" s="136" t="s">
        <v>57</v>
      </c>
      <c r="R111" s="185">
        <v>0</v>
      </c>
      <c r="S111" s="133"/>
      <c r="T111" s="123"/>
      <c r="U111" s="123"/>
    </row>
    <row r="112" spans="2:21" x14ac:dyDescent="0.35">
      <c r="B112" s="26" t="s">
        <v>53</v>
      </c>
      <c r="C112" s="22">
        <f t="shared" si="12"/>
        <v>14</v>
      </c>
      <c r="D112" s="23">
        <v>13</v>
      </c>
      <c r="E112" s="23">
        <v>1</v>
      </c>
      <c r="F112" s="123"/>
      <c r="G112" s="131" t="str">
        <f t="shared" si="8"/>
        <v>Junin</v>
      </c>
      <c r="H112" s="131">
        <f t="shared" si="9"/>
        <v>13</v>
      </c>
      <c r="I112" s="135" t="s">
        <v>50</v>
      </c>
      <c r="J112" s="181">
        <v>3</v>
      </c>
      <c r="K112" s="132"/>
      <c r="L112" s="123"/>
      <c r="M112" s="123"/>
      <c r="N112" s="123"/>
      <c r="O112" s="134" t="str">
        <f t="shared" si="10"/>
        <v>Junin</v>
      </c>
      <c r="P112" s="134">
        <f t="shared" si="11"/>
        <v>1</v>
      </c>
      <c r="Q112" s="136" t="s">
        <v>47</v>
      </c>
      <c r="R112" s="185">
        <v>0</v>
      </c>
      <c r="S112" s="133"/>
      <c r="T112" s="123"/>
      <c r="U112" s="123"/>
    </row>
    <row r="113" spans="2:21" x14ac:dyDescent="0.35">
      <c r="B113" s="26" t="s">
        <v>54</v>
      </c>
      <c r="C113" s="22">
        <f t="shared" si="12"/>
        <v>1</v>
      </c>
      <c r="D113" s="23">
        <v>1</v>
      </c>
      <c r="E113" s="23">
        <v>0</v>
      </c>
      <c r="F113" s="123"/>
      <c r="G113" s="131" t="str">
        <f t="shared" si="8"/>
        <v>La Libertad</v>
      </c>
      <c r="H113" s="131">
        <f t="shared" si="9"/>
        <v>1</v>
      </c>
      <c r="I113" s="135" t="s">
        <v>55</v>
      </c>
      <c r="J113" s="181">
        <v>4</v>
      </c>
      <c r="K113" s="132"/>
      <c r="L113" s="123"/>
      <c r="M113" s="123"/>
      <c r="N113" s="123"/>
      <c r="O113" s="134" t="str">
        <f t="shared" si="10"/>
        <v>La Libertad</v>
      </c>
      <c r="P113" s="134">
        <f t="shared" si="11"/>
        <v>0</v>
      </c>
      <c r="Q113" s="136" t="s">
        <v>60</v>
      </c>
      <c r="R113" s="185">
        <v>0</v>
      </c>
      <c r="S113" s="133"/>
      <c r="T113" s="123"/>
      <c r="U113" s="123"/>
    </row>
    <row r="114" spans="2:21" x14ac:dyDescent="0.35">
      <c r="B114" s="26" t="s">
        <v>55</v>
      </c>
      <c r="C114" s="22">
        <f t="shared" si="12"/>
        <v>5</v>
      </c>
      <c r="D114" s="23">
        <v>4</v>
      </c>
      <c r="E114" s="23">
        <v>1</v>
      </c>
      <c r="F114" s="123"/>
      <c r="G114" s="131" t="str">
        <f t="shared" si="8"/>
        <v>Lambayeque</v>
      </c>
      <c r="H114" s="131">
        <f t="shared" si="9"/>
        <v>4</v>
      </c>
      <c r="I114" s="135" t="s">
        <v>58</v>
      </c>
      <c r="J114" s="181">
        <v>4</v>
      </c>
      <c r="K114" s="132"/>
      <c r="L114" s="123"/>
      <c r="M114" s="123"/>
      <c r="N114" s="123"/>
      <c r="O114" s="134" t="str">
        <f t="shared" si="10"/>
        <v>Lambayeque</v>
      </c>
      <c r="P114" s="134">
        <f t="shared" si="11"/>
        <v>1</v>
      </c>
      <c r="Q114" s="136" t="s">
        <v>51</v>
      </c>
      <c r="R114" s="185">
        <v>0</v>
      </c>
      <c r="S114" s="133"/>
      <c r="T114" s="123"/>
      <c r="U114" s="123"/>
    </row>
    <row r="115" spans="2:21" x14ac:dyDescent="0.35">
      <c r="B115" s="26" t="s">
        <v>56</v>
      </c>
      <c r="C115" s="22">
        <f>SUM(D115:E115)</f>
        <v>22</v>
      </c>
      <c r="D115" s="23">
        <v>22</v>
      </c>
      <c r="E115" s="23">
        <v>0</v>
      </c>
      <c r="F115" s="123"/>
      <c r="G115" s="131" t="str">
        <f t="shared" si="8"/>
        <v>Loreto</v>
      </c>
      <c r="H115" s="131">
        <f t="shared" si="9"/>
        <v>22</v>
      </c>
      <c r="I115" s="135" t="s">
        <v>64</v>
      </c>
      <c r="J115" s="181">
        <v>4</v>
      </c>
      <c r="K115" s="132"/>
      <c r="L115" s="123"/>
      <c r="M115" s="123"/>
      <c r="N115" s="123"/>
      <c r="O115" s="134" t="str">
        <f t="shared" si="10"/>
        <v>Loreto</v>
      </c>
      <c r="P115" s="134">
        <f t="shared" si="11"/>
        <v>0</v>
      </c>
      <c r="Q115" s="136" t="s">
        <v>61</v>
      </c>
      <c r="R115" s="185">
        <v>0</v>
      </c>
      <c r="S115" s="133"/>
      <c r="T115" s="123"/>
      <c r="U115" s="123"/>
    </row>
    <row r="116" spans="2:21" x14ac:dyDescent="0.35">
      <c r="B116" s="26" t="s">
        <v>65</v>
      </c>
      <c r="C116" s="22">
        <f t="shared" si="12"/>
        <v>2</v>
      </c>
      <c r="D116" s="23">
        <v>1</v>
      </c>
      <c r="E116" s="23">
        <v>1</v>
      </c>
      <c r="F116" s="123"/>
      <c r="G116" s="131" t="str">
        <f t="shared" ref="G116:G124" si="13">+B116</f>
        <v>Madre de Dios</v>
      </c>
      <c r="H116" s="131">
        <f t="shared" si="9"/>
        <v>1</v>
      </c>
      <c r="I116" s="135" t="s">
        <v>45</v>
      </c>
      <c r="J116" s="181">
        <v>5</v>
      </c>
      <c r="K116" s="132"/>
      <c r="L116" s="123"/>
      <c r="M116" s="123"/>
      <c r="N116" s="123"/>
      <c r="O116" s="134" t="str">
        <f t="shared" si="10"/>
        <v>Madre de Dios</v>
      </c>
      <c r="P116" s="134">
        <f t="shared" si="11"/>
        <v>1</v>
      </c>
      <c r="Q116" s="136" t="s">
        <v>49</v>
      </c>
      <c r="R116" s="185">
        <v>0</v>
      </c>
      <c r="S116" s="133"/>
      <c r="T116" s="123"/>
      <c r="U116" s="123"/>
    </row>
    <row r="117" spans="2:21" x14ac:dyDescent="0.35">
      <c r="B117" s="26" t="s">
        <v>57</v>
      </c>
      <c r="C117" s="22">
        <f t="shared" si="12"/>
        <v>1</v>
      </c>
      <c r="D117" s="23">
        <v>1</v>
      </c>
      <c r="E117" s="23">
        <v>0</v>
      </c>
      <c r="F117" s="123"/>
      <c r="G117" s="131" t="str">
        <f t="shared" si="13"/>
        <v>Moquegua</v>
      </c>
      <c r="H117" s="131">
        <f t="shared" si="9"/>
        <v>1</v>
      </c>
      <c r="I117" s="135" t="s">
        <v>60</v>
      </c>
      <c r="J117" s="181">
        <v>6</v>
      </c>
      <c r="K117" s="132"/>
      <c r="L117" s="123"/>
      <c r="M117" s="123"/>
      <c r="N117" s="123"/>
      <c r="O117" s="134" t="str">
        <f t="shared" si="10"/>
        <v>Moquegua</v>
      </c>
      <c r="P117" s="134">
        <f t="shared" si="11"/>
        <v>0</v>
      </c>
      <c r="Q117" s="136" t="s">
        <v>62</v>
      </c>
      <c r="R117" s="185">
        <v>0</v>
      </c>
      <c r="S117" s="133"/>
      <c r="T117" s="123"/>
      <c r="U117" s="123"/>
    </row>
    <row r="118" spans="2:21" x14ac:dyDescent="0.35">
      <c r="B118" s="26" t="s">
        <v>58</v>
      </c>
      <c r="C118" s="22">
        <f t="shared" si="12"/>
        <v>5</v>
      </c>
      <c r="D118" s="23">
        <v>4</v>
      </c>
      <c r="E118" s="23">
        <v>1</v>
      </c>
      <c r="F118" s="123"/>
      <c r="G118" s="131" t="str">
        <f t="shared" si="13"/>
        <v>Pasco</v>
      </c>
      <c r="H118" s="131">
        <f t="shared" si="9"/>
        <v>4</v>
      </c>
      <c r="I118" s="135" t="s">
        <v>61</v>
      </c>
      <c r="J118" s="181">
        <v>8</v>
      </c>
      <c r="K118" s="132"/>
      <c r="L118" s="123"/>
      <c r="M118" s="123"/>
      <c r="N118" s="123"/>
      <c r="O118" s="134" t="str">
        <f t="shared" si="10"/>
        <v>Pasco</v>
      </c>
      <c r="P118" s="134">
        <f t="shared" si="11"/>
        <v>1</v>
      </c>
      <c r="Q118" s="136" t="s">
        <v>55</v>
      </c>
      <c r="R118" s="185">
        <v>1</v>
      </c>
      <c r="S118" s="133"/>
      <c r="T118" s="123"/>
      <c r="U118" s="123"/>
    </row>
    <row r="119" spans="2:21" x14ac:dyDescent="0.35">
      <c r="B119" s="26" t="s">
        <v>59</v>
      </c>
      <c r="C119" s="22">
        <f t="shared" si="12"/>
        <v>10</v>
      </c>
      <c r="D119" s="23">
        <v>9</v>
      </c>
      <c r="E119" s="23">
        <v>1</v>
      </c>
      <c r="F119" s="123"/>
      <c r="G119" s="131" t="str">
        <f t="shared" si="13"/>
        <v>Piura</v>
      </c>
      <c r="H119" s="131">
        <f t="shared" si="9"/>
        <v>9</v>
      </c>
      <c r="I119" s="135" t="s">
        <v>47</v>
      </c>
      <c r="J119" s="181">
        <v>8</v>
      </c>
      <c r="K119" s="130"/>
      <c r="L119" s="123"/>
      <c r="M119" s="123"/>
      <c r="N119" s="123"/>
      <c r="O119" s="134" t="str">
        <f t="shared" si="10"/>
        <v>Piura</v>
      </c>
      <c r="P119" s="134">
        <f t="shared" si="11"/>
        <v>1</v>
      </c>
      <c r="Q119" s="136" t="s">
        <v>65</v>
      </c>
      <c r="R119" s="185">
        <v>1</v>
      </c>
      <c r="S119" s="123"/>
      <c r="T119" s="123"/>
      <c r="U119" s="123"/>
    </row>
    <row r="120" spans="2:21" x14ac:dyDescent="0.35">
      <c r="B120" s="26" t="s">
        <v>60</v>
      </c>
      <c r="C120" s="22">
        <f t="shared" si="12"/>
        <v>6</v>
      </c>
      <c r="D120" s="23">
        <v>6</v>
      </c>
      <c r="E120" s="23">
        <v>0</v>
      </c>
      <c r="F120" s="123"/>
      <c r="G120" s="131" t="str">
        <f t="shared" si="13"/>
        <v>Puno</v>
      </c>
      <c r="H120" s="131">
        <f t="shared" si="9"/>
        <v>6</v>
      </c>
      <c r="I120" s="135" t="s">
        <v>59</v>
      </c>
      <c r="J120" s="181">
        <v>9</v>
      </c>
      <c r="K120" s="130"/>
      <c r="L120" s="123"/>
      <c r="M120" s="123"/>
      <c r="N120" s="123"/>
      <c r="O120" s="134" t="str">
        <f t="shared" si="10"/>
        <v>Puno</v>
      </c>
      <c r="P120" s="134">
        <f t="shared" si="11"/>
        <v>0</v>
      </c>
      <c r="Q120" s="136" t="s">
        <v>59</v>
      </c>
      <c r="R120" s="185">
        <v>1</v>
      </c>
      <c r="S120" s="123"/>
      <c r="T120" s="123"/>
      <c r="U120" s="123"/>
    </row>
    <row r="121" spans="2:21" x14ac:dyDescent="0.35">
      <c r="B121" s="26" t="s">
        <v>61</v>
      </c>
      <c r="C121" s="22">
        <f t="shared" si="12"/>
        <v>8</v>
      </c>
      <c r="D121" s="23">
        <v>8</v>
      </c>
      <c r="E121" s="23">
        <v>0</v>
      </c>
      <c r="F121" s="123"/>
      <c r="G121" s="131" t="str">
        <f t="shared" si="13"/>
        <v>San Martin</v>
      </c>
      <c r="H121" s="131">
        <f t="shared" si="9"/>
        <v>8</v>
      </c>
      <c r="I121" s="135" t="s">
        <v>53</v>
      </c>
      <c r="J121" s="181">
        <v>13</v>
      </c>
      <c r="K121" s="130"/>
      <c r="L121" s="123"/>
      <c r="M121" s="123"/>
      <c r="N121" s="123"/>
      <c r="O121" s="134" t="str">
        <f t="shared" si="10"/>
        <v>San Martin</v>
      </c>
      <c r="P121" s="134">
        <f t="shared" si="11"/>
        <v>0</v>
      </c>
      <c r="Q121" s="136" t="s">
        <v>53</v>
      </c>
      <c r="R121" s="185">
        <v>1</v>
      </c>
      <c r="S121" s="123"/>
      <c r="T121" s="123"/>
      <c r="U121" s="123"/>
    </row>
    <row r="122" spans="2:21" x14ac:dyDescent="0.35">
      <c r="B122" s="26" t="s">
        <v>62</v>
      </c>
      <c r="C122" s="22">
        <f t="shared" si="12"/>
        <v>2</v>
      </c>
      <c r="D122" s="23">
        <v>2</v>
      </c>
      <c r="E122" s="23">
        <v>0</v>
      </c>
      <c r="F122" s="123"/>
      <c r="G122" s="131" t="str">
        <f t="shared" si="13"/>
        <v>Tacna</v>
      </c>
      <c r="H122" s="131">
        <f t="shared" si="9"/>
        <v>2</v>
      </c>
      <c r="I122" s="135" t="s">
        <v>49</v>
      </c>
      <c r="J122" s="181">
        <v>14</v>
      </c>
      <c r="K122" s="130"/>
      <c r="L122" s="123"/>
      <c r="M122" s="123"/>
      <c r="N122" s="123"/>
      <c r="O122" s="134" t="str">
        <f t="shared" si="10"/>
        <v>Tacna</v>
      </c>
      <c r="P122" s="134">
        <f t="shared" si="11"/>
        <v>0</v>
      </c>
      <c r="Q122" s="136" t="s">
        <v>45</v>
      </c>
      <c r="R122" s="185">
        <v>1</v>
      </c>
      <c r="S122" s="123"/>
      <c r="T122" s="123"/>
      <c r="U122" s="123"/>
    </row>
    <row r="123" spans="2:21" x14ac:dyDescent="0.35">
      <c r="B123" s="26" t="s">
        <v>63</v>
      </c>
      <c r="C123" s="22">
        <f t="shared" si="12"/>
        <v>0</v>
      </c>
      <c r="D123" s="23">
        <v>0</v>
      </c>
      <c r="E123" s="23">
        <v>0</v>
      </c>
      <c r="F123" s="123"/>
      <c r="G123" s="131" t="str">
        <f t="shared" si="13"/>
        <v>Tumbes</v>
      </c>
      <c r="H123" s="131">
        <f t="shared" si="9"/>
        <v>0</v>
      </c>
      <c r="I123" s="135" t="s">
        <v>56</v>
      </c>
      <c r="J123" s="181">
        <v>22</v>
      </c>
      <c r="K123" s="130"/>
      <c r="L123" s="123"/>
      <c r="M123" s="123"/>
      <c r="N123" s="123"/>
      <c r="O123" s="134" t="str">
        <f t="shared" si="10"/>
        <v>Tumbes</v>
      </c>
      <c r="P123" s="134">
        <f t="shared" si="11"/>
        <v>0</v>
      </c>
      <c r="Q123" s="136" t="s">
        <v>58</v>
      </c>
      <c r="R123" s="185">
        <v>1</v>
      </c>
      <c r="S123" s="123"/>
      <c r="T123" s="123"/>
      <c r="U123" s="123"/>
    </row>
    <row r="124" spans="2:21" ht="15" thickBot="1" x14ac:dyDescent="0.4">
      <c r="B124" s="58" t="s">
        <v>64</v>
      </c>
      <c r="C124" s="22">
        <f>SUM(D124:E124)</f>
        <v>4</v>
      </c>
      <c r="D124" s="23">
        <v>4</v>
      </c>
      <c r="E124" s="23">
        <v>0</v>
      </c>
      <c r="F124" s="123"/>
      <c r="G124" s="131" t="str">
        <f t="shared" si="13"/>
        <v>Ucayali</v>
      </c>
      <c r="H124" s="131">
        <f t="shared" si="9"/>
        <v>4</v>
      </c>
      <c r="I124" s="135" t="s">
        <v>43</v>
      </c>
      <c r="J124" s="181">
        <v>47</v>
      </c>
      <c r="K124" s="130"/>
      <c r="L124" s="123"/>
      <c r="M124" s="123"/>
      <c r="N124" s="123"/>
      <c r="O124" s="134" t="str">
        <f t="shared" si="10"/>
        <v>Ucayali</v>
      </c>
      <c r="P124" s="134">
        <f t="shared" si="11"/>
        <v>0</v>
      </c>
      <c r="Q124" s="136" t="s">
        <v>43</v>
      </c>
      <c r="R124" s="185">
        <v>5</v>
      </c>
      <c r="S124" s="123"/>
      <c r="T124" s="123"/>
      <c r="U124" s="123"/>
    </row>
    <row r="125" spans="2:21" x14ac:dyDescent="0.35">
      <c r="B125" s="102" t="s">
        <v>1</v>
      </c>
      <c r="C125" s="103">
        <f>SUM(C102:C124)</f>
        <v>170</v>
      </c>
      <c r="D125" s="104">
        <f>SUM(D102:D124)</f>
        <v>159</v>
      </c>
      <c r="E125" s="104">
        <f>SUM(E102:E124)</f>
        <v>11</v>
      </c>
      <c r="F125" s="123"/>
      <c r="G125" s="130"/>
      <c r="H125" s="131">
        <f>SUM(H102:H124)</f>
        <v>159</v>
      </c>
      <c r="I125" s="132"/>
      <c r="J125" s="132"/>
      <c r="K125" s="130"/>
      <c r="L125" s="123"/>
      <c r="M125" s="123"/>
      <c r="N125" s="123"/>
      <c r="O125" s="123"/>
      <c r="P125" s="134">
        <f>SUM(P102:P124)</f>
        <v>11</v>
      </c>
      <c r="Q125" s="133"/>
      <c r="R125" s="133"/>
      <c r="S125" s="123"/>
      <c r="T125" s="123"/>
      <c r="U125" s="123"/>
    </row>
    <row r="126" spans="2:21" ht="20.25" customHeight="1" thickBot="1" x14ac:dyDescent="0.4">
      <c r="B126" s="78" t="s">
        <v>16</v>
      </c>
      <c r="C126" s="79">
        <f>C125/$C$125</f>
        <v>1</v>
      </c>
      <c r="D126" s="79">
        <f>D125/$C$125</f>
        <v>0.93529411764705883</v>
      </c>
      <c r="E126" s="79">
        <f>E125/$C$125</f>
        <v>6.4705882352941183E-2</v>
      </c>
      <c r="F126" s="123"/>
      <c r="G126" s="123"/>
      <c r="H126" s="123"/>
      <c r="I126" s="133"/>
      <c r="J126" s="13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</row>
    <row r="127" spans="2:21" x14ac:dyDescent="0.35">
      <c r="B127" s="73"/>
      <c r="C127" s="48"/>
      <c r="D127" s="47"/>
      <c r="E127" s="47"/>
      <c r="F127" s="101"/>
      <c r="G127" s="119"/>
      <c r="H127" s="120"/>
      <c r="I127" s="101"/>
      <c r="J127" s="101"/>
      <c r="K127" s="101"/>
    </row>
    <row r="128" spans="2:21" x14ac:dyDescent="0.35">
      <c r="B128" s="73"/>
      <c r="C128" s="48"/>
      <c r="D128" s="47"/>
      <c r="E128" s="47"/>
      <c r="F128" s="97"/>
      <c r="G128" s="119"/>
      <c r="H128" s="120"/>
      <c r="I128" s="120"/>
      <c r="J128" s="120"/>
      <c r="K128" s="120"/>
      <c r="M128" s="50"/>
      <c r="N128" s="50"/>
      <c r="O128" s="50"/>
      <c r="P128" s="50"/>
      <c r="Q128" s="50"/>
      <c r="R128" s="50"/>
    </row>
    <row r="129" spans="2:18" x14ac:dyDescent="0.35">
      <c r="B129" s="73"/>
      <c r="C129" s="48"/>
      <c r="D129" s="47"/>
      <c r="E129" s="47"/>
      <c r="F129" s="74"/>
      <c r="G129" s="34"/>
      <c r="H129" s="48"/>
      <c r="I129" s="48"/>
      <c r="J129" s="48"/>
      <c r="K129" s="48"/>
      <c r="M129" s="50"/>
      <c r="N129" s="50"/>
      <c r="O129" s="50"/>
      <c r="P129" s="50"/>
      <c r="Q129" s="50"/>
      <c r="R129" s="50"/>
    </row>
    <row r="130" spans="2:18" x14ac:dyDescent="0.35">
      <c r="B130" s="73"/>
      <c r="C130" s="48"/>
      <c r="D130" s="47"/>
      <c r="E130" s="47"/>
      <c r="F130" s="74"/>
      <c r="G130" s="34"/>
      <c r="H130" s="48"/>
      <c r="I130" s="48"/>
      <c r="J130" s="48"/>
      <c r="K130" s="48"/>
      <c r="M130" s="50"/>
      <c r="N130" s="50"/>
      <c r="O130" s="50"/>
      <c r="P130" s="50"/>
      <c r="Q130" s="50"/>
      <c r="R130" s="50"/>
    </row>
    <row r="131" spans="2:18" ht="12.75" customHeight="1" x14ac:dyDescent="0.35">
      <c r="B131" s="73"/>
      <c r="C131" s="48"/>
      <c r="D131" s="47"/>
      <c r="E131" s="47"/>
      <c r="F131" s="74"/>
      <c r="G131" s="34"/>
      <c r="H131" s="48"/>
      <c r="I131" s="48"/>
      <c r="J131" s="48"/>
      <c r="K131" s="48"/>
      <c r="M131" s="50"/>
      <c r="N131" s="50"/>
      <c r="O131" s="50"/>
      <c r="P131" s="50"/>
      <c r="Q131" s="50"/>
      <c r="R131" s="50"/>
    </row>
    <row r="132" spans="2:18" ht="16.5" customHeight="1" x14ac:dyDescent="0.35">
      <c r="B132" s="155" t="s">
        <v>70</v>
      </c>
      <c r="C132" s="155" t="s">
        <v>71</v>
      </c>
      <c r="D132" s="156" t="s">
        <v>1</v>
      </c>
      <c r="E132" s="157" t="s">
        <v>42</v>
      </c>
      <c r="F132" s="158"/>
      <c r="G132" s="34"/>
      <c r="H132" s="48"/>
      <c r="I132" s="48"/>
      <c r="J132" s="161" t="s">
        <v>81</v>
      </c>
      <c r="K132" s="161"/>
      <c r="L132" s="161"/>
      <c r="M132" s="147"/>
      <c r="N132" s="176" t="s">
        <v>1</v>
      </c>
      <c r="O132" s="174" t="s">
        <v>82</v>
      </c>
      <c r="P132" s="175"/>
      <c r="Q132" s="50"/>
      <c r="R132" s="50"/>
    </row>
    <row r="133" spans="2:18" x14ac:dyDescent="0.35">
      <c r="B133" s="155"/>
      <c r="C133" s="155"/>
      <c r="D133" s="156"/>
      <c r="E133" s="106" t="s">
        <v>2</v>
      </c>
      <c r="F133" s="107" t="s">
        <v>3</v>
      </c>
      <c r="G133" s="34"/>
      <c r="H133" s="48"/>
      <c r="I133" s="48"/>
      <c r="J133" s="161"/>
      <c r="K133" s="161"/>
      <c r="L133" s="161"/>
      <c r="M133" s="147"/>
      <c r="N133" s="177"/>
      <c r="O133" s="121" t="s">
        <v>2</v>
      </c>
      <c r="P133" s="121" t="s">
        <v>3</v>
      </c>
      <c r="Q133" s="50"/>
      <c r="R133" s="50"/>
    </row>
    <row r="134" spans="2:18" x14ac:dyDescent="0.35">
      <c r="B134" s="142" t="s">
        <v>43</v>
      </c>
      <c r="C134" s="108" t="s">
        <v>72</v>
      </c>
      <c r="D134" s="109">
        <f>SUM(E134:F134)</f>
        <v>1</v>
      </c>
      <c r="E134" s="110">
        <v>1</v>
      </c>
      <c r="F134" s="110">
        <v>0</v>
      </c>
      <c r="G134" s="139"/>
      <c r="H134" s="48"/>
      <c r="I134" s="48"/>
      <c r="J134" s="122" t="s">
        <v>84</v>
      </c>
      <c r="K134" s="122"/>
      <c r="L134" s="122"/>
      <c r="M134" s="122"/>
      <c r="N134" s="111">
        <f>SUM(O134:P134)</f>
        <v>23</v>
      </c>
      <c r="O134" s="112">
        <v>20</v>
      </c>
      <c r="P134" s="112">
        <v>3</v>
      </c>
      <c r="Q134" s="50"/>
      <c r="R134" s="50"/>
    </row>
    <row r="135" spans="2:18" x14ac:dyDescent="0.35">
      <c r="B135" s="143"/>
      <c r="C135" s="108" t="s">
        <v>73</v>
      </c>
      <c r="D135" s="109">
        <f t="shared" ref="D135:D198" si="14">SUM(E135:F135)</f>
        <v>13</v>
      </c>
      <c r="E135" s="110">
        <v>12</v>
      </c>
      <c r="F135" s="110">
        <v>1</v>
      </c>
      <c r="G135" s="139"/>
      <c r="H135" s="48"/>
      <c r="I135" s="48"/>
      <c r="J135" s="122" t="s">
        <v>93</v>
      </c>
      <c r="K135" s="122"/>
      <c r="L135" s="122"/>
      <c r="M135" s="122"/>
      <c r="N135" s="111">
        <f t="shared" ref="N135:N146" si="15">SUM(O135:P135)</f>
        <v>16</v>
      </c>
      <c r="O135" s="112">
        <v>16</v>
      </c>
      <c r="P135" s="112">
        <v>0</v>
      </c>
      <c r="Q135" s="50"/>
      <c r="R135" s="50"/>
    </row>
    <row r="136" spans="2:18" x14ac:dyDescent="0.35">
      <c r="B136" s="143"/>
      <c r="C136" s="108" t="s">
        <v>74</v>
      </c>
      <c r="D136" s="109">
        <f t="shared" si="14"/>
        <v>33</v>
      </c>
      <c r="E136" s="110">
        <v>29</v>
      </c>
      <c r="F136" s="110">
        <v>4</v>
      </c>
      <c r="G136" s="139"/>
      <c r="H136" s="48"/>
      <c r="I136" s="48"/>
      <c r="J136" s="122" t="s">
        <v>94</v>
      </c>
      <c r="K136" s="122"/>
      <c r="L136" s="122"/>
      <c r="M136" s="122"/>
      <c r="N136" s="111">
        <f t="shared" si="15"/>
        <v>13</v>
      </c>
      <c r="O136" s="112">
        <v>12</v>
      </c>
      <c r="P136" s="112">
        <v>1</v>
      </c>
      <c r="Q136" s="50"/>
      <c r="R136" s="50"/>
    </row>
    <row r="137" spans="2:18" x14ac:dyDescent="0.35">
      <c r="B137" s="144"/>
      <c r="C137" s="113" t="s">
        <v>1</v>
      </c>
      <c r="D137" s="114">
        <f t="shared" si="14"/>
        <v>47</v>
      </c>
      <c r="E137" s="114">
        <v>42</v>
      </c>
      <c r="F137" s="114">
        <v>5</v>
      </c>
      <c r="G137" s="139"/>
      <c r="H137" s="48"/>
      <c r="I137" s="48"/>
      <c r="J137" s="122" t="s">
        <v>86</v>
      </c>
      <c r="K137" s="122"/>
      <c r="L137" s="122"/>
      <c r="M137" s="122"/>
      <c r="N137" s="111">
        <f t="shared" si="15"/>
        <v>13</v>
      </c>
      <c r="O137" s="112">
        <v>12</v>
      </c>
      <c r="P137" s="112">
        <v>1</v>
      </c>
      <c r="Q137" s="50"/>
      <c r="R137" s="50"/>
    </row>
    <row r="138" spans="2:18" x14ac:dyDescent="0.35">
      <c r="B138" s="142" t="s">
        <v>44</v>
      </c>
      <c r="C138" s="108" t="s">
        <v>72</v>
      </c>
      <c r="D138" s="109">
        <f t="shared" si="14"/>
        <v>0</v>
      </c>
      <c r="E138" s="110">
        <v>0</v>
      </c>
      <c r="F138" s="110">
        <v>0</v>
      </c>
      <c r="G138" s="139"/>
      <c r="H138" s="48"/>
      <c r="I138" s="48"/>
      <c r="J138" s="122" t="s">
        <v>85</v>
      </c>
      <c r="K138" s="122"/>
      <c r="L138" s="122"/>
      <c r="M138" s="122"/>
      <c r="N138" s="111">
        <f t="shared" si="15"/>
        <v>12</v>
      </c>
      <c r="O138" s="112">
        <v>12</v>
      </c>
      <c r="P138" s="112">
        <v>0</v>
      </c>
      <c r="Q138" s="50"/>
      <c r="R138" s="50"/>
    </row>
    <row r="139" spans="2:18" x14ac:dyDescent="0.35">
      <c r="B139" s="143"/>
      <c r="C139" s="108" t="s">
        <v>73</v>
      </c>
      <c r="D139" s="109">
        <f t="shared" si="14"/>
        <v>0</v>
      </c>
      <c r="E139" s="110">
        <v>0</v>
      </c>
      <c r="F139" s="110">
        <v>0</v>
      </c>
      <c r="G139" s="139"/>
      <c r="H139" s="48"/>
      <c r="I139" s="48"/>
      <c r="J139" s="122" t="s">
        <v>87</v>
      </c>
      <c r="K139" s="122"/>
      <c r="L139" s="122"/>
      <c r="M139" s="122"/>
      <c r="N139" s="111">
        <f t="shared" si="15"/>
        <v>6</v>
      </c>
      <c r="O139" s="112">
        <v>6</v>
      </c>
      <c r="P139" s="112">
        <v>0</v>
      </c>
      <c r="Q139" s="50"/>
      <c r="R139" s="50"/>
    </row>
    <row r="140" spans="2:18" x14ac:dyDescent="0.35">
      <c r="B140" s="143"/>
      <c r="C140" s="108" t="s">
        <v>74</v>
      </c>
      <c r="D140" s="109">
        <f t="shared" si="14"/>
        <v>0</v>
      </c>
      <c r="E140" s="110">
        <v>0</v>
      </c>
      <c r="F140" s="110">
        <v>0</v>
      </c>
      <c r="G140" s="139"/>
      <c r="H140" s="48"/>
      <c r="I140" s="48"/>
      <c r="J140" s="122" t="s">
        <v>96</v>
      </c>
      <c r="K140" s="122"/>
      <c r="L140" s="122"/>
      <c r="M140" s="122"/>
      <c r="N140" s="111">
        <f t="shared" si="15"/>
        <v>7</v>
      </c>
      <c r="O140" s="112">
        <v>5</v>
      </c>
      <c r="P140" s="112">
        <v>2</v>
      </c>
      <c r="Q140" s="50"/>
      <c r="R140" s="50"/>
    </row>
    <row r="141" spans="2:18" x14ac:dyDescent="0.35">
      <c r="B141" s="144"/>
      <c r="C141" s="113" t="s">
        <v>1</v>
      </c>
      <c r="D141" s="114">
        <f t="shared" si="14"/>
        <v>0</v>
      </c>
      <c r="E141" s="114">
        <v>0</v>
      </c>
      <c r="F141" s="114">
        <v>0</v>
      </c>
      <c r="G141" s="139"/>
      <c r="H141" s="48"/>
      <c r="I141" s="48"/>
      <c r="J141" s="122" t="s">
        <v>88</v>
      </c>
      <c r="K141" s="122"/>
      <c r="L141" s="122"/>
      <c r="M141" s="122"/>
      <c r="N141" s="111">
        <f t="shared" si="15"/>
        <v>3</v>
      </c>
      <c r="O141" s="112">
        <v>3</v>
      </c>
      <c r="P141" s="112">
        <v>0</v>
      </c>
      <c r="Q141" s="50"/>
      <c r="R141" s="50"/>
    </row>
    <row r="142" spans="2:18" x14ac:dyDescent="0.35">
      <c r="B142" s="142" t="s">
        <v>75</v>
      </c>
      <c r="C142" s="108" t="s">
        <v>72</v>
      </c>
      <c r="D142" s="109">
        <f t="shared" si="14"/>
        <v>0</v>
      </c>
      <c r="E142" s="110">
        <v>0</v>
      </c>
      <c r="F142" s="110">
        <v>0</v>
      </c>
      <c r="G142" s="139"/>
      <c r="H142" s="48"/>
      <c r="I142" s="48"/>
      <c r="J142" s="122" t="s">
        <v>95</v>
      </c>
      <c r="K142" s="122"/>
      <c r="L142" s="122"/>
      <c r="M142" s="122"/>
      <c r="N142" s="111">
        <f t="shared" si="15"/>
        <v>2</v>
      </c>
      <c r="O142" s="112">
        <v>2</v>
      </c>
      <c r="P142" s="112">
        <v>0</v>
      </c>
      <c r="Q142" s="50"/>
      <c r="R142" s="50"/>
    </row>
    <row r="143" spans="2:18" x14ac:dyDescent="0.35">
      <c r="B143" s="143"/>
      <c r="C143" s="108" t="s">
        <v>73</v>
      </c>
      <c r="D143" s="109">
        <f t="shared" si="14"/>
        <v>1</v>
      </c>
      <c r="E143" s="110">
        <v>1</v>
      </c>
      <c r="F143" s="110">
        <v>0</v>
      </c>
      <c r="G143" s="139"/>
      <c r="H143" s="48"/>
      <c r="I143" s="48"/>
      <c r="J143" s="122" t="s">
        <v>100</v>
      </c>
      <c r="K143" s="122"/>
      <c r="L143" s="122"/>
      <c r="M143" s="122"/>
      <c r="N143" s="111">
        <f t="shared" si="15"/>
        <v>1</v>
      </c>
      <c r="O143" s="112">
        <v>1</v>
      </c>
      <c r="P143" s="112">
        <v>0</v>
      </c>
      <c r="Q143" s="50"/>
      <c r="R143" s="50"/>
    </row>
    <row r="144" spans="2:18" ht="15" customHeight="1" x14ac:dyDescent="0.35">
      <c r="B144" s="143"/>
      <c r="C144" s="108" t="s">
        <v>74</v>
      </c>
      <c r="D144" s="109">
        <f t="shared" si="14"/>
        <v>2</v>
      </c>
      <c r="E144" s="110">
        <v>2</v>
      </c>
      <c r="F144" s="110">
        <v>0</v>
      </c>
      <c r="G144" s="139"/>
      <c r="H144" s="48"/>
      <c r="I144" s="48"/>
      <c r="J144" s="122" t="s">
        <v>102</v>
      </c>
      <c r="K144" s="122"/>
      <c r="L144" s="122"/>
      <c r="M144" s="122"/>
      <c r="N144" s="111">
        <f t="shared" si="15"/>
        <v>0</v>
      </c>
      <c r="O144" s="112">
        <v>0</v>
      </c>
      <c r="P144" s="112">
        <v>0</v>
      </c>
      <c r="Q144" s="50"/>
      <c r="R144" s="50"/>
    </row>
    <row r="145" spans="2:18" x14ac:dyDescent="0.35">
      <c r="B145" s="144"/>
      <c r="C145" s="113" t="s">
        <v>1</v>
      </c>
      <c r="D145" s="114">
        <f t="shared" si="14"/>
        <v>3</v>
      </c>
      <c r="E145" s="114">
        <v>3</v>
      </c>
      <c r="F145" s="114">
        <v>0</v>
      </c>
      <c r="G145" s="139"/>
      <c r="H145" s="48"/>
      <c r="I145" s="48"/>
      <c r="J145" s="122" t="s">
        <v>92</v>
      </c>
      <c r="K145" s="122"/>
      <c r="L145" s="122"/>
      <c r="M145" s="122"/>
      <c r="N145" s="111">
        <f t="shared" si="15"/>
        <v>0</v>
      </c>
      <c r="O145" s="112">
        <v>0</v>
      </c>
      <c r="P145" s="112">
        <v>0</v>
      </c>
      <c r="Q145" s="50"/>
      <c r="R145" s="50"/>
    </row>
    <row r="146" spans="2:18" ht="15" thickBot="1" x14ac:dyDescent="0.4">
      <c r="B146" s="142" t="s">
        <v>46</v>
      </c>
      <c r="C146" s="108" t="s">
        <v>72</v>
      </c>
      <c r="D146" s="109">
        <f t="shared" si="14"/>
        <v>0</v>
      </c>
      <c r="E146" s="110">
        <v>0</v>
      </c>
      <c r="F146" s="110">
        <v>0</v>
      </c>
      <c r="G146" s="139"/>
      <c r="H146" s="48"/>
      <c r="I146" s="48"/>
      <c r="J146" s="122" t="s">
        <v>83</v>
      </c>
      <c r="K146" s="122"/>
      <c r="L146" s="122"/>
      <c r="M146" s="122"/>
      <c r="N146" s="111">
        <f t="shared" si="15"/>
        <v>32</v>
      </c>
      <c r="O146" s="112">
        <v>29</v>
      </c>
      <c r="P146" s="112">
        <v>3</v>
      </c>
      <c r="Q146" s="50"/>
      <c r="R146" s="50"/>
    </row>
    <row r="147" spans="2:18" ht="16.5" customHeight="1" x14ac:dyDescent="0.35">
      <c r="B147" s="143"/>
      <c r="C147" s="108" t="s">
        <v>73</v>
      </c>
      <c r="D147" s="109">
        <f t="shared" si="14"/>
        <v>0</v>
      </c>
      <c r="E147" s="110">
        <v>0</v>
      </c>
      <c r="F147" s="110">
        <v>0</v>
      </c>
      <c r="G147" s="139"/>
      <c r="H147" s="48"/>
      <c r="I147" s="48"/>
      <c r="J147" s="32" t="s">
        <v>1</v>
      </c>
      <c r="K147" s="32"/>
      <c r="L147" s="32"/>
      <c r="M147" s="32"/>
      <c r="N147" s="32">
        <f>SUM(N134:N146)</f>
        <v>128</v>
      </c>
      <c r="O147" s="32">
        <f>SUM(O134:O146)</f>
        <v>118</v>
      </c>
      <c r="P147" s="32">
        <f>SUM(P134:P146)</f>
        <v>10</v>
      </c>
      <c r="Q147" s="50"/>
      <c r="R147" s="50"/>
    </row>
    <row r="148" spans="2:18" ht="15" thickBot="1" x14ac:dyDescent="0.4">
      <c r="B148" s="143"/>
      <c r="C148" s="108" t="s">
        <v>74</v>
      </c>
      <c r="D148" s="109">
        <f t="shared" si="14"/>
        <v>2</v>
      </c>
      <c r="E148" s="110">
        <v>2</v>
      </c>
      <c r="F148" s="110">
        <v>0</v>
      </c>
      <c r="G148" s="139"/>
      <c r="H148" s="48"/>
      <c r="I148" s="48"/>
      <c r="J148" s="37" t="s">
        <v>16</v>
      </c>
      <c r="K148" s="37"/>
      <c r="L148" s="37"/>
      <c r="N148" s="37">
        <f>N147/N147</f>
        <v>1</v>
      </c>
      <c r="O148" s="37">
        <f>O147/N147</f>
        <v>0.921875</v>
      </c>
      <c r="P148" s="37">
        <f>P147/N147</f>
        <v>7.8125E-2</v>
      </c>
      <c r="Q148" s="50"/>
      <c r="R148" s="50"/>
    </row>
    <row r="149" spans="2:18" ht="22.5" customHeight="1" x14ac:dyDescent="0.35">
      <c r="B149" s="144"/>
      <c r="C149" s="113" t="s">
        <v>1</v>
      </c>
      <c r="D149" s="114">
        <f t="shared" si="14"/>
        <v>2</v>
      </c>
      <c r="E149" s="114">
        <v>2</v>
      </c>
      <c r="F149" s="114">
        <v>0</v>
      </c>
      <c r="G149" s="139"/>
      <c r="H149" s="48"/>
      <c r="I149" s="48"/>
      <c r="J149" s="169" t="s">
        <v>99</v>
      </c>
      <c r="K149" s="169"/>
      <c r="L149" s="169"/>
      <c r="M149" s="169"/>
      <c r="N149" s="169"/>
      <c r="O149" s="169"/>
      <c r="P149" s="169"/>
      <c r="Q149" s="50"/>
      <c r="R149" s="50"/>
    </row>
    <row r="150" spans="2:18" x14ac:dyDescent="0.35">
      <c r="B150" s="142" t="s">
        <v>47</v>
      </c>
      <c r="C150" s="108" t="s">
        <v>72</v>
      </c>
      <c r="D150" s="109">
        <f t="shared" si="14"/>
        <v>0</v>
      </c>
      <c r="E150" s="110">
        <v>0</v>
      </c>
      <c r="F150" s="110">
        <v>0</v>
      </c>
      <c r="G150" s="139"/>
      <c r="H150" s="48"/>
      <c r="I150" s="48"/>
      <c r="J150" s="170"/>
      <c r="K150" s="170"/>
      <c r="L150" s="170"/>
      <c r="M150" s="170"/>
      <c r="N150" s="170"/>
      <c r="O150" s="170"/>
      <c r="P150" s="170"/>
      <c r="Q150" s="50"/>
      <c r="R150" s="50"/>
    </row>
    <row r="151" spans="2:18" ht="16.5" customHeight="1" x14ac:dyDescent="0.35">
      <c r="B151" s="143"/>
      <c r="C151" s="108" t="s">
        <v>73</v>
      </c>
      <c r="D151" s="109">
        <f t="shared" si="14"/>
        <v>1</v>
      </c>
      <c r="E151" s="110">
        <v>1</v>
      </c>
      <c r="F151" s="110">
        <v>0</v>
      </c>
      <c r="G151" s="139"/>
      <c r="H151" s="48"/>
      <c r="I151" s="48"/>
      <c r="J151" s="171"/>
      <c r="K151" s="171"/>
      <c r="L151" s="171"/>
      <c r="M151" s="171"/>
      <c r="N151" s="171"/>
      <c r="O151" s="171"/>
      <c r="P151" s="171"/>
      <c r="Q151" s="50"/>
      <c r="R151" s="50"/>
    </row>
    <row r="152" spans="2:18" x14ac:dyDescent="0.35">
      <c r="B152" s="143"/>
      <c r="C152" s="108" t="s">
        <v>74</v>
      </c>
      <c r="D152" s="109">
        <f t="shared" si="14"/>
        <v>3</v>
      </c>
      <c r="E152" s="110">
        <v>3</v>
      </c>
      <c r="F152" s="110">
        <v>0</v>
      </c>
      <c r="G152" s="139"/>
      <c r="H152" s="48"/>
      <c r="I152" s="48"/>
      <c r="J152" s="50"/>
      <c r="K152" s="50"/>
      <c r="L152" s="50"/>
      <c r="M152" s="50"/>
      <c r="N152" s="50"/>
      <c r="O152" s="50"/>
      <c r="P152" s="50"/>
      <c r="Q152" s="50"/>
      <c r="R152" s="50"/>
    </row>
    <row r="153" spans="2:18" x14ac:dyDescent="0.35">
      <c r="B153" s="144"/>
      <c r="C153" s="113" t="s">
        <v>1</v>
      </c>
      <c r="D153" s="114">
        <f t="shared" si="14"/>
        <v>4</v>
      </c>
      <c r="E153" s="114">
        <v>4</v>
      </c>
      <c r="F153" s="114">
        <v>0</v>
      </c>
      <c r="G153" s="139"/>
      <c r="H153" s="48"/>
      <c r="I153" s="48"/>
      <c r="J153" s="50"/>
      <c r="K153" s="50"/>
      <c r="L153" s="50"/>
      <c r="M153" s="50"/>
      <c r="N153" s="50"/>
      <c r="O153" s="50"/>
      <c r="P153" s="50"/>
      <c r="Q153" s="50"/>
      <c r="R153" s="50"/>
    </row>
    <row r="154" spans="2:18" x14ac:dyDescent="0.35">
      <c r="B154" s="142" t="s">
        <v>48</v>
      </c>
      <c r="C154" s="108" t="s">
        <v>72</v>
      </c>
      <c r="D154" s="109">
        <f t="shared" si="14"/>
        <v>0</v>
      </c>
      <c r="E154" s="110">
        <v>0</v>
      </c>
      <c r="F154" s="110">
        <v>0</v>
      </c>
      <c r="G154" s="139"/>
      <c r="H154" s="48"/>
      <c r="I154" s="48"/>
      <c r="J154" s="50"/>
      <c r="K154" s="50"/>
      <c r="L154" s="50"/>
      <c r="M154" s="50"/>
      <c r="N154" s="50"/>
      <c r="O154" s="50"/>
      <c r="P154" s="50"/>
      <c r="Q154" s="50"/>
      <c r="R154" s="50"/>
    </row>
    <row r="155" spans="2:18" x14ac:dyDescent="0.35">
      <c r="B155" s="143"/>
      <c r="C155" s="108" t="s">
        <v>73</v>
      </c>
      <c r="D155" s="109">
        <f t="shared" si="14"/>
        <v>0</v>
      </c>
      <c r="E155" s="110">
        <v>0</v>
      </c>
      <c r="F155" s="110">
        <v>0</v>
      </c>
      <c r="G155" s="139"/>
      <c r="H155" s="48"/>
      <c r="I155" s="48"/>
      <c r="J155" s="50"/>
      <c r="K155" s="50"/>
      <c r="L155" s="50"/>
      <c r="M155" s="50"/>
      <c r="N155" s="50"/>
      <c r="O155" s="50"/>
      <c r="P155" s="50"/>
      <c r="Q155" s="50"/>
      <c r="R155" s="50"/>
    </row>
    <row r="156" spans="2:18" x14ac:dyDescent="0.35">
      <c r="B156" s="143"/>
      <c r="C156" s="108" t="s">
        <v>74</v>
      </c>
      <c r="D156" s="109">
        <f t="shared" si="14"/>
        <v>1</v>
      </c>
      <c r="E156" s="110">
        <v>1</v>
      </c>
      <c r="F156" s="110">
        <v>0</v>
      </c>
      <c r="G156" s="139"/>
      <c r="H156" s="48"/>
      <c r="I156" s="48"/>
      <c r="J156" s="50"/>
      <c r="K156" s="50"/>
      <c r="L156" s="50"/>
      <c r="M156" s="50"/>
      <c r="N156" s="50"/>
      <c r="O156" s="50"/>
      <c r="P156" s="50"/>
      <c r="Q156" s="50"/>
      <c r="R156" s="50"/>
    </row>
    <row r="157" spans="2:18" x14ac:dyDescent="0.35">
      <c r="B157" s="144"/>
      <c r="C157" s="113" t="s">
        <v>1</v>
      </c>
      <c r="D157" s="114">
        <f t="shared" si="14"/>
        <v>1</v>
      </c>
      <c r="E157" s="114">
        <v>1</v>
      </c>
      <c r="F157" s="114">
        <v>0</v>
      </c>
      <c r="G157" s="139"/>
      <c r="H157" s="48"/>
      <c r="I157" s="48"/>
      <c r="J157" s="50"/>
      <c r="K157" s="50"/>
      <c r="L157" s="50"/>
      <c r="M157" s="50"/>
      <c r="N157" s="50"/>
      <c r="O157" s="50"/>
      <c r="P157" s="50"/>
      <c r="Q157" s="50"/>
      <c r="R157" s="50"/>
    </row>
    <row r="158" spans="2:18" x14ac:dyDescent="0.35">
      <c r="B158" s="142" t="s">
        <v>49</v>
      </c>
      <c r="C158" s="108" t="s">
        <v>72</v>
      </c>
      <c r="D158" s="109">
        <f t="shared" si="14"/>
        <v>0</v>
      </c>
      <c r="E158" s="110">
        <v>0</v>
      </c>
      <c r="F158" s="110">
        <v>0</v>
      </c>
      <c r="G158" s="139"/>
      <c r="H158" s="48"/>
      <c r="I158" s="48"/>
      <c r="J158" s="50"/>
      <c r="K158" s="50"/>
      <c r="L158" s="50"/>
      <c r="M158" s="50"/>
      <c r="N158" s="50"/>
      <c r="O158" s="50"/>
    </row>
    <row r="159" spans="2:18" x14ac:dyDescent="0.35">
      <c r="B159" s="143"/>
      <c r="C159" s="108" t="s">
        <v>73</v>
      </c>
      <c r="D159" s="109">
        <f t="shared" si="14"/>
        <v>1</v>
      </c>
      <c r="E159" s="110">
        <v>1</v>
      </c>
      <c r="F159" s="110">
        <v>0</v>
      </c>
      <c r="G159" s="139"/>
      <c r="H159" s="48"/>
      <c r="I159" s="48"/>
      <c r="J159" s="50"/>
      <c r="K159" s="50"/>
      <c r="L159" s="50"/>
      <c r="M159" s="50"/>
      <c r="N159" s="50"/>
      <c r="O159" s="50"/>
    </row>
    <row r="160" spans="2:18" x14ac:dyDescent="0.35">
      <c r="B160" s="143"/>
      <c r="C160" s="108" t="s">
        <v>74</v>
      </c>
      <c r="D160" s="109">
        <f t="shared" si="14"/>
        <v>7</v>
      </c>
      <c r="E160" s="110">
        <v>7</v>
      </c>
      <c r="F160" s="110">
        <v>0</v>
      </c>
      <c r="G160" s="139"/>
      <c r="H160" s="48"/>
      <c r="I160" s="48"/>
      <c r="J160" s="50"/>
      <c r="K160" s="50"/>
      <c r="L160" s="50"/>
      <c r="M160" s="50"/>
      <c r="N160" s="50"/>
      <c r="O160" s="50"/>
    </row>
    <row r="161" spans="2:18" x14ac:dyDescent="0.35">
      <c r="B161" s="144"/>
      <c r="C161" s="113" t="s">
        <v>1</v>
      </c>
      <c r="D161" s="114">
        <f t="shared" si="14"/>
        <v>8</v>
      </c>
      <c r="E161" s="114">
        <v>8</v>
      </c>
      <c r="F161" s="114">
        <v>0</v>
      </c>
      <c r="G161" s="139"/>
      <c r="H161" s="48"/>
      <c r="I161" s="48"/>
      <c r="J161" s="50"/>
      <c r="K161" s="50"/>
      <c r="L161" s="50"/>
      <c r="M161" s="50"/>
      <c r="N161" s="50"/>
      <c r="O161" s="50"/>
    </row>
    <row r="162" spans="2:18" x14ac:dyDescent="0.35">
      <c r="B162" s="142" t="s">
        <v>50</v>
      </c>
      <c r="C162" s="108" t="s">
        <v>72</v>
      </c>
      <c r="D162" s="109">
        <f t="shared" si="14"/>
        <v>0</v>
      </c>
      <c r="E162" s="110">
        <v>0</v>
      </c>
      <c r="F162" s="110">
        <v>0</v>
      </c>
      <c r="G162" s="139"/>
      <c r="H162" s="48"/>
      <c r="I162" s="48"/>
      <c r="J162" s="50"/>
      <c r="K162" s="50"/>
      <c r="L162" s="50"/>
      <c r="M162" s="50"/>
      <c r="N162" s="50"/>
      <c r="O162" s="50"/>
    </row>
    <row r="163" spans="2:18" x14ac:dyDescent="0.35">
      <c r="B163" s="143"/>
      <c r="C163" s="108" t="s">
        <v>73</v>
      </c>
      <c r="D163" s="109">
        <f t="shared" si="14"/>
        <v>0</v>
      </c>
      <c r="E163" s="110">
        <v>0</v>
      </c>
      <c r="F163" s="110">
        <v>0</v>
      </c>
      <c r="G163" s="139"/>
      <c r="H163" s="48"/>
      <c r="I163" s="48"/>
      <c r="J163" s="50"/>
      <c r="K163" s="50"/>
      <c r="L163" s="50"/>
      <c r="M163" s="50"/>
      <c r="N163" s="50"/>
      <c r="O163" s="50"/>
    </row>
    <row r="164" spans="2:18" x14ac:dyDescent="0.35">
      <c r="B164" s="143"/>
      <c r="C164" s="108" t="s">
        <v>74</v>
      </c>
      <c r="D164" s="109">
        <f t="shared" si="14"/>
        <v>3</v>
      </c>
      <c r="E164" s="110">
        <v>3</v>
      </c>
      <c r="F164" s="110">
        <v>0</v>
      </c>
      <c r="G164" s="139"/>
      <c r="H164" s="48"/>
      <c r="I164" s="48"/>
      <c r="J164" s="50"/>
      <c r="K164" s="50"/>
      <c r="L164" s="50"/>
      <c r="M164" s="50"/>
      <c r="N164" s="50"/>
      <c r="O164" s="50"/>
    </row>
    <row r="165" spans="2:18" x14ac:dyDescent="0.35">
      <c r="B165" s="144"/>
      <c r="C165" s="113" t="s">
        <v>1</v>
      </c>
      <c r="D165" s="114">
        <f t="shared" si="14"/>
        <v>3</v>
      </c>
      <c r="E165" s="114">
        <v>3</v>
      </c>
      <c r="F165" s="114">
        <v>0</v>
      </c>
      <c r="G165" s="139"/>
      <c r="H165" s="48"/>
      <c r="I165" s="48"/>
      <c r="J165" s="50"/>
      <c r="K165" s="50"/>
      <c r="L165" s="50"/>
      <c r="M165" s="50"/>
      <c r="N165" s="50"/>
      <c r="O165" s="50"/>
    </row>
    <row r="166" spans="2:18" x14ac:dyDescent="0.35">
      <c r="B166" s="142" t="s">
        <v>76</v>
      </c>
      <c r="C166" s="108" t="s">
        <v>72</v>
      </c>
      <c r="D166" s="109">
        <f t="shared" si="14"/>
        <v>0</v>
      </c>
      <c r="E166" s="110">
        <v>0</v>
      </c>
      <c r="F166" s="110">
        <v>0</v>
      </c>
      <c r="G166" s="139"/>
      <c r="H166" s="48"/>
      <c r="I166" s="48"/>
      <c r="J166" s="50"/>
      <c r="K166" s="50"/>
      <c r="L166" s="50"/>
      <c r="M166" s="50"/>
      <c r="N166" s="50"/>
      <c r="O166" s="50"/>
    </row>
    <row r="167" spans="2:18" x14ac:dyDescent="0.35">
      <c r="B167" s="143"/>
      <c r="C167" s="108" t="s">
        <v>73</v>
      </c>
      <c r="D167" s="109">
        <f t="shared" si="14"/>
        <v>0</v>
      </c>
      <c r="E167" s="110">
        <v>0</v>
      </c>
      <c r="F167" s="110">
        <v>0</v>
      </c>
      <c r="G167" s="139"/>
      <c r="H167" s="48"/>
      <c r="I167" s="48"/>
      <c r="J167" s="50"/>
      <c r="K167" s="50"/>
      <c r="L167" s="50"/>
      <c r="M167" s="50"/>
      <c r="N167" s="50"/>
      <c r="O167" s="50"/>
    </row>
    <row r="168" spans="2:18" x14ac:dyDescent="0.35">
      <c r="B168" s="143"/>
      <c r="C168" s="108" t="s">
        <v>74</v>
      </c>
      <c r="D168" s="109">
        <f t="shared" si="14"/>
        <v>2</v>
      </c>
      <c r="E168" s="110">
        <v>2</v>
      </c>
      <c r="F168" s="110">
        <v>0</v>
      </c>
      <c r="G168" s="139"/>
      <c r="H168" s="48"/>
      <c r="I168" s="48"/>
      <c r="J168" s="50"/>
      <c r="K168" s="50"/>
      <c r="L168" s="50"/>
      <c r="M168" s="50"/>
      <c r="N168" s="50"/>
      <c r="O168" s="50"/>
      <c r="P168" s="50"/>
      <c r="Q168" s="50"/>
      <c r="R168" s="50"/>
    </row>
    <row r="169" spans="2:18" x14ac:dyDescent="0.35">
      <c r="B169" s="144"/>
      <c r="C169" s="113" t="s">
        <v>1</v>
      </c>
      <c r="D169" s="114">
        <f t="shared" si="14"/>
        <v>2</v>
      </c>
      <c r="E169" s="114">
        <v>2</v>
      </c>
      <c r="F169" s="114">
        <v>0</v>
      </c>
      <c r="G169" s="139"/>
      <c r="H169" s="48"/>
      <c r="I169" s="48"/>
      <c r="J169" s="50"/>
      <c r="K169" s="50"/>
      <c r="L169" s="50"/>
      <c r="M169" s="50"/>
      <c r="N169" s="50"/>
      <c r="O169" s="50"/>
      <c r="P169" s="50"/>
      <c r="Q169" s="50"/>
      <c r="R169" s="50"/>
    </row>
    <row r="170" spans="2:18" x14ac:dyDescent="0.35">
      <c r="B170" s="142" t="s">
        <v>52</v>
      </c>
      <c r="C170" s="108" t="s">
        <v>72</v>
      </c>
      <c r="D170" s="109">
        <f t="shared" si="14"/>
        <v>0</v>
      </c>
      <c r="E170" s="110">
        <v>0</v>
      </c>
      <c r="F170" s="110">
        <v>0</v>
      </c>
      <c r="G170" s="139"/>
      <c r="H170" s="48"/>
      <c r="I170" s="48"/>
      <c r="J170" s="50"/>
      <c r="K170" s="50"/>
      <c r="L170" s="50"/>
      <c r="M170" s="50"/>
      <c r="N170" s="50"/>
      <c r="O170" s="50"/>
      <c r="P170" s="50"/>
      <c r="Q170" s="50"/>
      <c r="R170" s="50"/>
    </row>
    <row r="171" spans="2:18" x14ac:dyDescent="0.35">
      <c r="B171" s="143"/>
      <c r="C171" s="108" t="s">
        <v>73</v>
      </c>
      <c r="D171" s="109">
        <f t="shared" si="14"/>
        <v>0</v>
      </c>
      <c r="E171" s="110">
        <v>0</v>
      </c>
      <c r="F171" s="110">
        <v>0</v>
      </c>
      <c r="G171" s="139"/>
      <c r="H171" s="48"/>
      <c r="I171" s="48"/>
      <c r="J171" s="50"/>
      <c r="K171" s="50"/>
      <c r="L171" s="50"/>
      <c r="M171" s="50"/>
      <c r="N171" s="50"/>
      <c r="O171" s="50"/>
      <c r="P171" s="50"/>
      <c r="Q171" s="50"/>
      <c r="R171" s="50"/>
    </row>
    <row r="172" spans="2:18" x14ac:dyDescent="0.35">
      <c r="B172" s="143"/>
      <c r="C172" s="108" t="s">
        <v>74</v>
      </c>
      <c r="D172" s="109">
        <f t="shared" si="14"/>
        <v>0</v>
      </c>
      <c r="E172" s="110">
        <v>0</v>
      </c>
      <c r="F172" s="110">
        <v>0</v>
      </c>
      <c r="G172" s="139"/>
      <c r="H172" s="48"/>
      <c r="I172" s="48"/>
      <c r="J172" s="50"/>
      <c r="K172" s="50"/>
      <c r="L172" s="50"/>
      <c r="M172" s="50"/>
      <c r="N172" s="50"/>
      <c r="O172" s="50"/>
      <c r="P172" s="50"/>
      <c r="Q172" s="50"/>
      <c r="R172" s="50"/>
    </row>
    <row r="173" spans="2:18" x14ac:dyDescent="0.35">
      <c r="B173" s="144"/>
      <c r="C173" s="113" t="s">
        <v>1</v>
      </c>
      <c r="D173" s="114">
        <f t="shared" si="14"/>
        <v>0</v>
      </c>
      <c r="E173" s="114">
        <v>0</v>
      </c>
      <c r="F173" s="114">
        <v>0</v>
      </c>
      <c r="G173" s="139"/>
      <c r="H173" s="48"/>
      <c r="I173" s="48"/>
      <c r="J173" s="50"/>
      <c r="K173" s="50"/>
      <c r="L173" s="50"/>
      <c r="M173" s="50"/>
      <c r="N173" s="50"/>
      <c r="O173" s="50"/>
      <c r="P173" s="50"/>
      <c r="Q173" s="50"/>
      <c r="R173" s="50"/>
    </row>
    <row r="174" spans="2:18" x14ac:dyDescent="0.35">
      <c r="B174" s="142" t="s">
        <v>77</v>
      </c>
      <c r="C174" s="108" t="s">
        <v>72</v>
      </c>
      <c r="D174" s="109">
        <f t="shared" si="14"/>
        <v>0</v>
      </c>
      <c r="E174" s="110">
        <v>0</v>
      </c>
      <c r="F174" s="110">
        <v>0</v>
      </c>
      <c r="G174" s="139"/>
      <c r="H174" s="48"/>
      <c r="I174" s="48"/>
      <c r="J174" s="50"/>
      <c r="K174" s="50"/>
      <c r="L174" s="50"/>
      <c r="M174" s="50"/>
      <c r="N174" s="50"/>
      <c r="O174" s="50"/>
      <c r="P174" s="50"/>
      <c r="Q174" s="50"/>
      <c r="R174" s="50"/>
    </row>
    <row r="175" spans="2:18" x14ac:dyDescent="0.35">
      <c r="B175" s="143"/>
      <c r="C175" s="108" t="s">
        <v>73</v>
      </c>
      <c r="D175" s="109">
        <f t="shared" si="14"/>
        <v>2</v>
      </c>
      <c r="E175" s="110">
        <v>1</v>
      </c>
      <c r="F175" s="110">
        <v>1</v>
      </c>
      <c r="G175" s="139"/>
      <c r="H175" s="48"/>
      <c r="I175" s="48"/>
      <c r="J175" s="50"/>
      <c r="K175" s="50"/>
      <c r="L175" s="50"/>
      <c r="M175" s="50"/>
      <c r="N175" s="50"/>
      <c r="O175" s="50"/>
      <c r="P175" s="50"/>
      <c r="Q175" s="50"/>
      <c r="R175" s="50"/>
    </row>
    <row r="176" spans="2:18" x14ac:dyDescent="0.35">
      <c r="B176" s="143"/>
      <c r="C176" s="108" t="s">
        <v>74</v>
      </c>
      <c r="D176" s="109">
        <f t="shared" si="14"/>
        <v>8</v>
      </c>
      <c r="E176" s="110">
        <v>8</v>
      </c>
      <c r="F176" s="110">
        <v>0</v>
      </c>
      <c r="G176" s="139"/>
      <c r="H176" s="48"/>
      <c r="I176" s="48"/>
      <c r="J176" s="50"/>
      <c r="K176" s="50"/>
      <c r="L176" s="50"/>
      <c r="M176" s="50"/>
      <c r="N176" s="50"/>
      <c r="O176" s="50"/>
      <c r="P176" s="50"/>
      <c r="Q176" s="50"/>
      <c r="R176" s="50"/>
    </row>
    <row r="177" spans="2:18" x14ac:dyDescent="0.35">
      <c r="B177" s="144"/>
      <c r="C177" s="113" t="s">
        <v>1</v>
      </c>
      <c r="D177" s="114">
        <f t="shared" si="14"/>
        <v>10</v>
      </c>
      <c r="E177" s="114">
        <v>9</v>
      </c>
      <c r="F177" s="114">
        <v>1</v>
      </c>
      <c r="G177" s="139"/>
      <c r="H177" s="48"/>
      <c r="I177" s="48"/>
      <c r="J177" s="50"/>
      <c r="K177" s="50"/>
      <c r="L177" s="50"/>
      <c r="M177" s="50"/>
      <c r="N177" s="50"/>
      <c r="O177" s="50"/>
      <c r="P177" s="50"/>
      <c r="Q177" s="50"/>
      <c r="R177" s="50"/>
    </row>
    <row r="178" spans="2:18" ht="16.5" customHeight="1" x14ac:dyDescent="0.35">
      <c r="B178" s="142" t="s">
        <v>78</v>
      </c>
      <c r="C178" s="108" t="s">
        <v>72</v>
      </c>
      <c r="D178" s="109">
        <f t="shared" si="14"/>
        <v>0</v>
      </c>
      <c r="E178" s="110">
        <v>0</v>
      </c>
      <c r="F178" s="110">
        <v>0</v>
      </c>
      <c r="G178" s="139"/>
      <c r="H178" s="48"/>
      <c r="I178" s="48"/>
      <c r="J178" s="50"/>
      <c r="K178" s="50"/>
      <c r="L178" s="50"/>
      <c r="M178" s="50"/>
      <c r="N178" s="50"/>
      <c r="O178" s="50"/>
      <c r="P178" s="50"/>
      <c r="Q178" s="50"/>
      <c r="R178" s="50"/>
    </row>
    <row r="179" spans="2:18" x14ac:dyDescent="0.35">
      <c r="B179" s="143"/>
      <c r="C179" s="108" t="s">
        <v>73</v>
      </c>
      <c r="D179" s="109">
        <f t="shared" si="14"/>
        <v>0</v>
      </c>
      <c r="E179" s="110">
        <v>0</v>
      </c>
      <c r="F179" s="110">
        <v>0</v>
      </c>
      <c r="G179" s="139"/>
      <c r="H179" s="48"/>
      <c r="I179" s="48"/>
      <c r="J179" s="48"/>
      <c r="K179" s="48"/>
      <c r="M179" s="50"/>
      <c r="N179" s="50"/>
      <c r="O179" s="50"/>
      <c r="P179" s="50"/>
      <c r="Q179" s="50"/>
      <c r="R179" s="50"/>
    </row>
    <row r="180" spans="2:18" x14ac:dyDescent="0.35">
      <c r="B180" s="143"/>
      <c r="C180" s="108" t="s">
        <v>74</v>
      </c>
      <c r="D180" s="109">
        <f t="shared" si="14"/>
        <v>0</v>
      </c>
      <c r="E180" s="110">
        <v>0</v>
      </c>
      <c r="F180" s="110">
        <v>0</v>
      </c>
      <c r="G180" s="139"/>
      <c r="H180" s="48"/>
      <c r="I180" s="48"/>
      <c r="J180" s="48"/>
      <c r="K180" s="48"/>
      <c r="M180" s="50"/>
      <c r="N180" s="50"/>
      <c r="O180" s="50"/>
      <c r="P180" s="50"/>
      <c r="Q180" s="50"/>
      <c r="R180" s="50"/>
    </row>
    <row r="181" spans="2:18" x14ac:dyDescent="0.35">
      <c r="B181" s="144"/>
      <c r="C181" s="113" t="s">
        <v>1</v>
      </c>
      <c r="D181" s="114">
        <f t="shared" si="14"/>
        <v>0</v>
      </c>
      <c r="E181" s="114">
        <v>0</v>
      </c>
      <c r="F181" s="114">
        <v>0</v>
      </c>
      <c r="G181" s="139"/>
      <c r="H181" s="48"/>
      <c r="I181" s="48"/>
      <c r="J181" s="48"/>
      <c r="K181" s="48"/>
      <c r="M181" s="50"/>
      <c r="N181" s="50"/>
      <c r="O181" s="50"/>
      <c r="P181" s="50"/>
      <c r="Q181" s="50"/>
      <c r="R181" s="50"/>
    </row>
    <row r="182" spans="2:18" x14ac:dyDescent="0.35">
      <c r="B182" s="142" t="s">
        <v>55</v>
      </c>
      <c r="C182" s="108" t="s">
        <v>72</v>
      </c>
      <c r="D182" s="109">
        <f t="shared" si="14"/>
        <v>0</v>
      </c>
      <c r="E182" s="110">
        <v>0</v>
      </c>
      <c r="F182" s="110">
        <v>0</v>
      </c>
      <c r="G182" s="139"/>
      <c r="H182" s="48"/>
      <c r="L182"/>
      <c r="M182"/>
      <c r="N182"/>
      <c r="O182"/>
      <c r="P182"/>
      <c r="Q182" s="50"/>
      <c r="R182" s="50"/>
    </row>
    <row r="183" spans="2:18" x14ac:dyDescent="0.35">
      <c r="B183" s="143"/>
      <c r="C183" s="108" t="s">
        <v>73</v>
      </c>
      <c r="D183" s="109">
        <f t="shared" si="14"/>
        <v>2</v>
      </c>
      <c r="E183" s="110">
        <v>1</v>
      </c>
      <c r="F183" s="110">
        <v>1</v>
      </c>
      <c r="G183" s="139"/>
      <c r="H183" s="48"/>
      <c r="L183"/>
      <c r="M183"/>
      <c r="N183"/>
      <c r="O183"/>
      <c r="P183"/>
      <c r="Q183" s="50"/>
      <c r="R183" s="50"/>
    </row>
    <row r="184" spans="2:18" x14ac:dyDescent="0.35">
      <c r="B184" s="143"/>
      <c r="C184" s="108" t="s">
        <v>74</v>
      </c>
      <c r="D184" s="109">
        <f t="shared" si="14"/>
        <v>0</v>
      </c>
      <c r="E184" s="110">
        <v>0</v>
      </c>
      <c r="F184" s="110">
        <v>0</v>
      </c>
      <c r="G184" s="139"/>
      <c r="H184" s="48"/>
      <c r="L184"/>
      <c r="M184"/>
      <c r="N184"/>
      <c r="O184"/>
      <c r="P184"/>
      <c r="Q184" s="50"/>
      <c r="R184" s="50"/>
    </row>
    <row r="185" spans="2:18" x14ac:dyDescent="0.35">
      <c r="B185" s="144"/>
      <c r="C185" s="113" t="s">
        <v>1</v>
      </c>
      <c r="D185" s="114">
        <f t="shared" si="14"/>
        <v>2</v>
      </c>
      <c r="E185" s="114">
        <v>1</v>
      </c>
      <c r="F185" s="114">
        <v>1</v>
      </c>
      <c r="G185" s="139"/>
      <c r="H185" s="48"/>
      <c r="L185"/>
      <c r="M185"/>
      <c r="N185"/>
      <c r="O185"/>
      <c r="P185"/>
      <c r="Q185" s="50"/>
      <c r="R185" s="50"/>
    </row>
    <row r="186" spans="2:18" x14ac:dyDescent="0.35">
      <c r="B186" s="142" t="s">
        <v>56</v>
      </c>
      <c r="C186" s="108" t="s">
        <v>72</v>
      </c>
      <c r="D186" s="109">
        <f t="shared" si="14"/>
        <v>0</v>
      </c>
      <c r="E186" s="110">
        <v>0</v>
      </c>
      <c r="F186" s="110">
        <v>0</v>
      </c>
      <c r="G186" s="139"/>
      <c r="H186" s="48"/>
      <c r="L186"/>
      <c r="M186"/>
      <c r="N186"/>
      <c r="O186"/>
      <c r="P186"/>
      <c r="Q186" s="50"/>
      <c r="R186" s="50"/>
    </row>
    <row r="187" spans="2:18" x14ac:dyDescent="0.35">
      <c r="B187" s="143"/>
      <c r="C187" s="108" t="s">
        <v>73</v>
      </c>
      <c r="D187" s="109">
        <f t="shared" si="14"/>
        <v>2</v>
      </c>
      <c r="E187" s="110">
        <v>2</v>
      </c>
      <c r="F187" s="110">
        <v>0</v>
      </c>
      <c r="G187" s="139"/>
      <c r="H187" s="48"/>
      <c r="L187"/>
      <c r="M187"/>
      <c r="N187"/>
      <c r="O187"/>
      <c r="P187"/>
      <c r="Q187" s="50"/>
      <c r="R187" s="50"/>
    </row>
    <row r="188" spans="2:18" x14ac:dyDescent="0.35">
      <c r="B188" s="143"/>
      <c r="C188" s="108" t="s">
        <v>74</v>
      </c>
      <c r="D188" s="109">
        <f t="shared" si="14"/>
        <v>16</v>
      </c>
      <c r="E188" s="110">
        <v>16</v>
      </c>
      <c r="F188" s="110">
        <v>0</v>
      </c>
      <c r="G188" s="139"/>
      <c r="H188" s="48"/>
      <c r="L188"/>
      <c r="M188"/>
      <c r="N188"/>
      <c r="O188"/>
      <c r="P188"/>
      <c r="Q188" s="50"/>
      <c r="R188" s="50"/>
    </row>
    <row r="189" spans="2:18" x14ac:dyDescent="0.35">
      <c r="B189" s="144"/>
      <c r="C189" s="113" t="s">
        <v>1</v>
      </c>
      <c r="D189" s="114">
        <f t="shared" si="14"/>
        <v>18</v>
      </c>
      <c r="E189" s="114">
        <v>18</v>
      </c>
      <c r="F189" s="114">
        <v>0</v>
      </c>
      <c r="G189" s="139"/>
      <c r="H189" s="48"/>
      <c r="L189"/>
      <c r="M189"/>
      <c r="N189"/>
      <c r="O189"/>
      <c r="P189"/>
      <c r="Q189" s="50"/>
      <c r="R189" s="50"/>
    </row>
    <row r="190" spans="2:18" x14ac:dyDescent="0.35">
      <c r="B190" s="142" t="s">
        <v>79</v>
      </c>
      <c r="C190" s="108" t="s">
        <v>72</v>
      </c>
      <c r="D190" s="109">
        <f t="shared" si="14"/>
        <v>0</v>
      </c>
      <c r="E190" s="110">
        <v>0</v>
      </c>
      <c r="F190" s="110">
        <v>0</v>
      </c>
      <c r="G190" s="139"/>
      <c r="H190" s="48"/>
      <c r="L190"/>
      <c r="R190" s="50"/>
    </row>
    <row r="191" spans="2:18" x14ac:dyDescent="0.35">
      <c r="B191" s="143"/>
      <c r="C191" s="108" t="s">
        <v>73</v>
      </c>
      <c r="D191" s="109">
        <f t="shared" si="14"/>
        <v>1</v>
      </c>
      <c r="E191" s="110">
        <v>0</v>
      </c>
      <c r="F191" s="110">
        <v>1</v>
      </c>
      <c r="G191" s="139"/>
      <c r="H191" s="48"/>
      <c r="L191"/>
      <c r="R191" s="50"/>
    </row>
    <row r="192" spans="2:18" x14ac:dyDescent="0.35">
      <c r="B192" s="143"/>
      <c r="C192" s="108" t="s">
        <v>74</v>
      </c>
      <c r="D192" s="109">
        <f t="shared" si="14"/>
        <v>1</v>
      </c>
      <c r="E192" s="110">
        <v>1</v>
      </c>
      <c r="F192" s="110">
        <v>0</v>
      </c>
      <c r="G192" s="139"/>
      <c r="H192" s="48"/>
      <c r="L192"/>
      <c r="R192" s="50"/>
    </row>
    <row r="193" spans="2:18" x14ac:dyDescent="0.35">
      <c r="B193" s="144"/>
      <c r="C193" s="113" t="s">
        <v>1</v>
      </c>
      <c r="D193" s="114">
        <f t="shared" si="14"/>
        <v>2</v>
      </c>
      <c r="E193" s="114">
        <v>1</v>
      </c>
      <c r="F193" s="114">
        <v>1</v>
      </c>
      <c r="G193" s="139"/>
      <c r="H193" s="48"/>
      <c r="L193"/>
      <c r="R193" s="50"/>
    </row>
    <row r="194" spans="2:18" x14ac:dyDescent="0.35">
      <c r="B194" s="142" t="s">
        <v>57</v>
      </c>
      <c r="C194" s="108" t="s">
        <v>72</v>
      </c>
      <c r="D194" s="109">
        <f t="shared" si="14"/>
        <v>0</v>
      </c>
      <c r="E194" s="110">
        <v>0</v>
      </c>
      <c r="F194" s="110">
        <v>0</v>
      </c>
      <c r="G194" s="139"/>
      <c r="H194" s="48"/>
      <c r="L194"/>
      <c r="R194" s="50"/>
    </row>
    <row r="195" spans="2:18" x14ac:dyDescent="0.35">
      <c r="B195" s="143"/>
      <c r="C195" s="108" t="s">
        <v>73</v>
      </c>
      <c r="D195" s="109">
        <f t="shared" si="14"/>
        <v>0</v>
      </c>
      <c r="E195" s="110">
        <v>0</v>
      </c>
      <c r="F195" s="110">
        <v>0</v>
      </c>
      <c r="G195" s="139"/>
      <c r="H195" s="48"/>
      <c r="L195"/>
      <c r="R195" s="50"/>
    </row>
    <row r="196" spans="2:18" x14ac:dyDescent="0.35">
      <c r="B196" s="143"/>
      <c r="C196" s="108" t="s">
        <v>74</v>
      </c>
      <c r="D196" s="109">
        <f t="shared" si="14"/>
        <v>0</v>
      </c>
      <c r="E196" s="110">
        <v>0</v>
      </c>
      <c r="F196" s="110">
        <v>0</v>
      </c>
      <c r="G196" s="139"/>
      <c r="H196" s="48"/>
      <c r="L196"/>
      <c r="R196" s="50"/>
    </row>
    <row r="197" spans="2:18" x14ac:dyDescent="0.35">
      <c r="B197" s="144"/>
      <c r="C197" s="113" t="s">
        <v>1</v>
      </c>
      <c r="D197" s="114">
        <f t="shared" si="14"/>
        <v>0</v>
      </c>
      <c r="E197" s="114">
        <v>0</v>
      </c>
      <c r="F197" s="114">
        <v>0</v>
      </c>
      <c r="G197" s="139"/>
      <c r="H197" s="48"/>
      <c r="R197" s="50"/>
    </row>
    <row r="198" spans="2:18" x14ac:dyDescent="0.35">
      <c r="B198" s="142" t="s">
        <v>58</v>
      </c>
      <c r="C198" s="108" t="s">
        <v>72</v>
      </c>
      <c r="D198" s="109">
        <f t="shared" si="14"/>
        <v>0</v>
      </c>
      <c r="E198" s="110">
        <v>0</v>
      </c>
      <c r="F198" s="110">
        <v>0</v>
      </c>
      <c r="G198" s="139"/>
      <c r="H198" s="48"/>
      <c r="R198" s="50"/>
    </row>
    <row r="199" spans="2:18" x14ac:dyDescent="0.35">
      <c r="B199" s="143"/>
      <c r="C199" s="108" t="s">
        <v>73</v>
      </c>
      <c r="D199" s="109">
        <f t="shared" ref="D199:D225" si="16">SUM(E199:F199)</f>
        <v>1</v>
      </c>
      <c r="E199" s="110">
        <v>0</v>
      </c>
      <c r="F199" s="110">
        <v>1</v>
      </c>
      <c r="G199" s="139"/>
      <c r="H199" s="48"/>
      <c r="R199" s="50"/>
    </row>
    <row r="200" spans="2:18" x14ac:dyDescent="0.35">
      <c r="B200" s="143"/>
      <c r="C200" s="108" t="s">
        <v>74</v>
      </c>
      <c r="D200" s="109">
        <f t="shared" si="16"/>
        <v>3</v>
      </c>
      <c r="E200" s="110">
        <v>3</v>
      </c>
      <c r="F200" s="110">
        <v>0</v>
      </c>
      <c r="G200" s="139"/>
      <c r="H200" s="48"/>
      <c r="R200" s="50"/>
    </row>
    <row r="201" spans="2:18" x14ac:dyDescent="0.35">
      <c r="B201" s="144"/>
      <c r="C201" s="113" t="s">
        <v>1</v>
      </c>
      <c r="D201" s="114">
        <f t="shared" si="16"/>
        <v>4</v>
      </c>
      <c r="E201" s="114">
        <v>3</v>
      </c>
      <c r="F201" s="114">
        <v>1</v>
      </c>
      <c r="G201" s="139"/>
      <c r="H201" s="48"/>
      <c r="R201" s="50"/>
    </row>
    <row r="202" spans="2:18" x14ac:dyDescent="0.35">
      <c r="B202" s="142" t="s">
        <v>59</v>
      </c>
      <c r="C202" s="108" t="s">
        <v>72</v>
      </c>
      <c r="D202" s="109">
        <f t="shared" si="16"/>
        <v>0</v>
      </c>
      <c r="E202" s="110">
        <v>0</v>
      </c>
      <c r="F202" s="110">
        <v>0</v>
      </c>
      <c r="G202" s="139"/>
      <c r="H202" s="48"/>
      <c r="R202" s="50"/>
    </row>
    <row r="203" spans="2:18" x14ac:dyDescent="0.35">
      <c r="B203" s="143"/>
      <c r="C203" s="108" t="s">
        <v>73</v>
      </c>
      <c r="D203" s="109">
        <f t="shared" si="16"/>
        <v>0</v>
      </c>
      <c r="E203" s="110">
        <v>0</v>
      </c>
      <c r="F203" s="110">
        <v>0</v>
      </c>
      <c r="G203" s="139"/>
      <c r="H203" s="48"/>
      <c r="R203" s="50"/>
    </row>
    <row r="204" spans="2:18" x14ac:dyDescent="0.35">
      <c r="B204" s="143"/>
      <c r="C204" s="108" t="s">
        <v>74</v>
      </c>
      <c r="D204" s="109">
        <f t="shared" si="16"/>
        <v>9</v>
      </c>
      <c r="E204" s="110">
        <v>8</v>
      </c>
      <c r="F204" s="110">
        <v>1</v>
      </c>
      <c r="G204" s="139"/>
      <c r="H204" s="48"/>
      <c r="R204" s="50"/>
    </row>
    <row r="205" spans="2:18" x14ac:dyDescent="0.35">
      <c r="B205" s="144"/>
      <c r="C205" s="113" t="s">
        <v>1</v>
      </c>
      <c r="D205" s="114">
        <f t="shared" si="16"/>
        <v>9</v>
      </c>
      <c r="E205" s="114">
        <v>8</v>
      </c>
      <c r="F205" s="114">
        <v>1</v>
      </c>
      <c r="G205" s="139"/>
      <c r="H205" s="48"/>
      <c r="R205" s="50"/>
    </row>
    <row r="206" spans="2:18" x14ac:dyDescent="0.35">
      <c r="B206" s="142" t="s">
        <v>60</v>
      </c>
      <c r="C206" s="108" t="s">
        <v>72</v>
      </c>
      <c r="D206" s="109">
        <f t="shared" si="16"/>
        <v>0</v>
      </c>
      <c r="E206" s="110">
        <v>0</v>
      </c>
      <c r="F206" s="110">
        <v>0</v>
      </c>
      <c r="G206" s="139"/>
      <c r="H206" s="48"/>
      <c r="R206" s="50"/>
    </row>
    <row r="207" spans="2:18" x14ac:dyDescent="0.35">
      <c r="B207" s="143"/>
      <c r="C207" s="108" t="s">
        <v>73</v>
      </c>
      <c r="D207" s="109">
        <f t="shared" si="16"/>
        <v>1</v>
      </c>
      <c r="E207" s="110">
        <v>1</v>
      </c>
      <c r="F207" s="110">
        <v>0</v>
      </c>
      <c r="G207" s="139"/>
      <c r="H207" s="48"/>
      <c r="R207" s="50"/>
    </row>
    <row r="208" spans="2:18" x14ac:dyDescent="0.35">
      <c r="B208" s="143"/>
      <c r="C208" s="108" t="s">
        <v>74</v>
      </c>
      <c r="D208" s="109">
        <f t="shared" si="16"/>
        <v>1</v>
      </c>
      <c r="E208" s="110">
        <v>1</v>
      </c>
      <c r="F208" s="110">
        <v>0</v>
      </c>
      <c r="G208" s="139"/>
      <c r="H208" s="48"/>
      <c r="R208" s="50"/>
    </row>
    <row r="209" spans="2:18" x14ac:dyDescent="0.35">
      <c r="B209" s="144"/>
      <c r="C209" s="113" t="s">
        <v>1</v>
      </c>
      <c r="D209" s="114">
        <f t="shared" si="16"/>
        <v>2</v>
      </c>
      <c r="E209" s="114">
        <v>2</v>
      </c>
      <c r="F209" s="114">
        <v>0</v>
      </c>
      <c r="G209" s="139"/>
      <c r="H209" s="48"/>
      <c r="R209" s="50"/>
    </row>
    <row r="210" spans="2:18" x14ac:dyDescent="0.35">
      <c r="B210" s="142" t="s">
        <v>80</v>
      </c>
      <c r="C210" s="108" t="s">
        <v>72</v>
      </c>
      <c r="D210" s="109">
        <f t="shared" si="16"/>
        <v>0</v>
      </c>
      <c r="E210" s="110">
        <v>0</v>
      </c>
      <c r="F210" s="110">
        <v>0</v>
      </c>
      <c r="G210" s="139"/>
      <c r="H210" s="48"/>
      <c r="R210" s="50"/>
    </row>
    <row r="211" spans="2:18" x14ac:dyDescent="0.35">
      <c r="B211" s="143"/>
      <c r="C211" s="108" t="s">
        <v>73</v>
      </c>
      <c r="D211" s="109">
        <f t="shared" si="16"/>
        <v>0</v>
      </c>
      <c r="E211" s="110">
        <v>0</v>
      </c>
      <c r="F211" s="110">
        <v>0</v>
      </c>
      <c r="G211" s="139"/>
      <c r="H211" s="48"/>
      <c r="R211" s="50"/>
    </row>
    <row r="212" spans="2:18" x14ac:dyDescent="0.35">
      <c r="B212" s="143"/>
      <c r="C212" s="108" t="s">
        <v>74</v>
      </c>
      <c r="D212" s="109">
        <f t="shared" si="16"/>
        <v>7</v>
      </c>
      <c r="E212" s="110">
        <v>7</v>
      </c>
      <c r="F212" s="110">
        <v>0</v>
      </c>
      <c r="G212" s="139"/>
      <c r="H212" s="48"/>
      <c r="R212" s="50"/>
    </row>
    <row r="213" spans="2:18" x14ac:dyDescent="0.35">
      <c r="B213" s="144"/>
      <c r="C213" s="113" t="s">
        <v>1</v>
      </c>
      <c r="D213" s="114">
        <f t="shared" si="16"/>
        <v>7</v>
      </c>
      <c r="E213" s="114">
        <v>7</v>
      </c>
      <c r="F213" s="114">
        <v>0</v>
      </c>
      <c r="G213" s="139"/>
      <c r="H213" s="48"/>
      <c r="R213" s="50"/>
    </row>
    <row r="214" spans="2:18" x14ac:dyDescent="0.35">
      <c r="B214" s="142" t="s">
        <v>62</v>
      </c>
      <c r="C214" s="108" t="s">
        <v>72</v>
      </c>
      <c r="D214" s="109">
        <f t="shared" si="16"/>
        <v>0</v>
      </c>
      <c r="E214" s="110">
        <v>0</v>
      </c>
      <c r="F214" s="110">
        <v>0</v>
      </c>
      <c r="G214" s="139"/>
      <c r="H214" s="48"/>
      <c r="R214" s="50"/>
    </row>
    <row r="215" spans="2:18" x14ac:dyDescent="0.35">
      <c r="B215" s="143"/>
      <c r="C215" s="108" t="s">
        <v>73</v>
      </c>
      <c r="D215" s="109">
        <f t="shared" si="16"/>
        <v>0</v>
      </c>
      <c r="E215" s="110">
        <v>0</v>
      </c>
      <c r="F215" s="110">
        <v>0</v>
      </c>
      <c r="G215" s="139"/>
      <c r="H215" s="48"/>
      <c r="R215" s="50"/>
    </row>
    <row r="216" spans="2:18" x14ac:dyDescent="0.35">
      <c r="B216" s="143"/>
      <c r="C216" s="108" t="s">
        <v>74</v>
      </c>
      <c r="D216" s="109">
        <f t="shared" si="16"/>
        <v>1</v>
      </c>
      <c r="E216" s="110">
        <v>1</v>
      </c>
      <c r="F216" s="110">
        <v>0</v>
      </c>
      <c r="G216" s="139"/>
      <c r="H216" s="48"/>
      <c r="R216" s="50"/>
    </row>
    <row r="217" spans="2:18" x14ac:dyDescent="0.35">
      <c r="B217" s="144"/>
      <c r="C217" s="113" t="s">
        <v>1</v>
      </c>
      <c r="D217" s="114">
        <f t="shared" si="16"/>
        <v>1</v>
      </c>
      <c r="E217" s="114">
        <v>1</v>
      </c>
      <c r="F217" s="114">
        <v>0</v>
      </c>
      <c r="G217" s="139"/>
      <c r="H217" s="48"/>
      <c r="R217" s="50"/>
    </row>
    <row r="218" spans="2:18" x14ac:dyDescent="0.35">
      <c r="B218" s="142" t="s">
        <v>63</v>
      </c>
      <c r="C218" s="108" t="s">
        <v>72</v>
      </c>
      <c r="D218" s="109">
        <f t="shared" si="16"/>
        <v>0</v>
      </c>
      <c r="E218" s="110">
        <v>0</v>
      </c>
      <c r="F218" s="110">
        <v>0</v>
      </c>
      <c r="G218" s="139"/>
      <c r="H218" s="48"/>
      <c r="R218" s="50"/>
    </row>
    <row r="219" spans="2:18" x14ac:dyDescent="0.35">
      <c r="B219" s="143"/>
      <c r="C219" s="108" t="s">
        <v>73</v>
      </c>
      <c r="D219" s="109">
        <f t="shared" si="16"/>
        <v>0</v>
      </c>
      <c r="E219" s="110">
        <v>0</v>
      </c>
      <c r="F219" s="110">
        <v>0</v>
      </c>
      <c r="G219" s="139"/>
      <c r="H219" s="48"/>
      <c r="R219" s="50"/>
    </row>
    <row r="220" spans="2:18" x14ac:dyDescent="0.35">
      <c r="B220" s="143"/>
      <c r="C220" s="108" t="s">
        <v>74</v>
      </c>
      <c r="D220" s="109">
        <f t="shared" si="16"/>
        <v>0</v>
      </c>
      <c r="E220" s="110">
        <v>0</v>
      </c>
      <c r="F220" s="110">
        <v>0</v>
      </c>
      <c r="G220" s="139"/>
      <c r="H220" s="48"/>
      <c r="R220" s="50"/>
    </row>
    <row r="221" spans="2:18" x14ac:dyDescent="0.35">
      <c r="B221" s="144"/>
      <c r="C221" s="113" t="s">
        <v>1</v>
      </c>
      <c r="D221" s="114">
        <f t="shared" si="16"/>
        <v>0</v>
      </c>
      <c r="E221" s="114">
        <v>0</v>
      </c>
      <c r="F221" s="114">
        <v>0</v>
      </c>
      <c r="G221" s="139"/>
      <c r="H221" s="48"/>
      <c r="R221" s="50"/>
    </row>
    <row r="222" spans="2:18" x14ac:dyDescent="0.35">
      <c r="B222" s="142" t="s">
        <v>64</v>
      </c>
      <c r="C222" s="108" t="s">
        <v>72</v>
      </c>
      <c r="D222" s="109">
        <f t="shared" si="16"/>
        <v>0</v>
      </c>
      <c r="E222" s="110">
        <v>0</v>
      </c>
      <c r="F222" s="110">
        <v>0</v>
      </c>
      <c r="G222" s="139"/>
      <c r="H222" s="48"/>
      <c r="R222" s="50"/>
    </row>
    <row r="223" spans="2:18" x14ac:dyDescent="0.35">
      <c r="B223" s="143"/>
      <c r="C223" s="108" t="s">
        <v>73</v>
      </c>
      <c r="D223" s="109">
        <f t="shared" si="16"/>
        <v>0</v>
      </c>
      <c r="E223" s="110">
        <v>0</v>
      </c>
      <c r="F223" s="110">
        <v>0</v>
      </c>
      <c r="G223" s="139"/>
      <c r="H223" s="48"/>
      <c r="R223" s="50"/>
    </row>
    <row r="224" spans="2:18" x14ac:dyDescent="0.35">
      <c r="B224" s="143"/>
      <c r="C224" s="108" t="s">
        <v>74</v>
      </c>
      <c r="D224" s="109">
        <f t="shared" si="16"/>
        <v>3</v>
      </c>
      <c r="E224" s="110">
        <v>3</v>
      </c>
      <c r="F224" s="110">
        <v>0</v>
      </c>
      <c r="G224" s="139"/>
      <c r="H224" s="48"/>
      <c r="R224" s="50"/>
    </row>
    <row r="225" spans="2:19" ht="15" thickBot="1" x14ac:dyDescent="0.4">
      <c r="B225" s="145"/>
      <c r="C225" s="115" t="s">
        <v>1</v>
      </c>
      <c r="D225" s="114">
        <f t="shared" si="16"/>
        <v>3</v>
      </c>
      <c r="E225" s="114">
        <v>3</v>
      </c>
      <c r="F225" s="114">
        <v>0</v>
      </c>
      <c r="G225" s="139"/>
      <c r="H225" s="48"/>
      <c r="R225" s="50"/>
    </row>
    <row r="226" spans="2:19" x14ac:dyDescent="0.35">
      <c r="B226" s="146" t="s">
        <v>1</v>
      </c>
      <c r="C226" s="146"/>
      <c r="D226" s="116">
        <f>+D137+D141+D145+D149+D153+D157+D161+D165+D169+D173+D177+D181+D185+D189+D193+D197+D201+D205+D209+D213+D217+D221+D225</f>
        <v>128</v>
      </c>
      <c r="E226" s="116">
        <f>+E137+E141+E145+E149+E153+E157+E161+E165+E169+E173+E177+E181+E185+E189+E193+E197+E201+E205+E209+E213+E217+E221+E225</f>
        <v>118</v>
      </c>
      <c r="F226" s="116">
        <f>+F137+F141+F145+F149+F153+F157+F161+F165+F169+F173+F177+F181+F185+F189+F193+F197+F201+F205+F209+F213+F217+F221+F225</f>
        <v>10</v>
      </c>
      <c r="R226" s="50"/>
    </row>
    <row r="227" spans="2:19" x14ac:dyDescent="0.35">
      <c r="R227" s="50"/>
    </row>
    <row r="228" spans="2:19" x14ac:dyDescent="0.35">
      <c r="B228" s="73"/>
      <c r="C228" s="48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</row>
    <row r="229" spans="2:19" x14ac:dyDescent="0.35">
      <c r="B229" s="73"/>
      <c r="C229" s="48"/>
      <c r="D229" s="47"/>
      <c r="E229" s="47"/>
      <c r="F229" s="74"/>
      <c r="G229" s="34"/>
      <c r="H229" s="48"/>
      <c r="I229" s="48"/>
      <c r="J229" s="48"/>
      <c r="K229" s="48"/>
      <c r="M229" s="50"/>
      <c r="N229" s="50"/>
      <c r="O229" s="50"/>
      <c r="P229" s="50"/>
      <c r="Q229" s="50"/>
      <c r="R229" s="50"/>
    </row>
    <row r="230" spans="2:19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M230" s="75"/>
      <c r="N230" s="1"/>
    </row>
    <row r="231" spans="2:19" ht="31.5" customHeight="1" x14ac:dyDescent="0.35">
      <c r="B231" s="147" t="s">
        <v>40</v>
      </c>
      <c r="C231" s="149" t="s">
        <v>41</v>
      </c>
      <c r="D231" s="153" t="s">
        <v>21</v>
      </c>
      <c r="E231" s="154"/>
      <c r="F231" s="153" t="s">
        <v>22</v>
      </c>
      <c r="G231" s="154"/>
      <c r="H231" s="153" t="s">
        <v>23</v>
      </c>
      <c r="I231" s="154"/>
      <c r="J231" s="153" t="s">
        <v>24</v>
      </c>
      <c r="K231" s="154"/>
      <c r="L231" s="153" t="s">
        <v>25</v>
      </c>
      <c r="M231" s="154"/>
      <c r="N231" s="153" t="s">
        <v>26</v>
      </c>
      <c r="O231" s="154"/>
      <c r="P231" s="153" t="s">
        <v>27</v>
      </c>
      <c r="Q231" s="154"/>
      <c r="R231" s="153" t="s">
        <v>28</v>
      </c>
      <c r="S231" s="154"/>
    </row>
    <row r="232" spans="2:19" ht="32.25" customHeight="1" x14ac:dyDescent="0.35">
      <c r="B232" s="148"/>
      <c r="C232" s="150"/>
      <c r="D232" s="91" t="s">
        <v>2</v>
      </c>
      <c r="E232" s="92" t="s">
        <v>3</v>
      </c>
      <c r="F232" s="91" t="s">
        <v>2</v>
      </c>
      <c r="G232" s="92" t="s">
        <v>3</v>
      </c>
      <c r="H232" s="91" t="s">
        <v>2</v>
      </c>
      <c r="I232" s="92" t="s">
        <v>3</v>
      </c>
      <c r="J232" s="91" t="s">
        <v>2</v>
      </c>
      <c r="K232" s="92" t="s">
        <v>3</v>
      </c>
      <c r="L232" s="91" t="s">
        <v>2</v>
      </c>
      <c r="M232" s="92" t="s">
        <v>3</v>
      </c>
      <c r="N232" s="91" t="s">
        <v>2</v>
      </c>
      <c r="O232" s="92" t="s">
        <v>3</v>
      </c>
      <c r="P232" s="91" t="s">
        <v>2</v>
      </c>
      <c r="Q232" s="92" t="s">
        <v>3</v>
      </c>
      <c r="R232" s="91" t="s">
        <v>2</v>
      </c>
      <c r="S232" s="92" t="s">
        <v>3</v>
      </c>
    </row>
    <row r="233" spans="2:19" ht="21.75" customHeight="1" x14ac:dyDescent="0.35">
      <c r="B233" s="26" t="s">
        <v>43</v>
      </c>
      <c r="C233" s="22">
        <f>SUM(D233:S233)</f>
        <v>52</v>
      </c>
      <c r="D233" s="23">
        <v>1</v>
      </c>
      <c r="E233" s="23">
        <v>0</v>
      </c>
      <c r="F233" s="23">
        <v>12</v>
      </c>
      <c r="G233" s="23">
        <v>1</v>
      </c>
      <c r="H233" s="23">
        <v>29</v>
      </c>
      <c r="I233" s="23">
        <v>4</v>
      </c>
      <c r="J233" s="23">
        <v>3</v>
      </c>
      <c r="K233" s="23">
        <v>0</v>
      </c>
      <c r="L233" s="23">
        <v>2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</row>
    <row r="234" spans="2:19" ht="17.25" customHeight="1" x14ac:dyDescent="0.35">
      <c r="B234" s="26" t="s">
        <v>44</v>
      </c>
      <c r="C234" s="22">
        <f t="shared" ref="C234:C254" si="17">SUM(D234:S234)</f>
        <v>1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1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</row>
    <row r="235" spans="2:19" ht="17.25" customHeight="1" x14ac:dyDescent="0.35">
      <c r="B235" s="26" t="s">
        <v>45</v>
      </c>
      <c r="C235" s="22">
        <f t="shared" si="17"/>
        <v>6</v>
      </c>
      <c r="D235" s="23">
        <v>0</v>
      </c>
      <c r="E235" s="23">
        <v>0</v>
      </c>
      <c r="F235" s="23">
        <v>1</v>
      </c>
      <c r="G235" s="23">
        <v>0</v>
      </c>
      <c r="H235" s="23">
        <v>2</v>
      </c>
      <c r="I235" s="23">
        <v>0</v>
      </c>
      <c r="J235" s="23">
        <v>1</v>
      </c>
      <c r="K235" s="23">
        <v>0</v>
      </c>
      <c r="L235" s="23">
        <v>1</v>
      </c>
      <c r="M235" s="23">
        <v>0</v>
      </c>
      <c r="N235" s="23">
        <v>0</v>
      </c>
      <c r="O235" s="23">
        <v>1</v>
      </c>
      <c r="P235" s="23">
        <v>0</v>
      </c>
      <c r="Q235" s="23">
        <v>0</v>
      </c>
      <c r="R235" s="23">
        <v>0</v>
      </c>
      <c r="S235" s="23">
        <v>0</v>
      </c>
    </row>
    <row r="236" spans="2:19" ht="17.25" customHeight="1" x14ac:dyDescent="0.35">
      <c r="B236" s="26" t="s">
        <v>46</v>
      </c>
      <c r="C236" s="22">
        <f t="shared" si="17"/>
        <v>2</v>
      </c>
      <c r="D236" s="23">
        <v>0</v>
      </c>
      <c r="E236" s="23">
        <v>0</v>
      </c>
      <c r="F236" s="23">
        <v>0</v>
      </c>
      <c r="G236" s="23">
        <v>0</v>
      </c>
      <c r="H236" s="23">
        <v>2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</row>
    <row r="237" spans="2:19" ht="17.25" customHeight="1" x14ac:dyDescent="0.35">
      <c r="B237" s="26" t="s">
        <v>47</v>
      </c>
      <c r="C237" s="22">
        <f t="shared" si="17"/>
        <v>8</v>
      </c>
      <c r="D237" s="23">
        <v>0</v>
      </c>
      <c r="E237" s="23">
        <v>0</v>
      </c>
      <c r="F237" s="23">
        <v>1</v>
      </c>
      <c r="G237" s="23">
        <v>0</v>
      </c>
      <c r="H237" s="23">
        <v>3</v>
      </c>
      <c r="I237" s="23">
        <v>0</v>
      </c>
      <c r="J237" s="23">
        <v>1</v>
      </c>
      <c r="K237" s="23">
        <v>0</v>
      </c>
      <c r="L237" s="23">
        <v>0</v>
      </c>
      <c r="M237" s="23">
        <v>0</v>
      </c>
      <c r="N237" s="23">
        <v>2</v>
      </c>
      <c r="O237" s="23">
        <v>0</v>
      </c>
      <c r="P237" s="23">
        <v>0</v>
      </c>
      <c r="Q237" s="23">
        <v>0</v>
      </c>
      <c r="R237" s="23">
        <v>1</v>
      </c>
      <c r="S237" s="23">
        <v>0</v>
      </c>
    </row>
    <row r="238" spans="2:19" ht="17.25" customHeight="1" x14ac:dyDescent="0.35">
      <c r="B238" s="26" t="s">
        <v>48</v>
      </c>
      <c r="C238" s="22">
        <f t="shared" si="17"/>
        <v>2</v>
      </c>
      <c r="D238" s="23">
        <v>0</v>
      </c>
      <c r="E238" s="23">
        <v>0</v>
      </c>
      <c r="F238" s="23">
        <v>0</v>
      </c>
      <c r="G238" s="23">
        <v>0</v>
      </c>
      <c r="H238" s="23">
        <v>1</v>
      </c>
      <c r="I238" s="23">
        <v>0</v>
      </c>
      <c r="J238" s="23">
        <v>0</v>
      </c>
      <c r="K238" s="23">
        <v>0</v>
      </c>
      <c r="L238" s="23">
        <v>1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</row>
    <row r="239" spans="2:19" ht="17.25" customHeight="1" x14ac:dyDescent="0.35">
      <c r="B239" s="26" t="s">
        <v>49</v>
      </c>
      <c r="C239" s="22">
        <f t="shared" si="17"/>
        <v>14</v>
      </c>
      <c r="D239" s="23">
        <v>0</v>
      </c>
      <c r="E239" s="23">
        <v>0</v>
      </c>
      <c r="F239" s="23">
        <v>1</v>
      </c>
      <c r="G239" s="23">
        <v>0</v>
      </c>
      <c r="H239" s="23">
        <v>7</v>
      </c>
      <c r="I239" s="23">
        <v>0</v>
      </c>
      <c r="J239" s="23">
        <v>4</v>
      </c>
      <c r="K239" s="23">
        <v>0</v>
      </c>
      <c r="L239" s="23">
        <v>1</v>
      </c>
      <c r="M239" s="23">
        <v>0</v>
      </c>
      <c r="N239" s="23">
        <v>1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</row>
    <row r="240" spans="2:19" ht="17.25" customHeight="1" x14ac:dyDescent="0.35">
      <c r="B240" s="26" t="s">
        <v>50</v>
      </c>
      <c r="C240" s="22">
        <f t="shared" si="17"/>
        <v>3</v>
      </c>
      <c r="D240" s="23">
        <v>0</v>
      </c>
      <c r="E240" s="23">
        <v>0</v>
      </c>
      <c r="F240" s="23">
        <v>0</v>
      </c>
      <c r="G240" s="23">
        <v>0</v>
      </c>
      <c r="H240" s="23">
        <v>3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</row>
    <row r="241" spans="2:19" ht="17.25" customHeight="1" x14ac:dyDescent="0.35">
      <c r="B241" s="26" t="s">
        <v>51</v>
      </c>
      <c r="C241" s="22">
        <f>SUM(D241:S241)</f>
        <v>2</v>
      </c>
      <c r="D241" s="23">
        <v>0</v>
      </c>
      <c r="E241" s="23">
        <v>0</v>
      </c>
      <c r="F241" s="23">
        <v>0</v>
      </c>
      <c r="G241" s="23">
        <v>0</v>
      </c>
      <c r="H241" s="23">
        <v>2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</row>
    <row r="242" spans="2:19" ht="17.25" customHeight="1" x14ac:dyDescent="0.35">
      <c r="B242" s="26" t="s">
        <v>52</v>
      </c>
      <c r="C242" s="22">
        <f t="shared" si="17"/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</row>
    <row r="243" spans="2:19" ht="17.25" customHeight="1" x14ac:dyDescent="0.35">
      <c r="B243" s="26" t="s">
        <v>53</v>
      </c>
      <c r="C243" s="22">
        <f t="shared" si="17"/>
        <v>14</v>
      </c>
      <c r="D243" s="23">
        <v>0</v>
      </c>
      <c r="E243" s="23">
        <v>0</v>
      </c>
      <c r="F243" s="23">
        <v>1</v>
      </c>
      <c r="G243" s="23">
        <v>1</v>
      </c>
      <c r="H243" s="23">
        <v>8</v>
      </c>
      <c r="I243" s="23">
        <v>0</v>
      </c>
      <c r="J243" s="23">
        <v>2</v>
      </c>
      <c r="K243" s="23">
        <v>0</v>
      </c>
      <c r="L243" s="23">
        <v>1</v>
      </c>
      <c r="M243" s="23">
        <v>0</v>
      </c>
      <c r="N243" s="23">
        <v>1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</row>
    <row r="244" spans="2:19" ht="17.25" customHeight="1" x14ac:dyDescent="0.35">
      <c r="B244" s="26" t="s">
        <v>54</v>
      </c>
      <c r="C244" s="22">
        <f t="shared" si="17"/>
        <v>1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1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</row>
    <row r="245" spans="2:19" ht="17.25" customHeight="1" x14ac:dyDescent="0.35">
      <c r="B245" s="26" t="s">
        <v>55</v>
      </c>
      <c r="C245" s="22">
        <f t="shared" si="17"/>
        <v>5</v>
      </c>
      <c r="D245" s="23">
        <v>0</v>
      </c>
      <c r="E245" s="23">
        <v>0</v>
      </c>
      <c r="F245" s="23">
        <v>1</v>
      </c>
      <c r="G245" s="23">
        <v>1</v>
      </c>
      <c r="H245" s="23">
        <v>0</v>
      </c>
      <c r="I245" s="23">
        <v>0</v>
      </c>
      <c r="J245" s="23">
        <v>2</v>
      </c>
      <c r="K245" s="23">
        <v>0</v>
      </c>
      <c r="L245" s="23">
        <v>1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</row>
    <row r="246" spans="2:19" ht="17.25" customHeight="1" x14ac:dyDescent="0.35">
      <c r="B246" s="26" t="s">
        <v>56</v>
      </c>
      <c r="C246" s="22">
        <f t="shared" si="17"/>
        <v>22</v>
      </c>
      <c r="D246" s="23">
        <v>0</v>
      </c>
      <c r="E246" s="23">
        <v>0</v>
      </c>
      <c r="F246" s="23">
        <v>2</v>
      </c>
      <c r="G246" s="23">
        <v>0</v>
      </c>
      <c r="H246" s="23">
        <v>16</v>
      </c>
      <c r="I246" s="23">
        <v>0</v>
      </c>
      <c r="J246" s="23">
        <v>3</v>
      </c>
      <c r="K246" s="23">
        <v>0</v>
      </c>
      <c r="L246" s="23">
        <v>0</v>
      </c>
      <c r="M246" s="23">
        <v>0</v>
      </c>
      <c r="N246" s="23">
        <v>1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</row>
    <row r="247" spans="2:19" ht="17.25" customHeight="1" x14ac:dyDescent="0.35">
      <c r="B247" s="26" t="s">
        <v>65</v>
      </c>
      <c r="C247" s="22">
        <f t="shared" si="17"/>
        <v>2</v>
      </c>
      <c r="D247" s="23">
        <v>0</v>
      </c>
      <c r="E247" s="23">
        <v>0</v>
      </c>
      <c r="F247" s="23">
        <v>0</v>
      </c>
      <c r="G247" s="23">
        <v>1</v>
      </c>
      <c r="H247" s="23">
        <v>1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</row>
    <row r="248" spans="2:19" ht="17.25" customHeight="1" x14ac:dyDescent="0.35">
      <c r="B248" s="26" t="s">
        <v>57</v>
      </c>
      <c r="C248" s="22">
        <f t="shared" si="17"/>
        <v>1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1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</row>
    <row r="249" spans="2:19" ht="17.25" customHeight="1" x14ac:dyDescent="0.35">
      <c r="B249" s="26" t="s">
        <v>58</v>
      </c>
      <c r="C249" s="22">
        <f t="shared" si="17"/>
        <v>5</v>
      </c>
      <c r="D249" s="23">
        <v>0</v>
      </c>
      <c r="E249" s="23">
        <v>0</v>
      </c>
      <c r="F249" s="23">
        <v>0</v>
      </c>
      <c r="G249" s="23">
        <v>1</v>
      </c>
      <c r="H249" s="23">
        <v>3</v>
      </c>
      <c r="I249" s="23">
        <v>0</v>
      </c>
      <c r="J249" s="23">
        <v>1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0</v>
      </c>
    </row>
    <row r="250" spans="2:19" ht="17.25" customHeight="1" x14ac:dyDescent="0.35">
      <c r="B250" s="26" t="s">
        <v>59</v>
      </c>
      <c r="C250" s="22">
        <f t="shared" si="17"/>
        <v>10</v>
      </c>
      <c r="D250" s="23">
        <v>0</v>
      </c>
      <c r="E250" s="23">
        <v>0</v>
      </c>
      <c r="F250" s="23">
        <v>0</v>
      </c>
      <c r="G250" s="23">
        <v>0</v>
      </c>
      <c r="H250" s="23">
        <v>8</v>
      </c>
      <c r="I250" s="23">
        <v>1</v>
      </c>
      <c r="J250" s="23">
        <v>1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</row>
    <row r="251" spans="2:19" ht="17.25" customHeight="1" x14ac:dyDescent="0.35">
      <c r="B251" s="26" t="s">
        <v>60</v>
      </c>
      <c r="C251" s="22">
        <f t="shared" si="17"/>
        <v>6</v>
      </c>
      <c r="D251" s="23">
        <v>0</v>
      </c>
      <c r="E251" s="23">
        <v>0</v>
      </c>
      <c r="F251" s="23">
        <v>1</v>
      </c>
      <c r="G251" s="23">
        <v>0</v>
      </c>
      <c r="H251" s="23">
        <v>1</v>
      </c>
      <c r="I251" s="23">
        <v>0</v>
      </c>
      <c r="J251" s="23">
        <v>2</v>
      </c>
      <c r="K251" s="23">
        <v>0</v>
      </c>
      <c r="L251" s="23">
        <v>0</v>
      </c>
      <c r="M251" s="23">
        <v>0</v>
      </c>
      <c r="N251" s="23">
        <v>1</v>
      </c>
      <c r="O251" s="23">
        <v>0</v>
      </c>
      <c r="P251" s="23">
        <v>1</v>
      </c>
      <c r="Q251" s="23">
        <v>0</v>
      </c>
      <c r="R251" s="23">
        <v>0</v>
      </c>
      <c r="S251" s="23">
        <v>0</v>
      </c>
    </row>
    <row r="252" spans="2:19" ht="17.25" customHeight="1" x14ac:dyDescent="0.35">
      <c r="B252" s="26" t="s">
        <v>61</v>
      </c>
      <c r="C252" s="22">
        <f t="shared" si="17"/>
        <v>8</v>
      </c>
      <c r="D252" s="23">
        <v>0</v>
      </c>
      <c r="E252" s="23">
        <v>0</v>
      </c>
      <c r="F252" s="23">
        <v>0</v>
      </c>
      <c r="G252" s="23">
        <v>0</v>
      </c>
      <c r="H252" s="23">
        <v>7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1</v>
      </c>
      <c r="Q252" s="23">
        <v>0</v>
      </c>
      <c r="R252" s="23">
        <v>0</v>
      </c>
      <c r="S252" s="23">
        <v>0</v>
      </c>
    </row>
    <row r="253" spans="2:19" ht="17.25" customHeight="1" x14ac:dyDescent="0.35">
      <c r="B253" s="26" t="s">
        <v>62</v>
      </c>
      <c r="C253" s="22">
        <f t="shared" si="17"/>
        <v>2</v>
      </c>
      <c r="D253" s="23">
        <v>0</v>
      </c>
      <c r="E253" s="23">
        <v>0</v>
      </c>
      <c r="F253" s="23">
        <v>0</v>
      </c>
      <c r="G253" s="23">
        <v>0</v>
      </c>
      <c r="H253" s="23">
        <v>1</v>
      </c>
      <c r="I253" s="23">
        <v>0</v>
      </c>
      <c r="J253" s="23">
        <v>0</v>
      </c>
      <c r="K253" s="23">
        <v>0</v>
      </c>
      <c r="L253" s="23">
        <v>1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</row>
    <row r="254" spans="2:19" ht="17.25" customHeight="1" x14ac:dyDescent="0.35">
      <c r="B254" s="26" t="s">
        <v>63</v>
      </c>
      <c r="C254" s="22">
        <f t="shared" si="17"/>
        <v>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</row>
    <row r="255" spans="2:19" ht="17.25" customHeight="1" thickBot="1" x14ac:dyDescent="0.4">
      <c r="B255" s="58" t="s">
        <v>64</v>
      </c>
      <c r="C255" s="59">
        <f>SUM(D255:S255)</f>
        <v>4</v>
      </c>
      <c r="D255" s="23">
        <v>0</v>
      </c>
      <c r="E255" s="23">
        <v>0</v>
      </c>
      <c r="F255" s="23">
        <v>0</v>
      </c>
      <c r="G255" s="23">
        <v>0</v>
      </c>
      <c r="H255" s="23">
        <v>3</v>
      </c>
      <c r="I255" s="23">
        <v>0</v>
      </c>
      <c r="J255" s="23">
        <v>0</v>
      </c>
      <c r="K255" s="23">
        <v>0</v>
      </c>
      <c r="L255" s="23">
        <v>1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</row>
    <row r="256" spans="2:19" ht="17.25" customHeight="1" x14ac:dyDescent="0.35">
      <c r="B256" s="60" t="s">
        <v>1</v>
      </c>
      <c r="C256" s="61">
        <f>SUM(D256:S256)</f>
        <v>170</v>
      </c>
      <c r="D256" s="93">
        <f>SUM(D233:D255)</f>
        <v>1</v>
      </c>
      <c r="E256" s="94">
        <f>SUM(E233:E255)</f>
        <v>0</v>
      </c>
      <c r="F256" s="32">
        <f t="shared" ref="F256:S256" si="18">SUM(F233:F255)</f>
        <v>20</v>
      </c>
      <c r="G256" s="32">
        <f t="shared" si="18"/>
        <v>5</v>
      </c>
      <c r="H256" s="93">
        <f t="shared" si="18"/>
        <v>97</v>
      </c>
      <c r="I256" s="94">
        <f t="shared" si="18"/>
        <v>5</v>
      </c>
      <c r="J256" s="32">
        <f t="shared" si="18"/>
        <v>21</v>
      </c>
      <c r="K256" s="32">
        <f t="shared" si="18"/>
        <v>0</v>
      </c>
      <c r="L256" s="93">
        <f>SUM(L233:L255)</f>
        <v>11</v>
      </c>
      <c r="M256" s="94">
        <f t="shared" si="18"/>
        <v>0</v>
      </c>
      <c r="N256" s="32">
        <f t="shared" si="18"/>
        <v>6</v>
      </c>
      <c r="O256" s="32">
        <f t="shared" si="18"/>
        <v>1</v>
      </c>
      <c r="P256" s="93">
        <f t="shared" si="18"/>
        <v>2</v>
      </c>
      <c r="Q256" s="94">
        <f t="shared" si="18"/>
        <v>0</v>
      </c>
      <c r="R256" s="32">
        <f t="shared" si="18"/>
        <v>1</v>
      </c>
      <c r="S256" s="32">
        <f t="shared" si="18"/>
        <v>0</v>
      </c>
    </row>
    <row r="257" spans="2:19" ht="20.25" customHeight="1" thickBot="1" x14ac:dyDescent="0.4">
      <c r="B257" s="78" t="s">
        <v>16</v>
      </c>
      <c r="C257" s="95">
        <f>C256/$C$256</f>
        <v>1</v>
      </c>
      <c r="D257" s="95">
        <f>D256/$C$256</f>
        <v>5.8823529411764705E-3</v>
      </c>
      <c r="E257" s="96">
        <f t="shared" ref="E257:S257" si="19">E256/$C$256</f>
        <v>0</v>
      </c>
      <c r="F257" s="38">
        <f t="shared" si="19"/>
        <v>0.11764705882352941</v>
      </c>
      <c r="G257" s="38">
        <f t="shared" si="19"/>
        <v>2.9411764705882353E-2</v>
      </c>
      <c r="H257" s="95">
        <f t="shared" si="19"/>
        <v>0.57058823529411762</v>
      </c>
      <c r="I257" s="96">
        <f t="shared" si="19"/>
        <v>2.9411764705882353E-2</v>
      </c>
      <c r="J257" s="38">
        <f t="shared" si="19"/>
        <v>0.12352941176470589</v>
      </c>
      <c r="K257" s="38">
        <f t="shared" si="19"/>
        <v>0</v>
      </c>
      <c r="L257" s="95">
        <f t="shared" si="19"/>
        <v>6.4705882352941183E-2</v>
      </c>
      <c r="M257" s="96">
        <f t="shared" si="19"/>
        <v>0</v>
      </c>
      <c r="N257" s="38">
        <f t="shared" si="19"/>
        <v>3.5294117647058823E-2</v>
      </c>
      <c r="O257" s="38">
        <f t="shared" si="19"/>
        <v>5.8823529411764705E-3</v>
      </c>
      <c r="P257" s="38">
        <f t="shared" si="19"/>
        <v>1.1764705882352941E-2</v>
      </c>
      <c r="Q257" s="38">
        <f t="shared" si="19"/>
        <v>0</v>
      </c>
      <c r="R257" s="38">
        <f t="shared" si="19"/>
        <v>5.8823529411764705E-3</v>
      </c>
      <c r="S257" s="38">
        <f t="shared" si="19"/>
        <v>0</v>
      </c>
    </row>
    <row r="258" spans="2:19" ht="11.25" customHeight="1" x14ac:dyDescent="0.35">
      <c r="B258" s="73"/>
      <c r="C258" s="48"/>
      <c r="D258" s="47"/>
      <c r="E258" s="47"/>
      <c r="F258" s="74"/>
      <c r="G258" s="34"/>
      <c r="H258" s="48"/>
      <c r="I258" s="48"/>
      <c r="J258" s="48"/>
      <c r="K258" s="48"/>
      <c r="M258" s="50"/>
      <c r="N258" s="50"/>
      <c r="O258" s="50"/>
      <c r="P258" s="50"/>
      <c r="Q258" s="50"/>
      <c r="R258" s="50"/>
    </row>
    <row r="259" spans="2:19" ht="18.75" customHeight="1" x14ac:dyDescent="0.35">
      <c r="B259" s="137" t="s">
        <v>98</v>
      </c>
      <c r="C259" s="69"/>
      <c r="D259" s="47"/>
      <c r="E259" s="47"/>
      <c r="F259" s="20"/>
      <c r="G259" s="67"/>
    </row>
    <row r="260" spans="2:19" ht="21.75" customHeight="1" x14ac:dyDescent="0.35">
      <c r="B260" s="138" t="s">
        <v>89</v>
      </c>
      <c r="C260" s="11"/>
      <c r="F260" s="20"/>
      <c r="J260" s="80"/>
      <c r="K260" s="82"/>
      <c r="L260" s="1"/>
      <c r="M260" s="1"/>
      <c r="N260" s="1"/>
      <c r="O260" s="1"/>
    </row>
    <row r="261" spans="2:19" ht="17.25" customHeight="1" x14ac:dyDescent="0.35">
      <c r="B261" s="12"/>
      <c r="C261" s="12"/>
      <c r="D261" s="12"/>
      <c r="E261" s="12"/>
      <c r="F261" s="20"/>
      <c r="G261" s="83"/>
      <c r="H261" s="11"/>
      <c r="I261" s="11"/>
      <c r="J261" s="11"/>
      <c r="K261" s="11"/>
      <c r="L261" s="68"/>
      <c r="M261" s="84"/>
      <c r="N261" s="84"/>
      <c r="O261" s="84"/>
      <c r="P261" s="11"/>
      <c r="Q261" s="11"/>
      <c r="R261" s="52"/>
    </row>
    <row r="262" spans="2:19" ht="17.25" customHeight="1" x14ac:dyDescent="0.35">
      <c r="B262" s="12"/>
      <c r="C262" s="12"/>
      <c r="D262" s="12"/>
      <c r="E262" s="12"/>
      <c r="F262" s="20"/>
      <c r="G262" s="83"/>
      <c r="H262" s="11"/>
      <c r="I262" s="11"/>
      <c r="J262" s="11"/>
      <c r="K262" s="11"/>
      <c r="L262" s="68"/>
      <c r="M262" s="84"/>
      <c r="N262" s="84"/>
      <c r="O262" s="84"/>
      <c r="P262" s="11"/>
      <c r="Q262" s="11"/>
      <c r="R262" s="52"/>
    </row>
    <row r="263" spans="2:19" ht="17.25" customHeight="1" x14ac:dyDescent="0.35">
      <c r="C263" s="12"/>
      <c r="D263" s="12"/>
      <c r="E263" s="12"/>
      <c r="F263" s="20"/>
      <c r="G263" s="83"/>
      <c r="H263" s="11"/>
      <c r="I263" s="11"/>
      <c r="J263" s="11"/>
      <c r="K263" s="11"/>
      <c r="L263" s="68"/>
      <c r="M263" s="84"/>
      <c r="N263" s="84"/>
      <c r="O263" s="84"/>
      <c r="P263" s="11"/>
      <c r="Q263" s="11"/>
      <c r="R263" s="52"/>
    </row>
    <row r="264" spans="2:19" ht="17.25" customHeight="1" x14ac:dyDescent="0.35">
      <c r="B264" s="12"/>
      <c r="C264" s="12"/>
      <c r="D264" s="12"/>
      <c r="E264" s="12"/>
      <c r="F264" s="20"/>
      <c r="G264" s="83"/>
      <c r="H264" s="11"/>
      <c r="I264" s="11"/>
      <c r="J264" s="11"/>
      <c r="K264" s="11"/>
      <c r="L264" s="68"/>
      <c r="M264" s="84"/>
      <c r="N264" s="84"/>
      <c r="O264" s="84"/>
      <c r="P264" s="11"/>
      <c r="Q264" s="11"/>
      <c r="R264" s="52"/>
    </row>
    <row r="265" spans="2:19" ht="17.25" customHeight="1" x14ac:dyDescent="0.35">
      <c r="B265" s="12"/>
      <c r="C265" s="12"/>
      <c r="D265" s="12"/>
      <c r="E265" s="12"/>
      <c r="F265" s="20"/>
      <c r="G265" s="83"/>
      <c r="H265" s="11"/>
      <c r="I265" s="11"/>
      <c r="J265" s="11"/>
      <c r="K265" s="11"/>
      <c r="L265" s="68"/>
      <c r="M265" s="84"/>
      <c r="N265" s="84"/>
      <c r="O265" s="84"/>
      <c r="P265" s="11"/>
      <c r="Q265" s="11"/>
      <c r="R265" s="52"/>
    </row>
    <row r="266" spans="2:19" ht="17.25" customHeight="1" x14ac:dyDescent="0.35">
      <c r="B266" s="12"/>
      <c r="C266" s="12"/>
      <c r="D266" s="12"/>
      <c r="E266" s="12"/>
      <c r="F266" s="20"/>
      <c r="G266" s="83"/>
      <c r="H266" s="11"/>
      <c r="I266" s="11"/>
      <c r="J266" s="11"/>
      <c r="K266" s="11"/>
      <c r="L266" s="68"/>
      <c r="M266" s="84"/>
      <c r="N266" s="84"/>
      <c r="O266" s="84"/>
      <c r="P266" s="11"/>
      <c r="Q266" s="11"/>
      <c r="R266" s="52"/>
    </row>
    <row r="267" spans="2:19" ht="17.25" customHeight="1" x14ac:dyDescent="0.35">
      <c r="B267" s="12"/>
      <c r="C267" s="12"/>
      <c r="D267" s="12"/>
      <c r="E267" s="12"/>
      <c r="F267" s="20"/>
      <c r="G267" s="83"/>
      <c r="H267" s="11"/>
      <c r="I267" s="11"/>
      <c r="J267" s="11"/>
      <c r="K267" s="11"/>
      <c r="L267" s="68"/>
      <c r="M267" s="84"/>
      <c r="N267" s="84"/>
      <c r="O267" s="84"/>
      <c r="P267" s="11"/>
      <c r="Q267" s="11"/>
      <c r="R267" s="52"/>
    </row>
    <row r="268" spans="2:19" ht="17.25" customHeight="1" x14ac:dyDescent="0.35">
      <c r="B268" s="12"/>
      <c r="C268" s="12"/>
      <c r="D268" s="12"/>
      <c r="E268" s="12"/>
      <c r="F268" s="20"/>
      <c r="G268" s="83"/>
      <c r="H268" s="11"/>
      <c r="I268" s="11"/>
      <c r="J268" s="11"/>
      <c r="K268" s="11"/>
      <c r="L268" s="68"/>
      <c r="M268" s="84"/>
      <c r="N268" s="84"/>
      <c r="O268" s="84"/>
      <c r="P268" s="11"/>
      <c r="Q268" s="11"/>
      <c r="R268" s="52"/>
    </row>
    <row r="269" spans="2:19" ht="17.25" customHeight="1" x14ac:dyDescent="0.35">
      <c r="B269" s="12"/>
      <c r="C269" s="12"/>
      <c r="D269" s="12"/>
      <c r="E269" s="12"/>
      <c r="F269" s="20"/>
      <c r="G269" s="83"/>
      <c r="H269" s="11"/>
      <c r="I269" s="11"/>
      <c r="J269" s="11"/>
      <c r="K269" s="11"/>
      <c r="L269" s="68"/>
      <c r="M269" s="84"/>
      <c r="N269" s="84"/>
      <c r="O269" s="84"/>
      <c r="P269" s="11"/>
      <c r="Q269" s="11"/>
      <c r="R269" s="52"/>
    </row>
    <row r="270" spans="2:19" ht="17.25" customHeight="1" x14ac:dyDescent="0.35">
      <c r="B270" s="12"/>
      <c r="C270" s="12"/>
      <c r="D270" s="12"/>
      <c r="E270" s="12"/>
      <c r="F270" s="20"/>
      <c r="G270" s="83"/>
      <c r="H270" s="11"/>
      <c r="I270" s="11"/>
      <c r="J270" s="11"/>
      <c r="K270" s="11"/>
      <c r="L270" s="68"/>
      <c r="M270" s="84"/>
      <c r="N270" s="84"/>
      <c r="O270" s="84"/>
      <c r="P270" s="11"/>
      <c r="Q270" s="11"/>
      <c r="R270" s="52"/>
    </row>
    <row r="271" spans="2:19" ht="17.25" customHeight="1" x14ac:dyDescent="0.35">
      <c r="C271" s="12"/>
      <c r="D271" s="12"/>
      <c r="E271" s="12"/>
      <c r="F271" s="20"/>
      <c r="G271" s="83"/>
      <c r="H271" s="11"/>
      <c r="I271" s="11"/>
      <c r="J271" s="11"/>
      <c r="K271" s="11"/>
      <c r="L271" s="68"/>
      <c r="M271" s="84"/>
      <c r="N271" s="84"/>
      <c r="O271" s="84"/>
      <c r="P271" s="11"/>
      <c r="Q271" s="11"/>
      <c r="R271" s="52"/>
    </row>
    <row r="272" spans="2:19" ht="17.25" customHeight="1" x14ac:dyDescent="0.35">
      <c r="B272" s="12"/>
      <c r="C272" s="12"/>
      <c r="D272" s="12"/>
      <c r="E272" s="12"/>
      <c r="F272" s="20"/>
      <c r="G272" s="83"/>
      <c r="H272" s="11"/>
      <c r="I272" s="11"/>
      <c r="J272" s="11"/>
      <c r="K272" s="11"/>
      <c r="L272" s="68"/>
      <c r="M272" s="84"/>
      <c r="N272" s="84"/>
      <c r="O272" s="84"/>
      <c r="P272" s="11"/>
      <c r="Q272" s="11"/>
      <c r="R272" s="52"/>
    </row>
    <row r="273" spans="2:18" ht="17.25" customHeight="1" x14ac:dyDescent="0.35">
      <c r="B273" s="12"/>
      <c r="C273" s="12"/>
      <c r="D273" s="12"/>
      <c r="E273" s="12"/>
      <c r="F273" s="20"/>
      <c r="G273" s="83"/>
      <c r="H273" s="11"/>
      <c r="I273" s="11"/>
      <c r="J273" s="11"/>
      <c r="K273" s="11"/>
      <c r="L273" s="68"/>
      <c r="M273" s="84"/>
      <c r="N273" s="84"/>
      <c r="O273" s="84"/>
      <c r="P273" s="11"/>
      <c r="Q273" s="11"/>
      <c r="R273" s="52"/>
    </row>
    <row r="274" spans="2:18" ht="17.25" customHeight="1" x14ac:dyDescent="0.35">
      <c r="B274" s="12"/>
      <c r="C274" s="12"/>
      <c r="D274" s="12"/>
      <c r="E274" s="12"/>
      <c r="F274" s="20"/>
      <c r="G274" s="83"/>
      <c r="H274" s="11"/>
      <c r="I274" s="11"/>
      <c r="J274" s="11"/>
      <c r="K274" s="11"/>
      <c r="L274" s="68"/>
      <c r="M274" s="84"/>
      <c r="N274" s="84"/>
      <c r="O274" s="84"/>
      <c r="P274" s="11"/>
      <c r="Q274" s="11"/>
      <c r="R274" s="52"/>
    </row>
    <row r="275" spans="2:18" ht="17.25" customHeight="1" x14ac:dyDescent="0.35">
      <c r="B275" s="12"/>
      <c r="C275" s="12"/>
      <c r="D275" s="12"/>
      <c r="E275" s="12"/>
      <c r="F275" s="20"/>
      <c r="G275" s="83"/>
      <c r="H275" s="11"/>
      <c r="I275" s="11"/>
      <c r="J275" s="11"/>
      <c r="K275" s="11"/>
      <c r="L275" s="68"/>
      <c r="M275" s="84"/>
      <c r="N275" s="84"/>
      <c r="O275" s="84"/>
      <c r="P275" s="11"/>
      <c r="Q275" s="11"/>
      <c r="R275" s="52"/>
    </row>
    <row r="276" spans="2:18" ht="17.25" customHeight="1" x14ac:dyDescent="0.35">
      <c r="B276" s="12"/>
      <c r="C276" s="12"/>
      <c r="D276" s="12"/>
      <c r="E276" s="12"/>
      <c r="F276" s="20"/>
      <c r="G276" s="83"/>
      <c r="H276" s="11"/>
      <c r="I276" s="11"/>
      <c r="J276" s="11"/>
      <c r="K276" s="11"/>
      <c r="L276" s="68"/>
      <c r="M276" s="84"/>
      <c r="N276" s="84"/>
      <c r="O276" s="84"/>
      <c r="P276" s="11"/>
      <c r="Q276" s="11"/>
      <c r="R276" s="52"/>
    </row>
    <row r="277" spans="2:18" ht="17.25" customHeight="1" x14ac:dyDescent="0.35">
      <c r="B277" s="12"/>
      <c r="C277" s="12"/>
      <c r="D277" s="12"/>
      <c r="E277" s="12"/>
      <c r="F277" s="20"/>
      <c r="G277" s="83"/>
      <c r="H277" s="11"/>
      <c r="I277" s="11"/>
      <c r="J277" s="11"/>
      <c r="K277" s="11"/>
      <c r="L277" s="68"/>
      <c r="M277" s="84"/>
      <c r="N277" s="84"/>
      <c r="O277" s="84"/>
      <c r="P277" s="11"/>
      <c r="Q277" s="11"/>
      <c r="R277" s="52"/>
    </row>
    <row r="278" spans="2:18" ht="17.25" customHeight="1" x14ac:dyDescent="0.35">
      <c r="B278" s="12"/>
      <c r="C278" s="12"/>
      <c r="D278" s="12"/>
      <c r="E278" s="12"/>
      <c r="F278" s="20"/>
      <c r="G278" s="83"/>
      <c r="H278" s="11"/>
      <c r="I278" s="11"/>
      <c r="J278" s="11"/>
      <c r="K278" s="11"/>
      <c r="L278" s="68"/>
      <c r="M278" s="84"/>
      <c r="N278" s="84"/>
      <c r="O278" s="84"/>
      <c r="P278" s="11"/>
      <c r="Q278" s="11"/>
      <c r="R278" s="52"/>
    </row>
    <row r="279" spans="2:18" ht="17.25" customHeight="1" x14ac:dyDescent="0.35">
      <c r="B279" s="12"/>
      <c r="C279" s="12"/>
      <c r="D279" s="12"/>
      <c r="E279" s="12"/>
      <c r="F279" s="20"/>
      <c r="G279" s="83"/>
      <c r="H279" s="11"/>
      <c r="I279" s="11"/>
      <c r="J279" s="11"/>
      <c r="K279" s="11"/>
      <c r="L279" s="68"/>
      <c r="M279" s="84"/>
      <c r="N279" s="84"/>
      <c r="O279" s="84"/>
      <c r="P279" s="11"/>
      <c r="Q279" s="11"/>
      <c r="R279" s="52"/>
    </row>
    <row r="280" spans="2:18" ht="17.25" customHeight="1" x14ac:dyDescent="0.35">
      <c r="B280" s="12"/>
      <c r="C280" s="12"/>
      <c r="D280" s="12"/>
      <c r="E280" s="12"/>
      <c r="F280" s="20"/>
      <c r="G280" s="83"/>
      <c r="H280" s="11"/>
      <c r="I280" s="11"/>
      <c r="J280" s="11"/>
      <c r="K280" s="11"/>
      <c r="L280" s="68"/>
      <c r="M280" s="84"/>
      <c r="N280" s="84"/>
      <c r="O280" s="84"/>
      <c r="P280" s="11"/>
      <c r="Q280" s="11"/>
      <c r="R280" s="52"/>
    </row>
    <row r="281" spans="2:18" ht="17.25" customHeight="1" x14ac:dyDescent="0.35">
      <c r="B281" s="12"/>
      <c r="C281" s="12"/>
      <c r="D281" s="12"/>
      <c r="E281" s="12"/>
      <c r="F281" s="20"/>
      <c r="G281" s="83"/>
      <c r="H281" s="11"/>
      <c r="I281" s="11"/>
      <c r="J281" s="11"/>
      <c r="K281" s="11"/>
      <c r="L281" s="68"/>
      <c r="M281" s="84"/>
      <c r="N281" s="84"/>
      <c r="O281" s="84"/>
      <c r="P281" s="11"/>
      <c r="Q281" s="11"/>
      <c r="R281" s="52"/>
    </row>
    <row r="282" spans="2:18" ht="17.25" customHeight="1" x14ac:dyDescent="0.35">
      <c r="B282" s="12"/>
      <c r="C282" s="12"/>
      <c r="D282" s="12"/>
      <c r="E282" s="12"/>
      <c r="F282" s="20"/>
      <c r="G282" s="83"/>
      <c r="H282" s="11"/>
      <c r="I282" s="11"/>
      <c r="J282" s="11"/>
      <c r="K282" s="11"/>
      <c r="L282" s="68"/>
      <c r="M282" s="84"/>
      <c r="N282" s="84"/>
      <c r="O282" s="84"/>
      <c r="P282" s="11"/>
      <c r="Q282" s="11"/>
      <c r="R282" s="52"/>
    </row>
    <row r="283" spans="2:18" ht="17.25" customHeight="1" x14ac:dyDescent="0.35">
      <c r="B283" s="12"/>
      <c r="C283" s="12"/>
      <c r="D283" s="12"/>
      <c r="E283" s="12"/>
      <c r="F283" s="20"/>
      <c r="G283" s="83"/>
      <c r="H283" s="11"/>
      <c r="I283" s="11"/>
      <c r="J283" s="11"/>
      <c r="K283" s="11"/>
      <c r="L283" s="68"/>
      <c r="M283" s="84"/>
      <c r="N283" s="84"/>
      <c r="O283" s="84"/>
      <c r="P283" s="11"/>
      <c r="Q283" s="11"/>
      <c r="R283" s="52"/>
    </row>
    <row r="284" spans="2:18" ht="17.25" customHeight="1" x14ac:dyDescent="0.35">
      <c r="B284" s="12"/>
      <c r="C284" s="12"/>
      <c r="D284" s="12"/>
      <c r="E284" s="12"/>
      <c r="F284" s="20"/>
      <c r="G284" s="83"/>
      <c r="H284" s="11"/>
      <c r="I284" s="11"/>
      <c r="J284" s="11"/>
      <c r="K284" s="11"/>
      <c r="L284" s="68"/>
      <c r="M284" s="84"/>
      <c r="N284" s="84"/>
      <c r="O284" s="84"/>
      <c r="P284" s="11"/>
      <c r="Q284" s="11"/>
      <c r="R284" s="52"/>
    </row>
    <row r="285" spans="2:18" ht="17.25" customHeight="1" x14ac:dyDescent="0.35">
      <c r="B285" s="12"/>
      <c r="C285" s="12"/>
      <c r="D285" s="12"/>
      <c r="E285" s="12"/>
      <c r="F285" s="20"/>
      <c r="G285" s="83"/>
      <c r="H285" s="11"/>
      <c r="I285" s="11"/>
      <c r="J285" s="11"/>
      <c r="K285" s="11"/>
      <c r="L285" s="68"/>
      <c r="M285" s="84"/>
      <c r="N285" s="84"/>
      <c r="O285" s="84"/>
      <c r="P285" s="11"/>
      <c r="Q285" s="11"/>
      <c r="R285" s="52"/>
    </row>
    <row r="286" spans="2:18" ht="17.25" customHeight="1" x14ac:dyDescent="0.35">
      <c r="B286" s="12"/>
      <c r="C286" s="12"/>
      <c r="D286" s="12"/>
      <c r="E286" s="12"/>
      <c r="F286" s="20"/>
      <c r="G286" s="83"/>
      <c r="H286" s="11"/>
      <c r="I286" s="11"/>
      <c r="J286" s="11"/>
      <c r="K286" s="11"/>
      <c r="L286" s="68"/>
      <c r="M286" s="84"/>
      <c r="N286" s="84"/>
      <c r="O286" s="84"/>
      <c r="P286" s="11"/>
      <c r="Q286" s="11"/>
      <c r="R286" s="52"/>
    </row>
    <row r="287" spans="2:18" ht="17.25" customHeight="1" x14ac:dyDescent="0.35">
      <c r="B287" s="12"/>
      <c r="C287" s="12"/>
      <c r="D287" s="12"/>
      <c r="E287" s="12"/>
      <c r="F287" s="20"/>
      <c r="G287" s="83"/>
      <c r="H287" s="11"/>
      <c r="I287" s="11"/>
      <c r="J287" s="11"/>
      <c r="K287" s="11"/>
      <c r="L287" s="68"/>
      <c r="M287" s="84"/>
      <c r="N287" s="84"/>
      <c r="O287" s="84"/>
      <c r="P287" s="11"/>
      <c r="Q287" s="11"/>
      <c r="R287" s="52"/>
    </row>
    <row r="288" spans="2:18" ht="17.25" customHeight="1" x14ac:dyDescent="0.35">
      <c r="B288" s="12"/>
      <c r="C288" s="12"/>
      <c r="D288" s="12"/>
      <c r="E288" s="12"/>
      <c r="F288" s="20"/>
      <c r="G288" s="83"/>
      <c r="H288" s="11"/>
      <c r="I288" s="11"/>
      <c r="J288" s="11"/>
      <c r="K288" s="11"/>
      <c r="L288" s="68"/>
      <c r="M288" s="84"/>
      <c r="N288" s="84"/>
      <c r="O288" s="84"/>
      <c r="P288" s="11"/>
      <c r="Q288" s="11"/>
      <c r="R288" s="52"/>
    </row>
    <row r="289" spans="2:18" ht="17.25" customHeight="1" x14ac:dyDescent="0.35">
      <c r="B289" s="12"/>
      <c r="C289" s="12"/>
      <c r="D289" s="12"/>
      <c r="E289" s="12"/>
      <c r="F289" s="20"/>
      <c r="G289" s="83"/>
      <c r="H289" s="11"/>
      <c r="I289" s="11"/>
      <c r="J289" s="11"/>
      <c r="K289" s="11"/>
      <c r="L289" s="68"/>
      <c r="M289" s="84"/>
      <c r="N289" s="84"/>
      <c r="O289" s="84"/>
      <c r="P289" s="11"/>
      <c r="Q289" s="11"/>
      <c r="R289" s="52"/>
    </row>
    <row r="290" spans="2:18" ht="17.25" customHeight="1" x14ac:dyDescent="0.35">
      <c r="B290" s="12"/>
      <c r="C290" s="12"/>
      <c r="D290" s="12"/>
      <c r="E290" s="12"/>
      <c r="F290" s="20"/>
      <c r="G290" s="83"/>
      <c r="H290" s="11"/>
      <c r="I290" s="11"/>
      <c r="J290" s="11"/>
      <c r="K290" s="11"/>
      <c r="L290" s="68"/>
      <c r="M290" s="84"/>
      <c r="N290" s="84"/>
      <c r="O290" s="84"/>
      <c r="P290" s="11"/>
      <c r="Q290" s="11"/>
      <c r="R290" s="52"/>
    </row>
    <row r="291" spans="2:18" ht="17.25" customHeight="1" x14ac:dyDescent="0.35">
      <c r="B291" s="12"/>
      <c r="C291" s="12"/>
      <c r="D291" s="12"/>
      <c r="E291" s="12"/>
      <c r="F291" s="20"/>
      <c r="G291" s="83"/>
      <c r="H291" s="11"/>
      <c r="I291" s="11"/>
      <c r="J291" s="11"/>
      <c r="K291" s="11"/>
      <c r="L291" s="68"/>
      <c r="M291" s="84"/>
      <c r="N291" s="84"/>
      <c r="O291" s="84"/>
      <c r="P291" s="11"/>
      <c r="Q291" s="11"/>
      <c r="R291" s="52"/>
    </row>
    <row r="292" spans="2:18" ht="17.25" customHeight="1" x14ac:dyDescent="0.35">
      <c r="B292" s="12"/>
      <c r="C292" s="12"/>
      <c r="D292" s="12"/>
      <c r="E292" s="12"/>
      <c r="F292" s="20"/>
      <c r="G292" s="83"/>
      <c r="H292" s="11"/>
      <c r="I292" s="11"/>
      <c r="J292" s="11"/>
      <c r="K292" s="11"/>
      <c r="L292" s="68"/>
      <c r="M292" s="84"/>
      <c r="N292" s="84"/>
      <c r="O292" s="84"/>
      <c r="P292" s="11"/>
      <c r="Q292" s="11"/>
      <c r="R292" s="52"/>
    </row>
    <row r="293" spans="2:18" ht="17.25" customHeight="1" x14ac:dyDescent="0.35">
      <c r="B293" s="12"/>
      <c r="C293" s="12"/>
      <c r="D293" s="12"/>
      <c r="E293" s="12"/>
      <c r="F293" s="20"/>
      <c r="G293" s="83"/>
      <c r="H293" s="11"/>
      <c r="I293" s="11"/>
      <c r="J293" s="11"/>
      <c r="K293" s="11"/>
      <c r="L293" s="68"/>
      <c r="M293" s="84"/>
      <c r="N293" s="84"/>
      <c r="O293" s="84"/>
      <c r="P293" s="11"/>
      <c r="Q293" s="11"/>
      <c r="R293" s="52"/>
    </row>
    <row r="294" spans="2:18" ht="17.25" customHeight="1" x14ac:dyDescent="0.35">
      <c r="B294" s="12"/>
      <c r="C294" s="12"/>
      <c r="D294" s="12"/>
      <c r="E294" s="12"/>
      <c r="F294" s="20"/>
      <c r="G294" s="83"/>
      <c r="H294" s="11"/>
      <c r="I294" s="11"/>
      <c r="J294" s="11"/>
      <c r="K294" s="11"/>
      <c r="L294" s="68"/>
      <c r="M294" s="84"/>
      <c r="N294" s="84"/>
      <c r="O294" s="84"/>
      <c r="P294" s="11"/>
      <c r="Q294" s="11"/>
      <c r="R294" s="52"/>
    </row>
    <row r="295" spans="2:18" ht="17.25" customHeight="1" x14ac:dyDescent="0.35">
      <c r="B295" s="20"/>
      <c r="C295" s="20"/>
      <c r="D295" s="20"/>
      <c r="E295" s="20"/>
      <c r="F295" s="20"/>
      <c r="G295" s="83"/>
      <c r="H295" s="11"/>
      <c r="I295" s="81"/>
      <c r="J295" s="81"/>
    </row>
    <row r="296" spans="2:18" x14ac:dyDescent="0.35">
      <c r="B296" s="20"/>
      <c r="C296" s="20"/>
      <c r="D296" s="20"/>
      <c r="E296" s="20"/>
      <c r="F296" s="20"/>
      <c r="G296" s="83"/>
      <c r="H296" s="11"/>
    </row>
    <row r="297" spans="2:18" x14ac:dyDescent="0.35">
      <c r="B297" s="20"/>
      <c r="C297" s="20"/>
      <c r="D297" s="20"/>
      <c r="E297" s="20"/>
      <c r="F297" s="20"/>
      <c r="G297" s="83"/>
      <c r="H297" s="11"/>
    </row>
    <row r="298" spans="2:18" x14ac:dyDescent="0.35">
      <c r="B298" s="20"/>
      <c r="C298" s="20"/>
      <c r="D298" s="20"/>
      <c r="E298" s="20"/>
      <c r="F298" s="20"/>
      <c r="G298" s="83"/>
      <c r="H298" s="11"/>
    </row>
    <row r="299" spans="2:18" x14ac:dyDescent="0.35">
      <c r="B299" s="20"/>
      <c r="C299" s="20"/>
      <c r="D299" s="20"/>
      <c r="E299" s="20"/>
      <c r="F299" s="20"/>
      <c r="G299" s="83"/>
      <c r="H299" s="11"/>
    </row>
    <row r="300" spans="2:18" x14ac:dyDescent="0.35">
      <c r="B300" s="20"/>
      <c r="C300" s="20"/>
      <c r="D300" s="20"/>
      <c r="E300" s="20"/>
      <c r="F300" s="20"/>
      <c r="G300" s="83"/>
      <c r="H300" s="11"/>
    </row>
    <row r="301" spans="2:18" x14ac:dyDescent="0.35">
      <c r="B301" s="20"/>
      <c r="C301" s="20"/>
      <c r="D301" s="20"/>
      <c r="E301" s="20"/>
      <c r="F301" s="20"/>
      <c r="G301" s="83"/>
      <c r="H301" s="11"/>
    </row>
    <row r="302" spans="2:18" x14ac:dyDescent="0.35">
      <c r="B302" s="20"/>
      <c r="C302" s="20"/>
      <c r="D302" s="20"/>
      <c r="E302" s="20"/>
      <c r="F302" s="86"/>
      <c r="G302" s="83"/>
      <c r="H302" s="11"/>
    </row>
    <row r="303" spans="2:18" x14ac:dyDescent="0.35">
      <c r="B303" s="20"/>
      <c r="C303" s="20"/>
      <c r="D303" s="20"/>
      <c r="E303" s="20"/>
      <c r="G303" s="83"/>
      <c r="H303" s="11"/>
    </row>
    <row r="304" spans="2:18" x14ac:dyDescent="0.35">
      <c r="C304" s="81"/>
      <c r="D304" s="81"/>
      <c r="E304" s="81"/>
      <c r="G304" s="81"/>
      <c r="H304" s="81"/>
    </row>
  </sheetData>
  <mergeCells count="62">
    <mergeCell ref="J149:P151"/>
    <mergeCell ref="J59:L59"/>
    <mergeCell ref="D37:E37"/>
    <mergeCell ref="F37:G37"/>
    <mergeCell ref="F231:G231"/>
    <mergeCell ref="J56:L56"/>
    <mergeCell ref="J132:M133"/>
    <mergeCell ref="N37:O37"/>
    <mergeCell ref="P37:Q37"/>
    <mergeCell ref="O132:P132"/>
    <mergeCell ref="N132:N133"/>
    <mergeCell ref="B2:R2"/>
    <mergeCell ref="B6:R6"/>
    <mergeCell ref="B7:R7"/>
    <mergeCell ref="B8:R8"/>
    <mergeCell ref="B11:R11"/>
    <mergeCell ref="R37:S37"/>
    <mergeCell ref="B37:B38"/>
    <mergeCell ref="C37:C38"/>
    <mergeCell ref="L37:M37"/>
    <mergeCell ref="H37:I37"/>
    <mergeCell ref="J37:K37"/>
    <mergeCell ref="B100:B101"/>
    <mergeCell ref="C100:C101"/>
    <mergeCell ref="D100:E100"/>
    <mergeCell ref="R231:S231"/>
    <mergeCell ref="J231:K231"/>
    <mergeCell ref="L231:M231"/>
    <mergeCell ref="N231:O231"/>
    <mergeCell ref="P231:Q231"/>
    <mergeCell ref="B231:B232"/>
    <mergeCell ref="C231:C232"/>
    <mergeCell ref="D231:E231"/>
    <mergeCell ref="H231:I231"/>
    <mergeCell ref="B132:B133"/>
    <mergeCell ref="C132:C133"/>
    <mergeCell ref="D132:D133"/>
    <mergeCell ref="E132:F132"/>
    <mergeCell ref="B190:B193"/>
    <mergeCell ref="B194:B197"/>
    <mergeCell ref="B198:B201"/>
    <mergeCell ref="B202:B205"/>
    <mergeCell ref="B206:B209"/>
    <mergeCell ref="B210:B213"/>
    <mergeCell ref="B214:B217"/>
    <mergeCell ref="B218:B221"/>
    <mergeCell ref="B222:B225"/>
    <mergeCell ref="B226:C226"/>
    <mergeCell ref="B182:B185"/>
    <mergeCell ref="B186:B189"/>
    <mergeCell ref="B170:B173"/>
    <mergeCell ref="B162:B165"/>
    <mergeCell ref="B154:B157"/>
    <mergeCell ref="B158:B161"/>
    <mergeCell ref="B166:B169"/>
    <mergeCell ref="B174:B177"/>
    <mergeCell ref="B178:B181"/>
    <mergeCell ref="B138:B141"/>
    <mergeCell ref="B150:B153"/>
    <mergeCell ref="B146:B149"/>
    <mergeCell ref="B134:B137"/>
    <mergeCell ref="B142:B145"/>
  </mergeCells>
  <phoneticPr fontId="27" type="noConversion"/>
  <printOptions horizontalCentered="1"/>
  <pageMargins left="3.937007874015748E-2" right="3.937007874015748E-2" top="0.15748031496062992" bottom="0.15748031496062992" header="0.31496062992125984" footer="0.31496062992125984"/>
  <pageSetup paperSize="9" scale="37" fitToHeight="4" orientation="portrait" r:id="rId3"/>
  <rowBreaks count="2" manualBreakCount="2">
    <brk id="127" max="18" man="1"/>
    <brk id="260" max="18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SAR</vt:lpstr>
      <vt:lpstr>'Casos SAR'!Área_de_impresión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Jean Eckan</cp:lastModifiedBy>
  <cp:lastPrinted>2025-06-19T21:21:14Z</cp:lastPrinted>
  <dcterms:created xsi:type="dcterms:W3CDTF">2023-08-14T13:39:38Z</dcterms:created>
  <dcterms:modified xsi:type="dcterms:W3CDTF">2026-05-18T16:19:33Z</dcterms:modified>
</cp:coreProperties>
</file>