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Escritorio\"/>
    </mc:Choice>
  </mc:AlternateContent>
  <xr:revisionPtr revIDLastSave="0" documentId="13_ncr:1_{4E66B18F-3AEB-4094-93BC-0FF0EEA04F0E}" xr6:coauthVersionLast="47" xr6:coauthVersionMax="47" xr10:uidLastSave="{00000000-0000-0000-0000-000000000000}"/>
  <bookViews>
    <workbookView xWindow="-120" yWindow="-120" windowWidth="20730" windowHeight="11160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2" i="2" l="1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P31" i="2" s="1"/>
  <c r="U49" i="2"/>
  <c r="T49" i="2"/>
  <c r="P32" i="2" s="1"/>
  <c r="D193" i="2"/>
  <c r="I193" i="2" s="1"/>
  <c r="D192" i="2"/>
  <c r="I192" i="2" s="1"/>
  <c r="D191" i="2"/>
  <c r="I191" i="2" s="1"/>
  <c r="D190" i="2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D166" i="2"/>
  <c r="D165" i="2"/>
  <c r="I165" i="2" s="1"/>
  <c r="D164" i="2"/>
  <c r="I164" i="2" s="1"/>
  <c r="D163" i="2"/>
  <c r="D162" i="2"/>
  <c r="D161" i="2"/>
  <c r="I161" i="2" s="1"/>
  <c r="D160" i="2"/>
  <c r="I160" i="2" s="1"/>
  <c r="D159" i="2"/>
  <c r="D158" i="2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D141" i="2"/>
  <c r="I141" i="2" s="1"/>
  <c r="D140" i="2"/>
  <c r="I140" i="2" s="1"/>
  <c r="D139" i="2"/>
  <c r="I139" i="2" s="1"/>
  <c r="D138" i="2"/>
  <c r="D137" i="2"/>
  <c r="I137" i="2" s="1"/>
  <c r="D136" i="2"/>
  <c r="I136" i="2" s="1"/>
  <c r="D135" i="2"/>
  <c r="I135" i="2" s="1"/>
  <c r="D134" i="2"/>
  <c r="D133" i="2"/>
  <c r="I133" i="2" s="1"/>
  <c r="D132" i="2"/>
  <c r="I132" i="2" s="1"/>
  <c r="D131" i="2"/>
  <c r="I131" i="2" s="1"/>
  <c r="D130" i="2"/>
  <c r="D129" i="2"/>
  <c r="I129" i="2" s="1"/>
  <c r="D128" i="2"/>
  <c r="I128" i="2" s="1"/>
  <c r="R93" i="2"/>
  <c r="D127" i="2"/>
  <c r="I127" i="2" s="1"/>
  <c r="D126" i="2"/>
  <c r="D125" i="2"/>
  <c r="I125" i="2" s="1"/>
  <c r="D124" i="2"/>
  <c r="I124" i="2" s="1"/>
  <c r="D123" i="2"/>
  <c r="I123" i="2" s="1"/>
  <c r="D122" i="2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R91" i="2"/>
  <c r="D101" i="2"/>
  <c r="R90" i="2"/>
  <c r="D100" i="2"/>
  <c r="D99" i="2"/>
  <c r="D98" i="2"/>
  <c r="D97" i="2"/>
  <c r="I97" i="2" s="1"/>
  <c r="D96" i="2"/>
  <c r="I96" i="2" s="1"/>
  <c r="D95" i="2"/>
  <c r="I95" i="2" s="1"/>
  <c r="R98" i="2"/>
  <c r="D94" i="2"/>
  <c r="D93" i="2"/>
  <c r="I93" i="2" s="1"/>
  <c r="D92" i="2"/>
  <c r="I92" i="2" s="1"/>
  <c r="D91" i="2"/>
  <c r="D90" i="2"/>
  <c r="R102" i="2" l="1"/>
  <c r="S103" i="2" s="1"/>
  <c r="D194" i="2"/>
  <c r="I194" i="2" s="1"/>
  <c r="R103" i="2" l="1"/>
  <c r="T103" i="2"/>
  <c r="E49" i="2" l="1"/>
  <c r="F49" i="2"/>
  <c r="G49" i="2"/>
  <c r="H49" i="2"/>
  <c r="I49" i="2"/>
  <c r="J49" i="2"/>
  <c r="K49" i="2"/>
  <c r="L49" i="2"/>
  <c r="M49" i="2"/>
  <c r="N49" i="2"/>
  <c r="O49" i="2"/>
  <c r="P49" i="2"/>
  <c r="Q49" i="2"/>
  <c r="F308" i="2"/>
  <c r="F309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E312" i="2" s="1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R34" i="2"/>
  <c r="S27" i="2" s="1"/>
  <c r="H293" i="2" l="1"/>
  <c r="E293" i="2"/>
  <c r="F293" i="2"/>
  <c r="D293" i="2"/>
  <c r="C258" i="2"/>
  <c r="C82" i="2"/>
  <c r="S28" i="2"/>
  <c r="S33" i="2"/>
  <c r="C293" i="2" l="1"/>
  <c r="S34" i="2"/>
</calcChain>
</file>

<file path=xl/sharedStrings.xml><?xml version="1.0" encoding="utf-8"?>
<sst xmlns="http://schemas.openxmlformats.org/spreadsheetml/2006/main" count="521" uniqueCount="99">
  <si>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</si>
  <si>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</si>
  <si>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</si>
  <si>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</si>
  <si>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</si>
  <si>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</si>
  <si>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</si>
  <si>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</si>
  <si>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</si>
  <si>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</si>
  <si>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</si>
  <si>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</si>
  <si>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</si>
  <si>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</si>
  <si>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</si>
  <si>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</si>
  <si>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</si>
  <si>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</si>
  <si>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</si>
  <si>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</si>
  <si>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</si>
  <si>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</si>
  <si>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</si>
  <si>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</si>
  <si>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</si>
  <si>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</si>
  <si>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</si>
  <si>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</si>
  <si>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</si>
  <si>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</si>
  <si>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</si>
  <si>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</si>
  <si>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</si>
  <si>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</si>
  <si>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</si>
  <si>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</si>
  <si>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</si>
  <si>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</si>
  <si>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</si>
  <si>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</si>
  <si>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</si>
  <si>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</si>
  <si>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</si>
  <si>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</si>
  <si>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</si>
  <si>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</si>
  <si>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</si>
  <si>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</si>
  <si>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</si>
  <si>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</si>
  <si>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</si>
  <si>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</si>
  <si>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</si>
  <si>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</si>
  <si>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</si>
  <si>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</si>
  <si>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</si>
  <si>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</si>
  <si>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</si>
  <si>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</si>
  <si>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</si>
  <si>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</si>
  <si>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</si>
  <si>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</si>
  <si>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</si>
  <si>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</si>
  <si>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</si>
  <si>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</si>
  <si>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</si>
  <si>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</si>
  <si>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</si>
  <si>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</si>
  <si>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</si>
  <si>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</si>
  <si>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</si>
  <si>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</si>
  <si>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</si>
  <si>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</si>
  <si>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</si>
  <si>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</si>
  <si>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</si>
  <si>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</si>
  <si>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Otro*</t>
  </si>
  <si>
    <t>Vecino</t>
  </si>
  <si>
    <t>Padre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</si>
  <si>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</si>
  <si>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</si>
  <si>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</si>
  <si>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</si>
  <si>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Septiembre</t>
  </si>
  <si>
    <t>Enamorado</t>
  </si>
  <si>
    <t>Total 2025 (enero)</t>
  </si>
  <si>
    <t>Variación porcentual 2026/2025</t>
  </si>
  <si>
    <t>2026*</t>
  </si>
  <si>
    <t>Periodo: Enero, 2026</t>
  </si>
  <si>
    <t>Madre</t>
  </si>
  <si>
    <t>Cuñado</t>
  </si>
  <si>
    <t>* Ex enamorado;Hermano;Conviviente;Tío – abuelo;Otro familiar;Hermanastro;Docente;Abuela;Compañero de estudios;Conviviente;Ex conviviente;Tía;Vecina;Empleado de trabajo y Desconocida.</t>
  </si>
  <si>
    <t>* Informacion preliminar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</si>
</sst>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9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29" fillId="2" borderId="0" xfId="0" applyFont="1" applyFill="1" applyAlignment="1">
      <alignment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177</c:v>
                </c:pt>
                <c:pt idx="1">
                  <c:v>269</c:v>
                </c:pt>
                <c:pt idx="2">
                  <c:v>398</c:v>
                </c:pt>
                <c:pt idx="3">
                  <c:v>15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796</c:v>
                </c:pt>
                <c:pt idx="1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Tacna</c:v>
                </c:pt>
                <c:pt idx="3">
                  <c:v>Tumbes</c:v>
                </c:pt>
                <c:pt idx="4">
                  <c:v>Ucayali</c:v>
                </c:pt>
                <c:pt idx="5">
                  <c:v>Huancavelica</c:v>
                </c:pt>
                <c:pt idx="6">
                  <c:v>Loreto</c:v>
                </c:pt>
                <c:pt idx="7">
                  <c:v>Amazonas</c:v>
                </c:pt>
                <c:pt idx="8">
                  <c:v>Ayacucho</c:v>
                </c:pt>
                <c:pt idx="9">
                  <c:v>Apurimac</c:v>
                </c:pt>
                <c:pt idx="10">
                  <c:v>Puno</c:v>
                </c:pt>
                <c:pt idx="11">
                  <c:v>Madre De Dios</c:v>
                </c:pt>
                <c:pt idx="12">
                  <c:v>San Martin</c:v>
                </c:pt>
                <c:pt idx="13">
                  <c:v>Huanuco</c:v>
                </c:pt>
                <c:pt idx="14">
                  <c:v>Cajamarca</c:v>
                </c:pt>
                <c:pt idx="15">
                  <c:v>Ancash</c:v>
                </c:pt>
                <c:pt idx="16">
                  <c:v>La Libertad</c:v>
                </c:pt>
                <c:pt idx="17">
                  <c:v>Lambayeque</c:v>
                </c:pt>
                <c:pt idx="18">
                  <c:v>Ica</c:v>
                </c:pt>
                <c:pt idx="19">
                  <c:v>Junin</c:v>
                </c:pt>
                <c:pt idx="20">
                  <c:v>Callao</c:v>
                </c:pt>
                <c:pt idx="21">
                  <c:v>Cusco</c:v>
                </c:pt>
                <c:pt idx="22">
                  <c:v>Arequipa</c:v>
                </c:pt>
                <c:pt idx="23">
                  <c:v>Piura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6</c:v>
                </c:pt>
                <c:pt idx="5">
                  <c:v>7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10</c:v>
                </c:pt>
                <c:pt idx="11">
                  <c:v>11</c:v>
                </c:pt>
                <c:pt idx="12">
                  <c:v>11</c:v>
                </c:pt>
                <c:pt idx="13">
                  <c:v>17</c:v>
                </c:pt>
                <c:pt idx="14">
                  <c:v>19</c:v>
                </c:pt>
                <c:pt idx="15">
                  <c:v>21</c:v>
                </c:pt>
                <c:pt idx="16">
                  <c:v>26</c:v>
                </c:pt>
                <c:pt idx="17">
                  <c:v>27</c:v>
                </c:pt>
                <c:pt idx="18">
                  <c:v>29</c:v>
                </c:pt>
                <c:pt idx="19">
                  <c:v>34</c:v>
                </c:pt>
                <c:pt idx="20">
                  <c:v>35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059513201175454"/>
          <c:y val="6.248751479773234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Apurimac</c:v>
                </c:pt>
                <c:pt idx="6">
                  <c:v>Amazonas</c:v>
                </c:pt>
                <c:pt idx="7">
                  <c:v>Tacna</c:v>
                </c:pt>
                <c:pt idx="8">
                  <c:v>Loreto</c:v>
                </c:pt>
                <c:pt idx="9">
                  <c:v>Ucayali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San Martin</c:v>
                </c:pt>
                <c:pt idx="15">
                  <c:v>Lambayeque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189</c:v>
                </c:pt>
                <c:pt idx="1">
                  <c:v>208</c:v>
                </c:pt>
                <c:pt idx="2">
                  <c:v>249</c:v>
                </c:pt>
                <c:pt idx="3">
                  <c:v>277</c:v>
                </c:pt>
                <c:pt idx="4">
                  <c:v>430</c:v>
                </c:pt>
                <c:pt idx="5">
                  <c:v>450</c:v>
                </c:pt>
                <c:pt idx="6">
                  <c:v>452</c:v>
                </c:pt>
                <c:pt idx="7">
                  <c:v>476</c:v>
                </c:pt>
                <c:pt idx="8">
                  <c:v>659</c:v>
                </c:pt>
                <c:pt idx="9">
                  <c:v>666</c:v>
                </c:pt>
                <c:pt idx="10">
                  <c:v>797</c:v>
                </c:pt>
                <c:pt idx="11">
                  <c:v>873</c:v>
                </c:pt>
                <c:pt idx="12">
                  <c:v>972</c:v>
                </c:pt>
                <c:pt idx="13">
                  <c:v>1013</c:v>
                </c:pt>
                <c:pt idx="14">
                  <c:v>1127</c:v>
                </c:pt>
                <c:pt idx="15">
                  <c:v>1128</c:v>
                </c:pt>
                <c:pt idx="16">
                  <c:v>1152</c:v>
                </c:pt>
                <c:pt idx="17">
                  <c:v>1287</c:v>
                </c:pt>
                <c:pt idx="18">
                  <c:v>1667</c:v>
                </c:pt>
                <c:pt idx="19">
                  <c:v>1750</c:v>
                </c:pt>
                <c:pt idx="20">
                  <c:v>2026</c:v>
                </c:pt>
                <c:pt idx="21">
                  <c:v>2043</c:v>
                </c:pt>
                <c:pt idx="22">
                  <c:v>2053</c:v>
                </c:pt>
                <c:pt idx="23">
                  <c:v>2192</c:v>
                </c:pt>
                <c:pt idx="24">
                  <c:v>22978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22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C7F-4752-A462-465278F9385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Tacna</c:v>
                </c:pt>
                <c:pt idx="4">
                  <c:v>Huancavelica</c:v>
                </c:pt>
                <c:pt idx="5">
                  <c:v>Loreto</c:v>
                </c:pt>
                <c:pt idx="6">
                  <c:v>Ucayali</c:v>
                </c:pt>
                <c:pt idx="7">
                  <c:v>Amazonas</c:v>
                </c:pt>
                <c:pt idx="8">
                  <c:v>Puno</c:v>
                </c:pt>
                <c:pt idx="9">
                  <c:v>Apurimac</c:v>
                </c:pt>
                <c:pt idx="10">
                  <c:v>Ayacucho</c:v>
                </c:pt>
                <c:pt idx="11">
                  <c:v>Madre De Dios</c:v>
                </c:pt>
                <c:pt idx="12">
                  <c:v>San Martin</c:v>
                </c:pt>
                <c:pt idx="13">
                  <c:v>Huanuco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La Libertad</c:v>
                </c:pt>
                <c:pt idx="18">
                  <c:v>Lambayeque</c:v>
                </c:pt>
                <c:pt idx="19">
                  <c:v>Junin</c:v>
                </c:pt>
                <c:pt idx="20">
                  <c:v>Callao</c:v>
                </c:pt>
                <c:pt idx="21">
                  <c:v>Cusco</c:v>
                </c:pt>
                <c:pt idx="22">
                  <c:v>Piura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3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8</c:v>
                </c:pt>
                <c:pt idx="8">
                  <c:v>8</c:v>
                </c:pt>
                <c:pt idx="9">
                  <c:v>9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14</c:v>
                </c:pt>
                <c:pt idx="14">
                  <c:v>18</c:v>
                </c:pt>
                <c:pt idx="15">
                  <c:v>19</c:v>
                </c:pt>
                <c:pt idx="16">
                  <c:v>25</c:v>
                </c:pt>
                <c:pt idx="17">
                  <c:v>26</c:v>
                </c:pt>
                <c:pt idx="18">
                  <c:v>27</c:v>
                </c:pt>
                <c:pt idx="19">
                  <c:v>31</c:v>
                </c:pt>
                <c:pt idx="20">
                  <c:v>32</c:v>
                </c:pt>
                <c:pt idx="21">
                  <c:v>34</c:v>
                </c:pt>
                <c:pt idx="22">
                  <c:v>37</c:v>
                </c:pt>
                <c:pt idx="23">
                  <c:v>38</c:v>
                </c:pt>
                <c:pt idx="24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Amazonas</c:v>
                </c:pt>
                <c:pt idx="1">
                  <c:v>Ayacucho</c:v>
                </c:pt>
                <c:pt idx="2">
                  <c:v>La Libertad</c:v>
                </c:pt>
                <c:pt idx="3">
                  <c:v>Lambayeque</c:v>
                </c:pt>
                <c:pt idx="4">
                  <c:v>Moquegua</c:v>
                </c:pt>
                <c:pt idx="5">
                  <c:v>Pasco</c:v>
                </c:pt>
                <c:pt idx="6">
                  <c:v>San Martin</c:v>
                </c:pt>
                <c:pt idx="7">
                  <c:v>Tacna</c:v>
                </c:pt>
                <c:pt idx="8">
                  <c:v>Ucayali</c:v>
                </c:pt>
                <c:pt idx="9">
                  <c:v>Apurimac</c:v>
                </c:pt>
                <c:pt idx="10">
                  <c:v>Cajamarca</c:v>
                </c:pt>
                <c:pt idx="11">
                  <c:v>Huancavelica</c:v>
                </c:pt>
                <c:pt idx="12">
                  <c:v>Loreto</c:v>
                </c:pt>
                <c:pt idx="13">
                  <c:v>Madre De Dios</c:v>
                </c:pt>
                <c:pt idx="14">
                  <c:v>Tumbes</c:v>
                </c:pt>
                <c:pt idx="15">
                  <c:v>Ancash</c:v>
                </c:pt>
                <c:pt idx="16">
                  <c:v>Arequipa</c:v>
                </c:pt>
                <c:pt idx="17">
                  <c:v>Puno</c:v>
                </c:pt>
                <c:pt idx="18">
                  <c:v>Callao</c:v>
                </c:pt>
                <c:pt idx="19">
                  <c:v>Huanuco</c:v>
                </c:pt>
                <c:pt idx="20">
                  <c:v>Junin</c:v>
                </c:pt>
                <c:pt idx="21">
                  <c:v>Ica</c:v>
                </c:pt>
                <c:pt idx="22">
                  <c:v>Piura</c:v>
                </c:pt>
                <c:pt idx="23">
                  <c:v>Cusco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4</c:v>
                </c:pt>
                <c:pt idx="22">
                  <c:v>4</c:v>
                </c:pt>
                <c:pt idx="23">
                  <c:v>5</c:v>
                </c:pt>
                <c:pt idx="24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593751</xdr:colOff>
      <xdr:row>10</xdr:row>
      <xdr:rowOff>653143</xdr:rowOff>
    </xdr:from>
    <xdr:to>
      <xdr:col>21</xdr:col>
      <xdr:colOff>47625</xdr:colOff>
      <xdr:row>31</xdr:row>
      <xdr:rowOff>152400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26322" y="2884714"/>
          <a:ext cx="5767589" cy="3091543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2026 en relación al año 2025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298</xdr:row>
      <xdr:rowOff>266355</xdr:rowOff>
    </xdr:from>
    <xdr:to>
      <xdr:col>14</xdr:col>
      <xdr:colOff>750795</xdr:colOff>
      <xdr:row>312</xdr:row>
      <xdr:rowOff>95250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64502" y="63607605"/>
          <a:ext cx="4525768" cy="94332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0.8 puntos porcentuales en el mes de enero de 2026 frente a lo registrado en el mismo periodo del año anterior.</a:t>
          </a:r>
        </a:p>
      </xdr:txBody>
    </xdr:sp>
    <xdr:clientData/>
  </xdr:twoCellAnchor>
  <xdr:twoCellAnchor>
    <xdr:from>
      <xdr:col>6</xdr:col>
      <xdr:colOff>569098</xdr:colOff>
      <xdr:row>298</xdr:row>
      <xdr:rowOff>481241</xdr:rowOff>
    </xdr:from>
    <xdr:to>
      <xdr:col>8</xdr:col>
      <xdr:colOff>498662</xdr:colOff>
      <xdr:row>311</xdr:row>
      <xdr:rowOff>142875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2998" y="63822491"/>
          <a:ext cx="1634539" cy="46173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219075</xdr:colOff>
      <xdr:row>31</xdr:row>
      <xdr:rowOff>38100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80" y="2927214"/>
          <a:ext cx="6320666" cy="2934743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9</xdr:col>
      <xdr:colOff>686364</xdr:colOff>
      <xdr:row>229</xdr:row>
      <xdr:rowOff>49649</xdr:rowOff>
    </xdr:from>
    <xdr:to>
      <xdr:col>16</xdr:col>
      <xdr:colOff>324073</xdr:colOff>
      <xdr:row>257</xdr:row>
      <xdr:rowOff>10402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357729</xdr:colOff>
      <xdr:row>264</xdr:row>
      <xdr:rowOff>262702</xdr:rowOff>
    </xdr:from>
    <xdr:to>
      <xdr:col>16</xdr:col>
      <xdr:colOff>469527</xdr:colOff>
      <xdr:row>291</xdr:row>
      <xdr:rowOff>101995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789530</xdr:colOff>
      <xdr:row>52</xdr:row>
      <xdr:rowOff>204431</xdr:rowOff>
    </xdr:from>
    <xdr:to>
      <xdr:col>12</xdr:col>
      <xdr:colOff>114621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237016</xdr:colOff>
      <xdr:row>52</xdr:row>
      <xdr:rowOff>209229</xdr:rowOff>
    </xdr:from>
    <xdr:to>
      <xdr:col>19</xdr:col>
      <xdr:colOff>393499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topLeftCell="A287" zoomScale="70" zoomScaleNormal="85" zoomScaleSheetLayoutView="70" workbookViewId="0">
      <selection activeCell="B294" sqref="B294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6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6" ht="25.5" customHeight="1" x14ac:dyDescent="0.25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</row>
    <row r="3" spans="2:26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6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6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6" ht="30" customHeight="1" x14ac:dyDescent="0.25">
      <c r="B6" s="166" t="s">
        <v>71</v>
      </c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</row>
    <row r="7" spans="2:26" ht="6" customHeight="1" x14ac:dyDescent="0.25"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</row>
    <row r="8" spans="2:26" ht="20.25" customHeight="1" x14ac:dyDescent="0.25">
      <c r="B8" s="168" t="s">
        <v>94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</row>
    <row r="9" spans="2:26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6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6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6" ht="25.5" customHeight="1" x14ac:dyDescent="0.25">
      <c r="B12" s="9"/>
      <c r="C12" s="9"/>
      <c r="D12" s="9"/>
      <c r="E12" s="9"/>
      <c r="F12" s="10"/>
      <c r="G12" s="10"/>
    </row>
    <row r="13" spans="2:26" ht="22.5" customHeight="1" x14ac:dyDescent="0.25">
      <c r="B13" s="12"/>
      <c r="C13" s="1"/>
      <c r="D13" s="1"/>
      <c r="E13" s="1"/>
      <c r="F13" s="8"/>
      <c r="G13" s="8"/>
    </row>
    <row r="14" spans="2:26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6" ht="31.15" customHeight="1" thickBot="1" x14ac:dyDescent="0.3">
      <c r="B15" s="20" t="s">
        <v>4</v>
      </c>
      <c r="C15" s="21">
        <f>SUM(D15:E15)</f>
        <v>884</v>
      </c>
      <c r="D15" s="22">
        <v>796</v>
      </c>
      <c r="E15" s="22">
        <v>88</v>
      </c>
      <c r="F15" s="23"/>
      <c r="G15" s="24"/>
      <c r="Y15" s="77"/>
      <c r="Z15" s="77"/>
    </row>
    <row r="16" spans="2:26" ht="27.75" hidden="1" customHeight="1" x14ac:dyDescent="0.25">
      <c r="B16" s="20" t="s">
        <v>5</v>
      </c>
      <c r="C16" s="21">
        <f>SUM(D16:E16)</f>
        <v>0</v>
      </c>
      <c r="D16" s="22"/>
      <c r="E16" s="22"/>
      <c r="F16" s="23"/>
      <c r="G16" s="24"/>
      <c r="Y16" s="77"/>
      <c r="Z16" s="77"/>
    </row>
    <row r="17" spans="2:26" ht="27.75" hidden="1" customHeight="1" x14ac:dyDescent="0.25">
      <c r="B17" s="20" t="s">
        <v>6</v>
      </c>
      <c r="C17" s="21">
        <f t="shared" ref="C17:C26" si="0">SUM(D17:E17)</f>
        <v>0</v>
      </c>
      <c r="D17" s="22"/>
      <c r="E17" s="22"/>
      <c r="F17" s="23"/>
      <c r="G17" s="24"/>
      <c r="Y17" s="77"/>
      <c r="Z17" s="77"/>
    </row>
    <row r="18" spans="2:26" ht="28.5" hidden="1" customHeight="1" x14ac:dyDescent="0.25">
      <c r="B18" s="20" t="s">
        <v>7</v>
      </c>
      <c r="C18" s="21">
        <f t="shared" si="0"/>
        <v>0</v>
      </c>
      <c r="D18" s="22"/>
      <c r="E18" s="22"/>
      <c r="F18" s="23"/>
      <c r="G18" s="24"/>
      <c r="Y18" s="77"/>
      <c r="Z18" s="77"/>
    </row>
    <row r="19" spans="2:26" ht="28.5" hidden="1" customHeight="1" x14ac:dyDescent="0.25">
      <c r="B19" s="20" t="s">
        <v>8</v>
      </c>
      <c r="C19" s="21">
        <f t="shared" si="0"/>
        <v>0</v>
      </c>
      <c r="D19" s="22"/>
      <c r="E19" s="22"/>
      <c r="F19" s="23"/>
      <c r="G19" s="26"/>
      <c r="Y19" s="77"/>
      <c r="Z19" s="77"/>
    </row>
    <row r="20" spans="2:26" ht="28.5" hidden="1" customHeight="1" x14ac:dyDescent="0.25">
      <c r="B20" s="20" t="s">
        <v>9</v>
      </c>
      <c r="C20" s="21">
        <f t="shared" si="0"/>
        <v>0</v>
      </c>
      <c r="D20" s="22"/>
      <c r="E20" s="22"/>
      <c r="F20" s="23"/>
      <c r="G20" s="27"/>
      <c r="Y20" s="77"/>
      <c r="Z20" s="77"/>
    </row>
    <row r="21" spans="2:26" ht="28.5" hidden="1" customHeight="1" x14ac:dyDescent="0.25">
      <c r="B21" s="20" t="s">
        <v>10</v>
      </c>
      <c r="C21" s="21">
        <f t="shared" si="0"/>
        <v>0</v>
      </c>
      <c r="D21" s="22"/>
      <c r="E21" s="22"/>
      <c r="F21" s="23"/>
      <c r="G21" s="27"/>
      <c r="Y21" s="77"/>
      <c r="Z21" s="77"/>
    </row>
    <row r="22" spans="2:26" ht="28.5" hidden="1" customHeight="1" x14ac:dyDescent="0.25">
      <c r="B22" s="20" t="s">
        <v>11</v>
      </c>
      <c r="C22" s="21">
        <f t="shared" si="0"/>
        <v>0</v>
      </c>
      <c r="D22" s="22"/>
      <c r="E22" s="22"/>
      <c r="F22" s="23"/>
      <c r="G22" s="27"/>
      <c r="Y22" s="77"/>
      <c r="Z22" s="77"/>
    </row>
    <row r="23" spans="2:26" ht="28.5" hidden="1" customHeight="1" x14ac:dyDescent="0.25">
      <c r="B23" s="20" t="s">
        <v>89</v>
      </c>
      <c r="C23" s="21">
        <f t="shared" si="0"/>
        <v>0</v>
      </c>
      <c r="D23" s="22"/>
      <c r="E23" s="22"/>
      <c r="F23" s="23"/>
      <c r="G23" s="27"/>
      <c r="Y23" s="77"/>
      <c r="Z23" s="77"/>
    </row>
    <row r="24" spans="2:26" ht="28.5" hidden="1" customHeight="1" x14ac:dyDescent="0.25">
      <c r="B24" s="20" t="s">
        <v>12</v>
      </c>
      <c r="C24" s="21">
        <f t="shared" si="0"/>
        <v>0</v>
      </c>
      <c r="D24" s="22"/>
      <c r="E24" s="22"/>
      <c r="F24" s="23"/>
      <c r="G24" s="27"/>
      <c r="Y24" s="77"/>
      <c r="Z24" s="77"/>
    </row>
    <row r="25" spans="2:26" ht="28.5" hidden="1" customHeight="1" x14ac:dyDescent="0.25">
      <c r="B25" s="20" t="s">
        <v>13</v>
      </c>
      <c r="C25" s="21">
        <f t="shared" si="0"/>
        <v>0</v>
      </c>
      <c r="D25" s="22"/>
      <c r="E25" s="22"/>
      <c r="F25" s="23"/>
      <c r="G25" s="27"/>
      <c r="Y25" s="77"/>
      <c r="Z25" s="77"/>
    </row>
    <row r="26" spans="2:26" ht="28.5" hidden="1" customHeight="1" thickBot="1" x14ac:dyDescent="0.3">
      <c r="B26" s="20" t="s">
        <v>14</v>
      </c>
      <c r="C26" s="21">
        <f t="shared" si="0"/>
        <v>0</v>
      </c>
      <c r="D26" s="22"/>
      <c r="E26" s="22"/>
      <c r="F26" s="23"/>
      <c r="G26" s="27"/>
      <c r="Y26" s="77"/>
      <c r="Z26" s="77"/>
    </row>
    <row r="27" spans="2:26" ht="24.75" customHeight="1" x14ac:dyDescent="0.25">
      <c r="B27" s="30" t="s">
        <v>1</v>
      </c>
      <c r="C27" s="31">
        <f>SUM(C15:C26)</f>
        <v>884</v>
      </c>
      <c r="D27" s="31">
        <f t="shared" ref="D27:E27" si="1">SUM(D15:D26)</f>
        <v>796</v>
      </c>
      <c r="E27" s="31">
        <f t="shared" si="1"/>
        <v>88</v>
      </c>
      <c r="F27" s="27"/>
      <c r="G27" s="32"/>
      <c r="S27" s="99">
        <f>P28/R$34</f>
        <v>0.20605355064027939</v>
      </c>
      <c r="T27" s="99"/>
      <c r="U27" s="99"/>
    </row>
    <row r="28" spans="2:26" ht="22.5" customHeight="1" thickBot="1" x14ac:dyDescent="0.3">
      <c r="B28" s="34" t="s">
        <v>15</v>
      </c>
      <c r="C28" s="35">
        <f>C27/$C27</f>
        <v>1</v>
      </c>
      <c r="D28" s="35">
        <f>D27/$C27</f>
        <v>0.90045248868778283</v>
      </c>
      <c r="E28" s="35">
        <f>E27/$C27</f>
        <v>9.9547511312217188E-2</v>
      </c>
      <c r="F28" s="1"/>
      <c r="O28" s="97" t="s">
        <v>16</v>
      </c>
      <c r="P28" s="98">
        <f>+SUM(D49:G49)</f>
        <v>177</v>
      </c>
      <c r="S28" s="99">
        <f>P29/R$34</f>
        <v>0.31315483119906867</v>
      </c>
      <c r="T28" s="99"/>
      <c r="U28" s="99"/>
    </row>
    <row r="29" spans="2:26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269</v>
      </c>
      <c r="S29" s="99"/>
      <c r="T29" s="99"/>
      <c r="U29" s="99"/>
    </row>
    <row r="30" spans="2:26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398</v>
      </c>
      <c r="S30" s="99"/>
      <c r="T30" s="99"/>
      <c r="U30" s="99"/>
    </row>
    <row r="31" spans="2:26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15</v>
      </c>
      <c r="S31" s="99"/>
      <c r="T31" s="99"/>
      <c r="U31" s="99"/>
    </row>
    <row r="32" spans="2:26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25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1.7462165308498253E-2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859</v>
      </c>
      <c r="S34" s="101">
        <f>SUM(S27:S33)</f>
        <v>0.53667054714784623</v>
      </c>
      <c r="T34" s="101"/>
      <c r="U34" s="101"/>
    </row>
    <row r="35" spans="2:21" ht="32.25" customHeight="1" x14ac:dyDescent="0.25">
      <c r="B35" s="151" t="s">
        <v>19</v>
      </c>
      <c r="C35" s="163" t="s">
        <v>1</v>
      </c>
      <c r="D35" s="160" t="s">
        <v>20</v>
      </c>
      <c r="E35" s="161"/>
      <c r="F35" s="160" t="s">
        <v>21</v>
      </c>
      <c r="G35" s="161"/>
      <c r="H35" s="160" t="s">
        <v>22</v>
      </c>
      <c r="I35" s="161"/>
      <c r="J35" s="160" t="s">
        <v>23</v>
      </c>
      <c r="K35" s="161"/>
      <c r="L35" s="160" t="s">
        <v>24</v>
      </c>
      <c r="M35" s="161"/>
      <c r="N35" s="160" t="s">
        <v>25</v>
      </c>
      <c r="O35" s="161"/>
      <c r="P35" s="160" t="s">
        <v>26</v>
      </c>
      <c r="Q35" s="161"/>
      <c r="R35" s="160" t="s">
        <v>27</v>
      </c>
      <c r="S35" s="161"/>
      <c r="T35" s="160" t="s">
        <v>68</v>
      </c>
      <c r="U35" s="161"/>
    </row>
    <row r="36" spans="2:21" ht="24" customHeight="1" x14ac:dyDescent="0.25">
      <c r="B36" s="162"/>
      <c r="C36" s="164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thickBot="1" x14ac:dyDescent="0.3">
      <c r="B37" s="25" t="s">
        <v>4</v>
      </c>
      <c r="C37" s="21">
        <f>SUM(D37:U37)</f>
        <v>884</v>
      </c>
      <c r="D37" s="22">
        <v>31</v>
      </c>
      <c r="E37" s="22">
        <v>15</v>
      </c>
      <c r="F37" s="22">
        <v>100</v>
      </c>
      <c r="G37" s="22">
        <v>31</v>
      </c>
      <c r="H37" s="22">
        <v>247</v>
      </c>
      <c r="I37" s="22">
        <v>22</v>
      </c>
      <c r="J37" s="38">
        <v>139</v>
      </c>
      <c r="K37" s="22">
        <v>6</v>
      </c>
      <c r="L37" s="22">
        <v>140</v>
      </c>
      <c r="M37" s="22">
        <v>8</v>
      </c>
      <c r="N37" s="22">
        <v>75</v>
      </c>
      <c r="O37" s="22">
        <v>3</v>
      </c>
      <c r="P37" s="22">
        <v>27</v>
      </c>
      <c r="Q37" s="22">
        <v>0</v>
      </c>
      <c r="R37" s="22">
        <v>14</v>
      </c>
      <c r="S37" s="22">
        <v>1</v>
      </c>
      <c r="T37" s="22">
        <v>23</v>
      </c>
      <c r="U37" s="22">
        <v>2</v>
      </c>
    </row>
    <row r="38" spans="2:21" ht="24" hidden="1" customHeight="1" x14ac:dyDescent="0.25">
      <c r="B38" s="25" t="s">
        <v>5</v>
      </c>
      <c r="C38" s="21">
        <f t="shared" ref="C38:C48" si="2">SUM(D38:U38)</f>
        <v>0</v>
      </c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</row>
    <row r="39" spans="2:21" ht="24" hidden="1" customHeight="1" x14ac:dyDescent="0.25">
      <c r="B39" s="25" t="s">
        <v>6</v>
      </c>
      <c r="C39" s="21">
        <f t="shared" si="2"/>
        <v>0</v>
      </c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</row>
    <row r="40" spans="2:21" ht="24" hidden="1" customHeight="1" x14ac:dyDescent="0.25">
      <c r="B40" s="25" t="s">
        <v>7</v>
      </c>
      <c r="C40" s="21">
        <f t="shared" si="2"/>
        <v>0</v>
      </c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</row>
    <row r="41" spans="2:21" ht="24" hidden="1" customHeight="1" x14ac:dyDescent="0.25">
      <c r="B41" s="25" t="s">
        <v>8</v>
      </c>
      <c r="C41" s="21">
        <f t="shared" si="2"/>
        <v>0</v>
      </c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</row>
    <row r="42" spans="2:21" ht="24" hidden="1" customHeight="1" x14ac:dyDescent="0.25">
      <c r="B42" s="25" t="s">
        <v>9</v>
      </c>
      <c r="C42" s="21">
        <f t="shared" si="2"/>
        <v>0</v>
      </c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</row>
    <row r="43" spans="2:21" ht="24" hidden="1" customHeight="1" x14ac:dyDescent="0.25">
      <c r="B43" s="28" t="s">
        <v>10</v>
      </c>
      <c r="C43" s="21">
        <f t="shared" si="2"/>
        <v>0</v>
      </c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</row>
    <row r="44" spans="2:21" ht="24" hidden="1" customHeight="1" x14ac:dyDescent="0.25">
      <c r="B44" s="25" t="s">
        <v>11</v>
      </c>
      <c r="C44" s="21">
        <f t="shared" si="2"/>
        <v>0</v>
      </c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</row>
    <row r="45" spans="2:21" ht="24" hidden="1" customHeight="1" x14ac:dyDescent="0.25">
      <c r="B45" s="25" t="s">
        <v>89</v>
      </c>
      <c r="C45" s="21">
        <f t="shared" si="2"/>
        <v>0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</row>
    <row r="46" spans="2:21" ht="24" hidden="1" customHeight="1" x14ac:dyDescent="0.25">
      <c r="B46" s="25" t="s">
        <v>12</v>
      </c>
      <c r="C46" s="21">
        <f t="shared" si="2"/>
        <v>0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</row>
    <row r="47" spans="2:21" ht="24" hidden="1" customHeight="1" x14ac:dyDescent="0.25">
      <c r="B47" s="25" t="s">
        <v>13</v>
      </c>
      <c r="C47" s="21">
        <f t="shared" si="2"/>
        <v>0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</row>
    <row r="48" spans="2:21" ht="24" hidden="1" customHeight="1" thickBot="1" x14ac:dyDescent="0.3">
      <c r="B48" s="25" t="s">
        <v>14</v>
      </c>
      <c r="C48" s="21">
        <f t="shared" si="2"/>
        <v>0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</row>
    <row r="49" spans="2:26" ht="24.75" customHeight="1" x14ac:dyDescent="0.25">
      <c r="B49" s="33" t="s">
        <v>1</v>
      </c>
      <c r="C49" s="31">
        <f t="shared" ref="C49:Q49" si="3">SUM(C37:C48)</f>
        <v>884</v>
      </c>
      <c r="D49" s="90">
        <f t="shared" si="3"/>
        <v>31</v>
      </c>
      <c r="E49" s="91">
        <f t="shared" si="3"/>
        <v>15</v>
      </c>
      <c r="F49" s="31">
        <f t="shared" si="3"/>
        <v>100</v>
      </c>
      <c r="G49" s="31">
        <f t="shared" si="3"/>
        <v>31</v>
      </c>
      <c r="H49" s="90">
        <f t="shared" si="3"/>
        <v>247</v>
      </c>
      <c r="I49" s="91">
        <f t="shared" si="3"/>
        <v>22</v>
      </c>
      <c r="J49" s="31">
        <f t="shared" si="3"/>
        <v>139</v>
      </c>
      <c r="K49" s="31">
        <f t="shared" si="3"/>
        <v>6</v>
      </c>
      <c r="L49" s="90">
        <f t="shared" si="3"/>
        <v>140</v>
      </c>
      <c r="M49" s="91">
        <f t="shared" si="3"/>
        <v>8</v>
      </c>
      <c r="N49" s="31">
        <f t="shared" si="3"/>
        <v>75</v>
      </c>
      <c r="O49" s="31">
        <f t="shared" si="3"/>
        <v>3</v>
      </c>
      <c r="P49" s="90">
        <f t="shared" si="3"/>
        <v>27</v>
      </c>
      <c r="Q49" s="91">
        <f t="shared" si="3"/>
        <v>0</v>
      </c>
      <c r="R49" s="90">
        <f t="shared" ref="R49:S49" si="4">SUM(R37:R48)</f>
        <v>14</v>
      </c>
      <c r="S49" s="91">
        <f t="shared" si="4"/>
        <v>1</v>
      </c>
      <c r="T49" s="31">
        <f t="shared" ref="T49:U49" si="5">SUM(T37:T48)</f>
        <v>23</v>
      </c>
      <c r="U49" s="31">
        <f t="shared" si="5"/>
        <v>2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3.5067873303167421E-2</v>
      </c>
      <c r="E50" s="93">
        <f t="shared" ref="E50:U50" si="6">+E49/$C$49</f>
        <v>1.6968325791855202E-2</v>
      </c>
      <c r="F50" s="92">
        <f t="shared" si="6"/>
        <v>0.11312217194570136</v>
      </c>
      <c r="G50" s="93">
        <f t="shared" si="6"/>
        <v>3.5067873303167421E-2</v>
      </c>
      <c r="H50" s="92">
        <f t="shared" si="6"/>
        <v>0.27941176470588236</v>
      </c>
      <c r="I50" s="93">
        <f t="shared" si="6"/>
        <v>2.4886877828054297E-2</v>
      </c>
      <c r="J50" s="92">
        <f t="shared" si="6"/>
        <v>0.15723981900452488</v>
      </c>
      <c r="K50" s="93">
        <f t="shared" si="6"/>
        <v>6.7873303167420816E-3</v>
      </c>
      <c r="L50" s="92">
        <f t="shared" si="6"/>
        <v>0.15837104072398189</v>
      </c>
      <c r="M50" s="93">
        <f t="shared" si="6"/>
        <v>9.0497737556561094E-3</v>
      </c>
      <c r="N50" s="92">
        <f t="shared" si="6"/>
        <v>8.4841628959276022E-2</v>
      </c>
      <c r="O50" s="93">
        <f t="shared" si="6"/>
        <v>3.3936651583710408E-3</v>
      </c>
      <c r="P50" s="92">
        <f t="shared" si="6"/>
        <v>3.0542986425339366E-2</v>
      </c>
      <c r="Q50" s="93">
        <f t="shared" si="6"/>
        <v>0</v>
      </c>
      <c r="R50" s="92">
        <f t="shared" si="6"/>
        <v>1.5837104072398189E-2</v>
      </c>
      <c r="S50" s="93">
        <f t="shared" si="6"/>
        <v>1.1312217194570137E-3</v>
      </c>
      <c r="T50" s="92">
        <f t="shared" si="6"/>
        <v>2.6018099547511313E-2</v>
      </c>
      <c r="U50" s="93">
        <f t="shared" si="6"/>
        <v>2.2624434389140274E-3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2" t="s">
        <v>29</v>
      </c>
      <c r="C54" s="172" t="s">
        <v>1</v>
      </c>
      <c r="D54" s="179" t="s">
        <v>30</v>
      </c>
      <c r="E54" s="180"/>
      <c r="N54" s="76"/>
      <c r="O54" s="76"/>
      <c r="P54" s="76"/>
    </row>
    <row r="55" spans="2:26" ht="33.75" customHeight="1" x14ac:dyDescent="0.25">
      <c r="B55" s="171"/>
      <c r="C55" s="173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8</v>
      </c>
      <c r="D56" s="62">
        <v>8</v>
      </c>
      <c r="E56" s="22">
        <v>0</v>
      </c>
      <c r="G56" s="141" t="s">
        <v>54</v>
      </c>
      <c r="H56" s="74">
        <v>3</v>
      </c>
      <c r="N56" s="76"/>
      <c r="O56" s="102" t="s">
        <v>31</v>
      </c>
      <c r="P56" s="102">
        <v>0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21</v>
      </c>
      <c r="D57" s="22">
        <v>19</v>
      </c>
      <c r="E57" s="22">
        <v>2</v>
      </c>
      <c r="G57" s="141" t="s">
        <v>48</v>
      </c>
      <c r="H57" s="74">
        <v>4</v>
      </c>
      <c r="N57" s="76"/>
      <c r="O57" s="102" t="s">
        <v>35</v>
      </c>
      <c r="P57" s="102">
        <v>0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10</v>
      </c>
      <c r="D58" s="22">
        <v>9</v>
      </c>
      <c r="E58" s="22">
        <v>1</v>
      </c>
      <c r="G58" s="141" t="s">
        <v>49</v>
      </c>
      <c r="H58" s="74">
        <v>4</v>
      </c>
      <c r="N58" s="76"/>
      <c r="O58" s="102" t="s">
        <v>43</v>
      </c>
      <c r="P58" s="102">
        <v>0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40</v>
      </c>
      <c r="D59" s="22">
        <v>38</v>
      </c>
      <c r="E59" s="22">
        <v>2</v>
      </c>
      <c r="G59" s="141" t="s">
        <v>53</v>
      </c>
      <c r="H59" s="74">
        <v>4</v>
      </c>
      <c r="N59" s="76"/>
      <c r="O59" s="102" t="s">
        <v>44</v>
      </c>
      <c r="P59" s="102">
        <v>0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9</v>
      </c>
      <c r="D60" s="22">
        <v>9</v>
      </c>
      <c r="E60" s="22">
        <v>0</v>
      </c>
      <c r="G60" s="141" t="s">
        <v>39</v>
      </c>
      <c r="H60" s="74">
        <v>6</v>
      </c>
      <c r="N60" s="76"/>
      <c r="O60" s="102" t="s">
        <v>48</v>
      </c>
      <c r="P60" s="102">
        <v>0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19</v>
      </c>
      <c r="D61" s="22">
        <v>18</v>
      </c>
      <c r="E61" s="22">
        <v>1</v>
      </c>
      <c r="G61" s="141" t="s">
        <v>46</v>
      </c>
      <c r="H61" s="74">
        <v>6</v>
      </c>
      <c r="N61" s="76"/>
      <c r="O61" s="102" t="s">
        <v>49</v>
      </c>
      <c r="P61" s="102">
        <v>0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35</v>
      </c>
      <c r="D62" s="22">
        <v>32</v>
      </c>
      <c r="E62" s="22">
        <v>3</v>
      </c>
      <c r="G62" s="141" t="s">
        <v>55</v>
      </c>
      <c r="H62" s="74">
        <v>6</v>
      </c>
      <c r="N62" s="76"/>
      <c r="O62" s="102" t="s">
        <v>52</v>
      </c>
      <c r="P62" s="102">
        <v>0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39</v>
      </c>
      <c r="D63" s="22">
        <v>34</v>
      </c>
      <c r="E63" s="22">
        <v>5</v>
      </c>
      <c r="G63" s="141" t="s">
        <v>31</v>
      </c>
      <c r="H63" s="74">
        <v>8</v>
      </c>
      <c r="N63" s="76"/>
      <c r="O63" s="102" t="s">
        <v>53</v>
      </c>
      <c r="P63" s="102">
        <v>0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7</v>
      </c>
      <c r="D64" s="22">
        <v>6</v>
      </c>
      <c r="E64" s="22">
        <v>1</v>
      </c>
      <c r="G64" s="141" t="s">
        <v>51</v>
      </c>
      <c r="H64" s="74">
        <v>8</v>
      </c>
      <c r="N64" s="76"/>
      <c r="O64" s="102" t="s">
        <v>55</v>
      </c>
      <c r="P64" s="102">
        <v>0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17</v>
      </c>
      <c r="D65" s="22">
        <v>14</v>
      </c>
      <c r="E65" s="22">
        <v>3</v>
      </c>
      <c r="G65" s="141" t="s">
        <v>33</v>
      </c>
      <c r="H65" s="74">
        <v>9</v>
      </c>
      <c r="N65" s="76"/>
      <c r="O65" s="102" t="s">
        <v>33</v>
      </c>
      <c r="P65" s="102">
        <v>1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29</v>
      </c>
      <c r="D66" s="22">
        <v>25</v>
      </c>
      <c r="E66" s="22">
        <v>4</v>
      </c>
      <c r="G66" s="141" t="s">
        <v>35</v>
      </c>
      <c r="H66" s="74">
        <v>9</v>
      </c>
      <c r="N66" s="76"/>
      <c r="O66" s="102" t="s">
        <v>36</v>
      </c>
      <c r="P66" s="102">
        <v>1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34</v>
      </c>
      <c r="D67" s="22">
        <v>31</v>
      </c>
      <c r="E67" s="22">
        <v>3</v>
      </c>
      <c r="G67" s="141" t="s">
        <v>47</v>
      </c>
      <c r="H67" s="74">
        <v>10</v>
      </c>
      <c r="N67" s="76"/>
      <c r="O67" s="102" t="s">
        <v>39</v>
      </c>
      <c r="P67" s="102">
        <v>1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26</v>
      </c>
      <c r="D68" s="22">
        <v>26</v>
      </c>
      <c r="E68" s="22">
        <v>0</v>
      </c>
      <c r="G68" s="141" t="s">
        <v>52</v>
      </c>
      <c r="H68" s="74">
        <v>11</v>
      </c>
      <c r="N68" s="76"/>
      <c r="O68" s="102" t="s">
        <v>46</v>
      </c>
      <c r="P68" s="102">
        <v>1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27</v>
      </c>
      <c r="D69" s="22">
        <v>27</v>
      </c>
      <c r="E69" s="22">
        <v>0</v>
      </c>
      <c r="G69" s="141" t="s">
        <v>40</v>
      </c>
      <c r="H69" s="74">
        <v>14</v>
      </c>
      <c r="N69" s="76"/>
      <c r="O69" s="102" t="s">
        <v>47</v>
      </c>
      <c r="P69" s="102">
        <v>1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461</v>
      </c>
      <c r="D70" s="22">
        <v>407</v>
      </c>
      <c r="E70" s="22">
        <v>54</v>
      </c>
      <c r="G70" s="141" t="s">
        <v>36</v>
      </c>
      <c r="H70" s="74">
        <v>18</v>
      </c>
      <c r="N70" s="76"/>
      <c r="O70" s="102" t="s">
        <v>54</v>
      </c>
      <c r="P70" s="102">
        <v>1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7</v>
      </c>
      <c r="D71" s="22">
        <v>6</v>
      </c>
      <c r="E71" s="22">
        <v>1</v>
      </c>
      <c r="G71" s="141" t="s">
        <v>32</v>
      </c>
      <c r="H71" s="74">
        <v>19</v>
      </c>
      <c r="N71" s="76"/>
      <c r="O71" s="102" t="s">
        <v>32</v>
      </c>
      <c r="P71" s="102">
        <v>2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11</v>
      </c>
      <c r="D72" s="22">
        <v>10</v>
      </c>
      <c r="E72" s="22">
        <v>1</v>
      </c>
      <c r="G72" s="141" t="s">
        <v>41</v>
      </c>
      <c r="H72" s="74">
        <v>25</v>
      </c>
      <c r="N72" s="76"/>
      <c r="O72" s="102" t="s">
        <v>34</v>
      </c>
      <c r="P72" s="102">
        <v>2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4</v>
      </c>
      <c r="D73" s="22">
        <v>4</v>
      </c>
      <c r="E73" s="22">
        <v>0</v>
      </c>
      <c r="G73" s="141" t="s">
        <v>43</v>
      </c>
      <c r="H73" s="74">
        <v>26</v>
      </c>
      <c r="N73" s="76"/>
      <c r="O73" s="102" t="s">
        <v>51</v>
      </c>
      <c r="P73" s="102">
        <v>2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4</v>
      </c>
      <c r="D74" s="22">
        <v>4</v>
      </c>
      <c r="E74" s="22">
        <v>0</v>
      </c>
      <c r="G74" s="141" t="s">
        <v>44</v>
      </c>
      <c r="H74" s="74">
        <v>27</v>
      </c>
      <c r="N74" s="76"/>
      <c r="O74" s="102" t="s">
        <v>37</v>
      </c>
      <c r="P74" s="102">
        <v>3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41</v>
      </c>
      <c r="D75" s="22">
        <v>37</v>
      </c>
      <c r="E75" s="22">
        <v>4</v>
      </c>
      <c r="G75" s="141" t="s">
        <v>42</v>
      </c>
      <c r="H75" s="74">
        <v>31</v>
      </c>
      <c r="N75" s="76"/>
      <c r="O75" s="102" t="s">
        <v>40</v>
      </c>
      <c r="P75" s="102">
        <v>3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10</v>
      </c>
      <c r="D76" s="22">
        <v>8</v>
      </c>
      <c r="E76" s="22">
        <v>2</v>
      </c>
      <c r="G76" s="141" t="s">
        <v>37</v>
      </c>
      <c r="H76" s="74">
        <v>32</v>
      </c>
      <c r="N76" s="76"/>
      <c r="O76" s="102" t="s">
        <v>42</v>
      </c>
      <c r="P76" s="102">
        <v>3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11</v>
      </c>
      <c r="D77" s="22">
        <v>11</v>
      </c>
      <c r="E77" s="22">
        <v>0</v>
      </c>
      <c r="G77" s="141" t="s">
        <v>38</v>
      </c>
      <c r="H77" s="74">
        <v>34</v>
      </c>
      <c r="N77" s="76"/>
      <c r="O77" s="102" t="s">
        <v>41</v>
      </c>
      <c r="P77" s="102">
        <v>4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4</v>
      </c>
      <c r="D78" s="22">
        <v>4</v>
      </c>
      <c r="E78" s="22">
        <v>0</v>
      </c>
      <c r="G78" s="141" t="s">
        <v>50</v>
      </c>
      <c r="H78" s="74">
        <v>37</v>
      </c>
      <c r="N78" s="76"/>
      <c r="O78" s="102" t="s">
        <v>50</v>
      </c>
      <c r="P78" s="102">
        <v>4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4</v>
      </c>
      <c r="D79" s="22">
        <v>3</v>
      </c>
      <c r="E79" s="22">
        <v>1</v>
      </c>
      <c r="G79" s="141" t="s">
        <v>34</v>
      </c>
      <c r="H79" s="74">
        <v>38</v>
      </c>
      <c r="N79" s="76"/>
      <c r="O79" s="102" t="s">
        <v>38</v>
      </c>
      <c r="P79" s="102">
        <v>5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6</v>
      </c>
      <c r="D80" s="48">
        <v>6</v>
      </c>
      <c r="E80" s="48">
        <v>0</v>
      </c>
      <c r="G80" s="142" t="s">
        <v>45</v>
      </c>
      <c r="H80" s="74">
        <v>407</v>
      </c>
      <c r="N80" s="76"/>
      <c r="O80" s="102" t="s">
        <v>45</v>
      </c>
      <c r="P80" s="102">
        <v>54</v>
      </c>
      <c r="Y80" s="77"/>
      <c r="Z80" s="77"/>
    </row>
    <row r="81" spans="2:20" ht="20.25" customHeight="1" x14ac:dyDescent="0.25">
      <c r="B81" s="49" t="s">
        <v>1</v>
      </c>
      <c r="C81" s="50">
        <f t="shared" ref="C81" si="8">SUM(C56:C80)</f>
        <v>884</v>
      </c>
      <c r="D81" s="51">
        <v>0</v>
      </c>
      <c r="E81" s="51">
        <v>0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0</v>
      </c>
      <c r="D82" s="64">
        <f t="shared" ref="D82:E82" si="9">D81/$C$81</f>
        <v>0</v>
      </c>
      <c r="E82" s="64">
        <f t="shared" si="9"/>
        <v>0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53" t="s">
        <v>75</v>
      </c>
      <c r="C88" s="153" t="s">
        <v>60</v>
      </c>
      <c r="D88" s="147" t="s">
        <v>1</v>
      </c>
      <c r="E88" s="154" t="s">
        <v>30</v>
      </c>
      <c r="F88" s="155"/>
      <c r="G88" s="32"/>
      <c r="H88" s="147" t="s">
        <v>91</v>
      </c>
      <c r="I88" s="147" t="s">
        <v>92</v>
      </c>
      <c r="N88" s="151" t="s">
        <v>76</v>
      </c>
      <c r="O88" s="151"/>
      <c r="P88" s="151"/>
      <c r="Q88" s="152"/>
      <c r="R88" s="185" t="s">
        <v>1</v>
      </c>
      <c r="S88" s="183" t="s">
        <v>77</v>
      </c>
      <c r="T88" s="184"/>
    </row>
    <row r="89" spans="2:20" ht="21.75" customHeight="1" x14ac:dyDescent="0.25">
      <c r="B89" s="153"/>
      <c r="C89" s="153"/>
      <c r="D89" s="147"/>
      <c r="E89" s="103" t="s">
        <v>2</v>
      </c>
      <c r="F89" s="104" t="s">
        <v>3</v>
      </c>
      <c r="G89" s="32"/>
      <c r="H89" s="147"/>
      <c r="I89" s="148"/>
      <c r="N89" s="151"/>
      <c r="O89" s="151"/>
      <c r="P89" s="151"/>
      <c r="Q89" s="152"/>
      <c r="R89" s="186"/>
      <c r="S89" s="15" t="s">
        <v>2</v>
      </c>
      <c r="T89" s="16" t="s">
        <v>3</v>
      </c>
    </row>
    <row r="90" spans="2:20" ht="16.5" x14ac:dyDescent="0.25">
      <c r="B90" s="156" t="s">
        <v>31</v>
      </c>
      <c r="C90" s="105" t="s">
        <v>61</v>
      </c>
      <c r="D90" s="106">
        <f>+E90+F90</f>
        <v>0</v>
      </c>
      <c r="E90" s="107">
        <v>0</v>
      </c>
      <c r="F90" s="107">
        <v>0</v>
      </c>
      <c r="G90" s="32"/>
      <c r="H90" s="137">
        <v>0</v>
      </c>
      <c r="I90" s="120" t="s">
        <v>87</v>
      </c>
      <c r="N90" s="113" t="s">
        <v>84</v>
      </c>
      <c r="O90" s="113"/>
      <c r="P90" s="113"/>
      <c r="Q90" s="113"/>
      <c r="R90" s="119">
        <f t="shared" ref="R90:R101" si="10">SUM(S90:T90)</f>
        <v>42</v>
      </c>
      <c r="S90" s="136">
        <v>31</v>
      </c>
      <c r="T90" s="136">
        <v>11</v>
      </c>
    </row>
    <row r="91" spans="2:20" ht="16.5" x14ac:dyDescent="0.25">
      <c r="B91" s="157"/>
      <c r="C91" s="105" t="s">
        <v>62</v>
      </c>
      <c r="D91" s="106">
        <f t="shared" ref="D91:D158" si="11">+E91+F91</f>
        <v>3</v>
      </c>
      <c r="E91" s="107">
        <v>3</v>
      </c>
      <c r="F91" s="107">
        <v>0</v>
      </c>
      <c r="G91" s="32"/>
      <c r="H91" s="137">
        <v>0</v>
      </c>
      <c r="I91" s="120" t="s">
        <v>87</v>
      </c>
      <c r="N91" s="114" t="s">
        <v>80</v>
      </c>
      <c r="O91" s="114"/>
      <c r="P91" s="114"/>
      <c r="Q91" s="114"/>
      <c r="R91" s="119">
        <f t="shared" si="10"/>
        <v>42</v>
      </c>
      <c r="S91" s="136">
        <v>35</v>
      </c>
      <c r="T91" s="136">
        <v>7</v>
      </c>
    </row>
    <row r="92" spans="2:20" ht="16.5" x14ac:dyDescent="0.25">
      <c r="B92" s="157"/>
      <c r="C92" s="105" t="s">
        <v>63</v>
      </c>
      <c r="D92" s="106">
        <f t="shared" si="11"/>
        <v>4</v>
      </c>
      <c r="E92" s="107">
        <v>4</v>
      </c>
      <c r="F92" s="107">
        <v>0</v>
      </c>
      <c r="G92" s="32"/>
      <c r="H92" s="137">
        <v>4</v>
      </c>
      <c r="I92" s="120">
        <f t="shared" ref="I92:I155" si="12">+D92/H92-1</f>
        <v>0</v>
      </c>
      <c r="N92" s="114" t="s">
        <v>78</v>
      </c>
      <c r="O92" s="114"/>
      <c r="P92" s="114"/>
      <c r="Q92" s="114"/>
      <c r="R92" s="119">
        <f t="shared" si="10"/>
        <v>39</v>
      </c>
      <c r="S92" s="136">
        <v>37</v>
      </c>
      <c r="T92" s="136">
        <v>2</v>
      </c>
    </row>
    <row r="93" spans="2:20" ht="16.5" x14ac:dyDescent="0.25">
      <c r="B93" s="158"/>
      <c r="C93" s="108" t="s">
        <v>1</v>
      </c>
      <c r="D93" s="109">
        <f t="shared" si="11"/>
        <v>7</v>
      </c>
      <c r="E93" s="109">
        <v>7</v>
      </c>
      <c r="F93" s="109">
        <v>0</v>
      </c>
      <c r="G93" s="32"/>
      <c r="H93" s="138">
        <v>4</v>
      </c>
      <c r="I93" s="121">
        <f t="shared" si="12"/>
        <v>0.75</v>
      </c>
      <c r="N93" s="114" t="s">
        <v>79</v>
      </c>
      <c r="O93" s="114"/>
      <c r="P93" s="114"/>
      <c r="Q93" s="114"/>
      <c r="R93" s="119">
        <f t="shared" si="10"/>
        <v>38</v>
      </c>
      <c r="S93" s="136">
        <v>31</v>
      </c>
      <c r="T93" s="136">
        <v>7</v>
      </c>
    </row>
    <row r="94" spans="2:20" ht="16.5" x14ac:dyDescent="0.25">
      <c r="B94" s="156" t="s">
        <v>32</v>
      </c>
      <c r="C94" s="105" t="s">
        <v>61</v>
      </c>
      <c r="D94" s="106">
        <f t="shared" si="11"/>
        <v>1</v>
      </c>
      <c r="E94" s="107">
        <v>1</v>
      </c>
      <c r="F94" s="107">
        <v>0</v>
      </c>
      <c r="G94" s="32"/>
      <c r="H94" s="137">
        <v>0</v>
      </c>
      <c r="I94" s="120" t="s">
        <v>87</v>
      </c>
      <c r="N94" s="114" t="s">
        <v>83</v>
      </c>
      <c r="O94" s="114"/>
      <c r="P94" s="114"/>
      <c r="Q94" s="114"/>
      <c r="R94" s="119">
        <f t="shared" si="10"/>
        <v>20</v>
      </c>
      <c r="S94" s="136">
        <v>19</v>
      </c>
      <c r="T94" s="136">
        <v>1</v>
      </c>
    </row>
    <row r="95" spans="2:20" ht="16.5" x14ac:dyDescent="0.25">
      <c r="B95" s="157"/>
      <c r="C95" s="105" t="s">
        <v>62</v>
      </c>
      <c r="D95" s="106">
        <f t="shared" si="11"/>
        <v>6</v>
      </c>
      <c r="E95" s="107">
        <v>5</v>
      </c>
      <c r="F95" s="107">
        <v>1</v>
      </c>
      <c r="G95" s="32"/>
      <c r="H95" s="137">
        <v>1</v>
      </c>
      <c r="I95" s="120">
        <f t="shared" si="12"/>
        <v>5</v>
      </c>
      <c r="N95" s="114" t="s">
        <v>81</v>
      </c>
      <c r="O95" s="114"/>
      <c r="P95" s="114"/>
      <c r="Q95" s="114"/>
      <c r="R95" s="119">
        <f t="shared" si="10"/>
        <v>19</v>
      </c>
      <c r="S95" s="136">
        <v>18</v>
      </c>
      <c r="T95" s="136">
        <v>1</v>
      </c>
    </row>
    <row r="96" spans="2:20" ht="16.5" x14ac:dyDescent="0.25">
      <c r="B96" s="157"/>
      <c r="C96" s="105" t="s">
        <v>63</v>
      </c>
      <c r="D96" s="106">
        <f t="shared" si="11"/>
        <v>5</v>
      </c>
      <c r="E96" s="107">
        <v>5</v>
      </c>
      <c r="F96" s="107">
        <v>0</v>
      </c>
      <c r="G96" s="32"/>
      <c r="H96" s="137">
        <v>4</v>
      </c>
      <c r="I96" s="120">
        <f t="shared" si="12"/>
        <v>0.25</v>
      </c>
      <c r="N96" s="114" t="s">
        <v>90</v>
      </c>
      <c r="O96" s="114"/>
      <c r="P96" s="114"/>
      <c r="Q96" s="114"/>
      <c r="R96" s="119">
        <f t="shared" si="10"/>
        <v>18</v>
      </c>
      <c r="S96" s="136">
        <v>18</v>
      </c>
      <c r="T96" s="136">
        <v>0</v>
      </c>
    </row>
    <row r="97" spans="2:20" ht="16.5" x14ac:dyDescent="0.25">
      <c r="B97" s="158"/>
      <c r="C97" s="108" t="s">
        <v>1</v>
      </c>
      <c r="D97" s="109">
        <f t="shared" si="11"/>
        <v>12</v>
      </c>
      <c r="E97" s="109">
        <v>11</v>
      </c>
      <c r="F97" s="109">
        <v>1</v>
      </c>
      <c r="G97" s="32"/>
      <c r="H97" s="138">
        <v>5</v>
      </c>
      <c r="I97" s="121">
        <f t="shared" si="12"/>
        <v>1.4</v>
      </c>
      <c r="N97" s="114" t="s">
        <v>85</v>
      </c>
      <c r="O97" s="114"/>
      <c r="P97" s="114"/>
      <c r="Q97" s="114"/>
      <c r="R97" s="119">
        <f t="shared" si="10"/>
        <v>14</v>
      </c>
      <c r="S97" s="136">
        <v>9</v>
      </c>
      <c r="T97" s="136">
        <v>5</v>
      </c>
    </row>
    <row r="98" spans="2:20" ht="16.5" x14ac:dyDescent="0.25">
      <c r="B98" s="156" t="s">
        <v>64</v>
      </c>
      <c r="C98" s="105" t="s">
        <v>61</v>
      </c>
      <c r="D98" s="106">
        <f t="shared" si="11"/>
        <v>1</v>
      </c>
      <c r="E98" s="107">
        <v>0</v>
      </c>
      <c r="F98" s="107">
        <v>1</v>
      </c>
      <c r="G98" s="32"/>
      <c r="H98" s="137">
        <v>0</v>
      </c>
      <c r="I98" s="120" t="s">
        <v>87</v>
      </c>
      <c r="N98" s="114" t="s">
        <v>95</v>
      </c>
      <c r="O98" s="114"/>
      <c r="P98" s="114"/>
      <c r="Q98" s="114"/>
      <c r="R98" s="119">
        <f t="shared" si="10"/>
        <v>12</v>
      </c>
      <c r="S98" s="136">
        <v>6</v>
      </c>
      <c r="T98" s="136">
        <v>6</v>
      </c>
    </row>
    <row r="99" spans="2:20" ht="16.5" x14ac:dyDescent="0.25">
      <c r="B99" s="157"/>
      <c r="C99" s="105" t="s">
        <v>62</v>
      </c>
      <c r="D99" s="106">
        <f t="shared" si="11"/>
        <v>2</v>
      </c>
      <c r="E99" s="107">
        <v>2</v>
      </c>
      <c r="F99" s="107">
        <v>0</v>
      </c>
      <c r="G99" s="32"/>
      <c r="H99" s="137">
        <v>0</v>
      </c>
      <c r="I99" s="120" t="s">
        <v>87</v>
      </c>
      <c r="N99" s="114" t="s">
        <v>96</v>
      </c>
      <c r="O99" s="114"/>
      <c r="P99" s="114"/>
      <c r="Q99" s="114"/>
      <c r="R99" s="119">
        <f t="shared" si="10"/>
        <v>12</v>
      </c>
      <c r="S99" s="136">
        <v>12</v>
      </c>
      <c r="T99" s="136">
        <v>0</v>
      </c>
    </row>
    <row r="100" spans="2:20" ht="16.5" x14ac:dyDescent="0.25">
      <c r="B100" s="157"/>
      <c r="C100" s="105" t="s">
        <v>63</v>
      </c>
      <c r="D100" s="106">
        <f t="shared" si="11"/>
        <v>1</v>
      </c>
      <c r="E100" s="107">
        <v>1</v>
      </c>
      <c r="F100" s="107">
        <v>0</v>
      </c>
      <c r="G100" s="32"/>
      <c r="H100" s="137">
        <v>0</v>
      </c>
      <c r="I100" s="120" t="s">
        <v>87</v>
      </c>
      <c r="N100" s="114" t="s">
        <v>82</v>
      </c>
      <c r="O100" s="114"/>
      <c r="P100" s="114"/>
      <c r="Q100" s="114"/>
      <c r="R100" s="119">
        <f t="shared" si="10"/>
        <v>96</v>
      </c>
      <c r="S100" s="136">
        <v>78</v>
      </c>
      <c r="T100" s="136">
        <v>18</v>
      </c>
    </row>
    <row r="101" spans="2:20" ht="17.25" thickBot="1" x14ac:dyDescent="0.3">
      <c r="B101" s="158"/>
      <c r="C101" s="108" t="s">
        <v>1</v>
      </c>
      <c r="D101" s="109">
        <f t="shared" si="11"/>
        <v>4</v>
      </c>
      <c r="E101" s="109">
        <v>3</v>
      </c>
      <c r="F101" s="109">
        <v>1</v>
      </c>
      <c r="G101" s="32"/>
      <c r="H101" s="138">
        <v>0</v>
      </c>
      <c r="I101" s="121" t="s">
        <v>87</v>
      </c>
      <c r="N101" s="133" t="s">
        <v>68</v>
      </c>
      <c r="R101" s="135">
        <f t="shared" si="10"/>
        <v>94</v>
      </c>
      <c r="S101" s="134">
        <v>84</v>
      </c>
      <c r="T101" s="134">
        <v>10</v>
      </c>
    </row>
    <row r="102" spans="2:20" ht="16.5" x14ac:dyDescent="0.25">
      <c r="B102" s="156" t="s">
        <v>34</v>
      </c>
      <c r="C102" s="105" t="s">
        <v>61</v>
      </c>
      <c r="D102" s="106">
        <f t="shared" si="11"/>
        <v>0</v>
      </c>
      <c r="E102" s="107">
        <v>0</v>
      </c>
      <c r="F102" s="107">
        <v>0</v>
      </c>
      <c r="G102" s="32"/>
      <c r="H102" s="137">
        <v>0</v>
      </c>
      <c r="I102" s="120" t="s">
        <v>87</v>
      </c>
      <c r="N102" s="132" t="s">
        <v>1</v>
      </c>
      <c r="O102" s="132"/>
      <c r="P102" s="132"/>
      <c r="Q102" s="132"/>
      <c r="R102" s="31">
        <f>SUM(R90:R101)</f>
        <v>446</v>
      </c>
      <c r="S102" s="31">
        <f t="shared" ref="S102:T102" si="13">SUM(S90:S101)</f>
        <v>378</v>
      </c>
      <c r="T102" s="31">
        <f t="shared" si="13"/>
        <v>68</v>
      </c>
    </row>
    <row r="103" spans="2:20" ht="17.25" thickBot="1" x14ac:dyDescent="0.3">
      <c r="B103" s="157"/>
      <c r="C103" s="105" t="s">
        <v>62</v>
      </c>
      <c r="D103" s="106">
        <f t="shared" si="11"/>
        <v>5</v>
      </c>
      <c r="E103" s="107">
        <v>5</v>
      </c>
      <c r="F103" s="107">
        <v>0</v>
      </c>
      <c r="G103" s="32"/>
      <c r="H103" s="137">
        <v>8</v>
      </c>
      <c r="I103" s="120">
        <f t="shared" si="12"/>
        <v>-0.375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0.84753363228699552</v>
      </c>
      <c r="T103" s="35">
        <f>T102/R102</f>
        <v>0.15246636771300448</v>
      </c>
    </row>
    <row r="104" spans="2:20" ht="16.5" customHeight="1" x14ac:dyDescent="0.25">
      <c r="B104" s="157"/>
      <c r="C104" s="105" t="s">
        <v>63</v>
      </c>
      <c r="D104" s="106">
        <f t="shared" si="11"/>
        <v>7</v>
      </c>
      <c r="E104" s="107">
        <v>7</v>
      </c>
      <c r="F104" s="107">
        <v>0</v>
      </c>
      <c r="G104" s="32"/>
      <c r="H104" s="137">
        <v>15</v>
      </c>
      <c r="I104" s="120">
        <f t="shared" si="12"/>
        <v>-0.53333333333333333</v>
      </c>
      <c r="N104" s="187" t="s">
        <v>97</v>
      </c>
      <c r="O104" s="187"/>
      <c r="P104" s="187"/>
      <c r="Q104" s="187"/>
      <c r="R104" s="187"/>
      <c r="S104" s="187"/>
      <c r="T104" s="187"/>
    </row>
    <row r="105" spans="2:20" ht="16.5" x14ac:dyDescent="0.25">
      <c r="B105" s="158"/>
      <c r="C105" s="108" t="s">
        <v>1</v>
      </c>
      <c r="D105" s="109">
        <f t="shared" si="11"/>
        <v>12</v>
      </c>
      <c r="E105" s="109">
        <v>12</v>
      </c>
      <c r="F105" s="109">
        <v>0</v>
      </c>
      <c r="G105" s="32"/>
      <c r="H105" s="138">
        <v>23</v>
      </c>
      <c r="I105" s="121">
        <f t="shared" si="12"/>
        <v>-0.47826086956521741</v>
      </c>
      <c r="N105" s="188"/>
      <c r="O105" s="188"/>
      <c r="P105" s="188"/>
      <c r="Q105" s="188"/>
      <c r="R105" s="188"/>
      <c r="S105" s="188"/>
      <c r="T105" s="188"/>
    </row>
    <row r="106" spans="2:20" ht="16.5" x14ac:dyDescent="0.25">
      <c r="B106" s="156" t="s">
        <v>35</v>
      </c>
      <c r="C106" s="105" t="s">
        <v>61</v>
      </c>
      <c r="D106" s="106">
        <f t="shared" si="11"/>
        <v>0</v>
      </c>
      <c r="E106" s="107">
        <v>0</v>
      </c>
      <c r="F106" s="107">
        <v>0</v>
      </c>
      <c r="G106" s="32"/>
      <c r="H106" s="137">
        <v>3</v>
      </c>
      <c r="I106" s="120">
        <f t="shared" si="12"/>
        <v>-1</v>
      </c>
      <c r="N106" s="146"/>
      <c r="O106" s="146"/>
      <c r="P106" s="146"/>
      <c r="Q106" s="146"/>
      <c r="R106" s="146"/>
      <c r="S106" s="146"/>
      <c r="T106" s="146"/>
    </row>
    <row r="107" spans="2:20" ht="16.5" x14ac:dyDescent="0.25">
      <c r="B107" s="157"/>
      <c r="C107" s="105" t="s">
        <v>62</v>
      </c>
      <c r="D107" s="106">
        <f t="shared" si="11"/>
        <v>2</v>
      </c>
      <c r="E107" s="107">
        <v>2</v>
      </c>
      <c r="F107" s="107">
        <v>0</v>
      </c>
      <c r="G107" s="32"/>
      <c r="H107" s="137">
        <v>6</v>
      </c>
      <c r="I107" s="120">
        <f t="shared" si="12"/>
        <v>-0.66666666666666674</v>
      </c>
      <c r="N107" s="146"/>
      <c r="O107" s="146"/>
      <c r="P107" s="146"/>
      <c r="Q107" s="146"/>
      <c r="R107" s="146"/>
      <c r="S107" s="146"/>
      <c r="T107" s="146"/>
    </row>
    <row r="108" spans="2:20" ht="16.5" x14ac:dyDescent="0.25">
      <c r="B108" s="157"/>
      <c r="C108" s="105" t="s">
        <v>63</v>
      </c>
      <c r="D108" s="106">
        <f t="shared" si="11"/>
        <v>5</v>
      </c>
      <c r="E108" s="107">
        <v>5</v>
      </c>
      <c r="F108" s="107">
        <v>0</v>
      </c>
      <c r="G108" s="32"/>
      <c r="H108" s="137">
        <v>3</v>
      </c>
      <c r="I108" s="120">
        <f t="shared" si="12"/>
        <v>0.66666666666666674</v>
      </c>
      <c r="N108" s="146"/>
      <c r="O108" s="146"/>
      <c r="P108" s="146"/>
      <c r="Q108" s="146"/>
      <c r="R108" s="146"/>
      <c r="S108" s="146"/>
      <c r="T108" s="146"/>
    </row>
    <row r="109" spans="2:20" ht="16.5" x14ac:dyDescent="0.25">
      <c r="B109" s="158"/>
      <c r="C109" s="108" t="s">
        <v>1</v>
      </c>
      <c r="D109" s="109">
        <f t="shared" si="11"/>
        <v>7</v>
      </c>
      <c r="E109" s="109">
        <v>7</v>
      </c>
      <c r="F109" s="109">
        <v>0</v>
      </c>
      <c r="G109" s="32"/>
      <c r="H109" s="138">
        <v>12</v>
      </c>
      <c r="I109" s="121">
        <f t="shared" si="12"/>
        <v>-0.41666666666666663</v>
      </c>
      <c r="Q109" s="42"/>
      <c r="R109" s="42"/>
    </row>
    <row r="110" spans="2:20" ht="16.5" x14ac:dyDescent="0.25">
      <c r="B110" s="156" t="s">
        <v>36</v>
      </c>
      <c r="C110" s="105" t="s">
        <v>61</v>
      </c>
      <c r="D110" s="106">
        <f t="shared" si="11"/>
        <v>0</v>
      </c>
      <c r="E110" s="107">
        <v>0</v>
      </c>
      <c r="F110" s="107">
        <v>0</v>
      </c>
      <c r="G110" s="32"/>
      <c r="H110" s="137">
        <v>0</v>
      </c>
      <c r="I110" s="120" t="s">
        <v>87</v>
      </c>
      <c r="Q110" s="42"/>
      <c r="R110" s="42"/>
    </row>
    <row r="111" spans="2:20" ht="16.5" x14ac:dyDescent="0.25">
      <c r="B111" s="157"/>
      <c r="C111" s="105" t="s">
        <v>62</v>
      </c>
      <c r="D111" s="106">
        <f t="shared" si="11"/>
        <v>5</v>
      </c>
      <c r="E111" s="107">
        <v>5</v>
      </c>
      <c r="F111" s="107">
        <v>0</v>
      </c>
      <c r="G111" s="32"/>
      <c r="H111" s="137">
        <v>1</v>
      </c>
      <c r="I111" s="120">
        <f t="shared" si="12"/>
        <v>4</v>
      </c>
      <c r="Q111" s="42"/>
      <c r="R111" s="42"/>
    </row>
    <row r="112" spans="2:20" ht="16.5" x14ac:dyDescent="0.25">
      <c r="B112" s="157"/>
      <c r="C112" s="105" t="s">
        <v>63</v>
      </c>
      <c r="D112" s="106">
        <f t="shared" si="11"/>
        <v>8</v>
      </c>
      <c r="E112" s="107">
        <v>7</v>
      </c>
      <c r="F112" s="107">
        <v>1</v>
      </c>
      <c r="G112" s="32"/>
      <c r="H112" s="137">
        <v>7</v>
      </c>
      <c r="I112" s="120">
        <f t="shared" si="12"/>
        <v>0.14285714285714279</v>
      </c>
      <c r="Q112" s="42"/>
      <c r="R112" s="42"/>
    </row>
    <row r="113" spans="2:18" ht="16.5" x14ac:dyDescent="0.25">
      <c r="B113" s="158"/>
      <c r="C113" s="108" t="s">
        <v>1</v>
      </c>
      <c r="D113" s="109">
        <f t="shared" si="11"/>
        <v>13</v>
      </c>
      <c r="E113" s="109">
        <v>12</v>
      </c>
      <c r="F113" s="109">
        <v>1</v>
      </c>
      <c r="G113" s="32"/>
      <c r="H113" s="138">
        <v>8</v>
      </c>
      <c r="I113" s="121">
        <f t="shared" si="12"/>
        <v>0.625</v>
      </c>
      <c r="Q113" s="42"/>
      <c r="R113" s="42"/>
    </row>
    <row r="114" spans="2:18" ht="16.5" x14ac:dyDescent="0.25">
      <c r="B114" s="156" t="s">
        <v>37</v>
      </c>
      <c r="C114" s="105" t="s">
        <v>61</v>
      </c>
      <c r="D114" s="106">
        <f t="shared" si="11"/>
        <v>3</v>
      </c>
      <c r="E114" s="107">
        <v>1</v>
      </c>
      <c r="F114" s="107">
        <v>2</v>
      </c>
      <c r="G114" s="32"/>
      <c r="H114" s="137">
        <v>2</v>
      </c>
      <c r="I114" s="120">
        <f t="shared" si="12"/>
        <v>0.5</v>
      </c>
    </row>
    <row r="115" spans="2:18" ht="16.5" x14ac:dyDescent="0.25">
      <c r="B115" s="157"/>
      <c r="C115" s="105" t="s">
        <v>62</v>
      </c>
      <c r="D115" s="106">
        <f t="shared" si="11"/>
        <v>1</v>
      </c>
      <c r="E115" s="107">
        <v>1</v>
      </c>
      <c r="F115" s="107">
        <v>0</v>
      </c>
      <c r="G115" s="32"/>
      <c r="H115" s="137">
        <v>2</v>
      </c>
      <c r="I115" s="120">
        <f t="shared" si="12"/>
        <v>-0.5</v>
      </c>
    </row>
    <row r="116" spans="2:18" ht="16.5" x14ac:dyDescent="0.25">
      <c r="B116" s="157"/>
      <c r="C116" s="105" t="s">
        <v>63</v>
      </c>
      <c r="D116" s="106">
        <f t="shared" si="11"/>
        <v>8</v>
      </c>
      <c r="E116" s="107">
        <v>8</v>
      </c>
      <c r="F116" s="107">
        <v>0</v>
      </c>
      <c r="G116" s="32"/>
      <c r="H116" s="137">
        <v>10</v>
      </c>
      <c r="I116" s="120">
        <f t="shared" si="12"/>
        <v>-0.19999999999999996</v>
      </c>
    </row>
    <row r="117" spans="2:18" ht="16.5" x14ac:dyDescent="0.25">
      <c r="B117" s="158"/>
      <c r="C117" s="108" t="s">
        <v>1</v>
      </c>
      <c r="D117" s="109">
        <f t="shared" si="11"/>
        <v>12</v>
      </c>
      <c r="E117" s="109">
        <v>10</v>
      </c>
      <c r="F117" s="109">
        <v>2</v>
      </c>
      <c r="G117" s="32"/>
      <c r="H117" s="138">
        <v>14</v>
      </c>
      <c r="I117" s="121">
        <f t="shared" si="12"/>
        <v>-0.1428571428571429</v>
      </c>
    </row>
    <row r="118" spans="2:18" ht="16.5" x14ac:dyDescent="0.25">
      <c r="B118" s="156" t="s">
        <v>38</v>
      </c>
      <c r="C118" s="105" t="s">
        <v>61</v>
      </c>
      <c r="D118" s="106">
        <f t="shared" si="11"/>
        <v>2</v>
      </c>
      <c r="E118" s="107">
        <v>1</v>
      </c>
      <c r="F118" s="107">
        <v>1</v>
      </c>
      <c r="G118" s="32"/>
      <c r="H118" s="137">
        <v>2</v>
      </c>
      <c r="I118" s="120">
        <f t="shared" si="12"/>
        <v>0</v>
      </c>
    </row>
    <row r="119" spans="2:18" ht="16.5" x14ac:dyDescent="0.25">
      <c r="B119" s="157"/>
      <c r="C119" s="105" t="s">
        <v>62</v>
      </c>
      <c r="D119" s="106">
        <f t="shared" si="11"/>
        <v>4</v>
      </c>
      <c r="E119" s="107">
        <v>1</v>
      </c>
      <c r="F119" s="107">
        <v>3</v>
      </c>
      <c r="G119" s="32"/>
      <c r="H119" s="137">
        <v>9</v>
      </c>
      <c r="I119" s="120">
        <f t="shared" si="12"/>
        <v>-0.55555555555555558</v>
      </c>
    </row>
    <row r="120" spans="2:18" ht="16.5" x14ac:dyDescent="0.25">
      <c r="B120" s="157"/>
      <c r="C120" s="105" t="s">
        <v>63</v>
      </c>
      <c r="D120" s="106">
        <f t="shared" si="11"/>
        <v>14</v>
      </c>
      <c r="E120" s="107">
        <v>14</v>
      </c>
      <c r="F120" s="107">
        <v>0</v>
      </c>
      <c r="G120" s="32"/>
      <c r="H120" s="137">
        <v>7</v>
      </c>
      <c r="I120" s="120">
        <f t="shared" si="12"/>
        <v>1</v>
      </c>
    </row>
    <row r="121" spans="2:18" ht="16.5" x14ac:dyDescent="0.25">
      <c r="B121" s="158"/>
      <c r="C121" s="108" t="s">
        <v>1</v>
      </c>
      <c r="D121" s="109">
        <f t="shared" si="11"/>
        <v>20</v>
      </c>
      <c r="E121" s="109">
        <v>16</v>
      </c>
      <c r="F121" s="109">
        <v>4</v>
      </c>
      <c r="G121" s="32"/>
      <c r="H121" s="138">
        <v>18</v>
      </c>
      <c r="I121" s="121">
        <f t="shared" si="12"/>
        <v>0.11111111111111116</v>
      </c>
    </row>
    <row r="122" spans="2:18" ht="16.5" x14ac:dyDescent="0.25">
      <c r="B122" s="156" t="s">
        <v>39</v>
      </c>
      <c r="C122" s="105" t="s">
        <v>61</v>
      </c>
      <c r="D122" s="106">
        <f t="shared" si="11"/>
        <v>1</v>
      </c>
      <c r="E122" s="107">
        <v>1</v>
      </c>
      <c r="F122" s="107">
        <v>0</v>
      </c>
      <c r="G122" s="32"/>
      <c r="H122" s="137">
        <v>0</v>
      </c>
      <c r="I122" s="120" t="s">
        <v>87</v>
      </c>
    </row>
    <row r="123" spans="2:18" ht="16.5" x14ac:dyDescent="0.25">
      <c r="B123" s="157"/>
      <c r="C123" s="105" t="s">
        <v>62</v>
      </c>
      <c r="D123" s="106">
        <f t="shared" si="11"/>
        <v>2</v>
      </c>
      <c r="E123" s="107">
        <v>1</v>
      </c>
      <c r="F123" s="107">
        <v>1</v>
      </c>
      <c r="G123" s="32"/>
      <c r="H123" s="137">
        <v>1</v>
      </c>
      <c r="I123" s="120">
        <f t="shared" si="12"/>
        <v>1</v>
      </c>
    </row>
    <row r="124" spans="2:18" ht="16.5" x14ac:dyDescent="0.25">
      <c r="B124" s="157"/>
      <c r="C124" s="105" t="s">
        <v>63</v>
      </c>
      <c r="D124" s="106">
        <f t="shared" si="11"/>
        <v>3</v>
      </c>
      <c r="E124" s="107">
        <v>3</v>
      </c>
      <c r="F124" s="107">
        <v>0</v>
      </c>
      <c r="G124" s="32"/>
      <c r="H124" s="137">
        <v>3</v>
      </c>
      <c r="I124" s="120">
        <f t="shared" si="12"/>
        <v>0</v>
      </c>
      <c r="Q124" s="42"/>
      <c r="R124" s="42"/>
    </row>
    <row r="125" spans="2:18" ht="16.5" x14ac:dyDescent="0.25">
      <c r="B125" s="158"/>
      <c r="C125" s="108" t="s">
        <v>1</v>
      </c>
      <c r="D125" s="109">
        <f t="shared" si="11"/>
        <v>6</v>
      </c>
      <c r="E125" s="109">
        <v>5</v>
      </c>
      <c r="F125" s="109">
        <v>1</v>
      </c>
      <c r="G125" s="32"/>
      <c r="H125" s="138">
        <v>4</v>
      </c>
      <c r="I125" s="121">
        <f t="shared" si="12"/>
        <v>0.5</v>
      </c>
      <c r="Q125" s="42"/>
      <c r="R125" s="42"/>
    </row>
    <row r="126" spans="2:18" ht="16.5" x14ac:dyDescent="0.25">
      <c r="B126" s="156" t="s">
        <v>65</v>
      </c>
      <c r="C126" s="105" t="s">
        <v>61</v>
      </c>
      <c r="D126" s="106">
        <f t="shared" si="11"/>
        <v>0</v>
      </c>
      <c r="E126" s="107">
        <v>0</v>
      </c>
      <c r="F126" s="107">
        <v>0</v>
      </c>
      <c r="G126" s="32"/>
      <c r="H126" s="137">
        <v>0</v>
      </c>
      <c r="I126" s="120" t="s">
        <v>87</v>
      </c>
      <c r="Q126" s="42"/>
      <c r="R126" s="42"/>
    </row>
    <row r="127" spans="2:18" ht="16.5" x14ac:dyDescent="0.25">
      <c r="B127" s="157"/>
      <c r="C127" s="105" t="s">
        <v>62</v>
      </c>
      <c r="D127" s="106">
        <f t="shared" si="11"/>
        <v>3</v>
      </c>
      <c r="E127" s="107">
        <v>2</v>
      </c>
      <c r="F127" s="107">
        <v>1</v>
      </c>
      <c r="G127" s="32"/>
      <c r="H127" s="137">
        <v>4</v>
      </c>
      <c r="I127" s="120">
        <f t="shared" si="12"/>
        <v>-0.25</v>
      </c>
      <c r="Q127" s="42"/>
      <c r="R127" s="42"/>
    </row>
    <row r="128" spans="2:18" ht="16.5" x14ac:dyDescent="0.25">
      <c r="B128" s="157"/>
      <c r="C128" s="105" t="s">
        <v>63</v>
      </c>
      <c r="D128" s="106">
        <f t="shared" si="11"/>
        <v>6</v>
      </c>
      <c r="E128" s="107">
        <v>4</v>
      </c>
      <c r="F128" s="107">
        <v>2</v>
      </c>
      <c r="G128" s="32"/>
      <c r="H128" s="137">
        <v>9</v>
      </c>
      <c r="I128" s="120">
        <f t="shared" si="12"/>
        <v>-0.33333333333333337</v>
      </c>
      <c r="Q128" s="42"/>
      <c r="R128" s="42"/>
    </row>
    <row r="129" spans="2:18" ht="16.5" x14ac:dyDescent="0.25">
      <c r="B129" s="158"/>
      <c r="C129" s="108" t="s">
        <v>1</v>
      </c>
      <c r="D129" s="109">
        <f t="shared" si="11"/>
        <v>9</v>
      </c>
      <c r="E129" s="109">
        <v>6</v>
      </c>
      <c r="F129" s="109">
        <v>3</v>
      </c>
      <c r="G129" s="32"/>
      <c r="H129" s="138">
        <v>13</v>
      </c>
      <c r="I129" s="121">
        <f t="shared" si="12"/>
        <v>-0.30769230769230771</v>
      </c>
      <c r="Q129" s="42"/>
      <c r="R129" s="42"/>
    </row>
    <row r="130" spans="2:18" ht="16.5" x14ac:dyDescent="0.25">
      <c r="B130" s="156" t="s">
        <v>41</v>
      </c>
      <c r="C130" s="105" t="s">
        <v>61</v>
      </c>
      <c r="D130" s="106">
        <f t="shared" si="11"/>
        <v>6</v>
      </c>
      <c r="E130" s="107">
        <v>5</v>
      </c>
      <c r="F130" s="107">
        <v>1</v>
      </c>
      <c r="G130" s="32"/>
      <c r="H130" s="137">
        <v>0</v>
      </c>
      <c r="I130" s="120" t="s">
        <v>87</v>
      </c>
      <c r="Q130" s="42"/>
      <c r="R130" s="42"/>
    </row>
    <row r="131" spans="2:18" ht="16.5" x14ac:dyDescent="0.25">
      <c r="B131" s="157"/>
      <c r="C131" s="105" t="s">
        <v>62</v>
      </c>
      <c r="D131" s="106">
        <f t="shared" si="11"/>
        <v>7</v>
      </c>
      <c r="E131" s="107">
        <v>4</v>
      </c>
      <c r="F131" s="107">
        <v>3</v>
      </c>
      <c r="G131" s="32"/>
      <c r="H131" s="137">
        <v>6</v>
      </c>
      <c r="I131" s="120">
        <f t="shared" si="12"/>
        <v>0.16666666666666674</v>
      </c>
      <c r="Q131" s="42"/>
      <c r="R131" s="42"/>
    </row>
    <row r="132" spans="2:18" ht="16.5" x14ac:dyDescent="0.25">
      <c r="B132" s="157"/>
      <c r="C132" s="105" t="s">
        <v>63</v>
      </c>
      <c r="D132" s="106">
        <f t="shared" si="11"/>
        <v>5</v>
      </c>
      <c r="E132" s="107">
        <v>5</v>
      </c>
      <c r="F132" s="107">
        <v>0</v>
      </c>
      <c r="G132" s="32"/>
      <c r="H132" s="137">
        <v>8</v>
      </c>
      <c r="I132" s="120">
        <f t="shared" si="12"/>
        <v>-0.375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58"/>
      <c r="C133" s="108" t="s">
        <v>1</v>
      </c>
      <c r="D133" s="109">
        <f t="shared" si="11"/>
        <v>18</v>
      </c>
      <c r="E133" s="109">
        <v>14</v>
      </c>
      <c r="F133" s="109">
        <v>4</v>
      </c>
      <c r="G133" s="32"/>
      <c r="H133" s="138">
        <v>14</v>
      </c>
      <c r="I133" s="121">
        <f t="shared" si="12"/>
        <v>0.28571428571428581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56" t="s">
        <v>66</v>
      </c>
      <c r="C134" s="105" t="s">
        <v>61</v>
      </c>
      <c r="D134" s="106">
        <f t="shared" si="11"/>
        <v>0</v>
      </c>
      <c r="E134" s="107">
        <v>0</v>
      </c>
      <c r="F134" s="107">
        <v>0</v>
      </c>
      <c r="G134" s="32"/>
      <c r="H134" s="137">
        <v>0</v>
      </c>
      <c r="I134" s="120" t="s">
        <v>87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57"/>
      <c r="C135" s="105" t="s">
        <v>62</v>
      </c>
      <c r="D135" s="106">
        <f t="shared" si="11"/>
        <v>5</v>
      </c>
      <c r="E135" s="107">
        <v>5</v>
      </c>
      <c r="F135" s="107">
        <v>0</v>
      </c>
      <c r="G135" s="32"/>
      <c r="H135" s="137">
        <v>3</v>
      </c>
      <c r="I135" s="120">
        <f t="shared" si="12"/>
        <v>0.66666666666666674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57"/>
      <c r="C136" s="105" t="s">
        <v>63</v>
      </c>
      <c r="D136" s="106">
        <f t="shared" si="11"/>
        <v>14</v>
      </c>
      <c r="E136" s="107">
        <v>11</v>
      </c>
      <c r="F136" s="107">
        <v>3</v>
      </c>
      <c r="G136" s="32"/>
      <c r="H136" s="137">
        <v>12</v>
      </c>
      <c r="I136" s="120">
        <f t="shared" si="12"/>
        <v>0.16666666666666674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58"/>
      <c r="C137" s="108" t="s">
        <v>1</v>
      </c>
      <c r="D137" s="109">
        <f t="shared" si="11"/>
        <v>19</v>
      </c>
      <c r="E137" s="109">
        <v>16</v>
      </c>
      <c r="F137" s="109">
        <v>3</v>
      </c>
      <c r="G137" s="32"/>
      <c r="H137" s="138">
        <v>15</v>
      </c>
      <c r="I137" s="121">
        <f t="shared" si="12"/>
        <v>0.26666666666666661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56" t="s">
        <v>67</v>
      </c>
      <c r="C138" s="105" t="s">
        <v>61</v>
      </c>
      <c r="D138" s="106">
        <f t="shared" si="11"/>
        <v>1</v>
      </c>
      <c r="E138" s="107">
        <v>1</v>
      </c>
      <c r="F138" s="107">
        <v>0</v>
      </c>
      <c r="G138" s="32"/>
      <c r="H138" s="137">
        <v>0</v>
      </c>
      <c r="I138" s="120" t="s">
        <v>87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57"/>
      <c r="C139" s="105" t="s">
        <v>62</v>
      </c>
      <c r="D139" s="106">
        <f t="shared" si="11"/>
        <v>4</v>
      </c>
      <c r="E139" s="107">
        <v>4</v>
      </c>
      <c r="F139" s="107">
        <v>0</v>
      </c>
      <c r="G139" s="32"/>
      <c r="H139" s="137">
        <v>4</v>
      </c>
      <c r="I139" s="120">
        <f t="shared" si="12"/>
        <v>0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57"/>
      <c r="C140" s="105" t="s">
        <v>63</v>
      </c>
      <c r="D140" s="106">
        <f t="shared" si="11"/>
        <v>10</v>
      </c>
      <c r="E140" s="107">
        <v>10</v>
      </c>
      <c r="F140" s="107">
        <v>0</v>
      </c>
      <c r="G140" s="32"/>
      <c r="H140" s="137">
        <v>14</v>
      </c>
      <c r="I140" s="120">
        <f t="shared" si="12"/>
        <v>-0.2857142857142857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58"/>
      <c r="C141" s="108" t="s">
        <v>1</v>
      </c>
      <c r="D141" s="109">
        <f t="shared" si="11"/>
        <v>15</v>
      </c>
      <c r="E141" s="109">
        <v>15</v>
      </c>
      <c r="F141" s="109">
        <v>0</v>
      </c>
      <c r="G141" s="32"/>
      <c r="H141" s="138">
        <v>18</v>
      </c>
      <c r="I141" s="121">
        <f t="shared" si="12"/>
        <v>-0.16666666666666663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56" t="s">
        <v>44</v>
      </c>
      <c r="C142" s="105" t="s">
        <v>61</v>
      </c>
      <c r="D142" s="106">
        <f t="shared" si="11"/>
        <v>0</v>
      </c>
      <c r="E142" s="107">
        <v>0</v>
      </c>
      <c r="F142" s="107">
        <v>0</v>
      </c>
      <c r="G142" s="32"/>
      <c r="H142" s="137">
        <v>0</v>
      </c>
      <c r="I142" s="120" t="s">
        <v>87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57"/>
      <c r="C143" s="105" t="s">
        <v>62</v>
      </c>
      <c r="D143" s="106">
        <f t="shared" si="11"/>
        <v>9</v>
      </c>
      <c r="E143" s="107">
        <v>9</v>
      </c>
      <c r="F143" s="107">
        <v>0</v>
      </c>
      <c r="G143" s="32"/>
      <c r="H143" s="137">
        <v>7</v>
      </c>
      <c r="I143" s="120">
        <f t="shared" si="12"/>
        <v>0.28571428571428581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57"/>
      <c r="C144" s="105" t="s">
        <v>63</v>
      </c>
      <c r="D144" s="106">
        <f t="shared" si="11"/>
        <v>5</v>
      </c>
      <c r="E144" s="107">
        <v>5</v>
      </c>
      <c r="F144" s="107">
        <v>0</v>
      </c>
      <c r="G144" s="32"/>
      <c r="H144" s="137">
        <v>3</v>
      </c>
      <c r="I144" s="120">
        <f t="shared" si="12"/>
        <v>0.66666666666666674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58"/>
      <c r="C145" s="108" t="s">
        <v>1</v>
      </c>
      <c r="D145" s="109">
        <f t="shared" si="11"/>
        <v>14</v>
      </c>
      <c r="E145" s="109">
        <v>14</v>
      </c>
      <c r="F145" s="109">
        <v>0</v>
      </c>
      <c r="G145" s="32"/>
      <c r="H145" s="138">
        <v>10</v>
      </c>
      <c r="I145" s="121">
        <f t="shared" si="12"/>
        <v>0.39999999999999991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56" t="s">
        <v>73</v>
      </c>
      <c r="C146" s="105" t="s">
        <v>61</v>
      </c>
      <c r="D146" s="106">
        <f t="shared" si="11"/>
        <v>25</v>
      </c>
      <c r="E146" s="107">
        <v>19</v>
      </c>
      <c r="F146" s="107">
        <v>6</v>
      </c>
      <c r="G146" s="32"/>
      <c r="H146" s="137">
        <v>28</v>
      </c>
      <c r="I146" s="120">
        <f t="shared" si="12"/>
        <v>-0.1071428571428571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57"/>
      <c r="C147" s="105" t="s">
        <v>62</v>
      </c>
      <c r="D147" s="106">
        <f t="shared" si="11"/>
        <v>57</v>
      </c>
      <c r="E147" s="107">
        <v>37</v>
      </c>
      <c r="F147" s="107">
        <v>20</v>
      </c>
      <c r="G147" s="32"/>
      <c r="H147" s="137">
        <v>70</v>
      </c>
      <c r="I147" s="120">
        <f t="shared" si="12"/>
        <v>-0.18571428571428572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57"/>
      <c r="C148" s="105" t="s">
        <v>63</v>
      </c>
      <c r="D148" s="106">
        <f t="shared" si="11"/>
        <v>132</v>
      </c>
      <c r="E148" s="107">
        <v>117</v>
      </c>
      <c r="F148" s="107">
        <v>15</v>
      </c>
      <c r="G148" s="32"/>
      <c r="H148" s="137">
        <v>101</v>
      </c>
      <c r="I148" s="120">
        <f t="shared" si="12"/>
        <v>0.30693069306930698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58"/>
      <c r="C149" s="108" t="s">
        <v>1</v>
      </c>
      <c r="D149" s="109">
        <f t="shared" si="11"/>
        <v>214</v>
      </c>
      <c r="E149" s="109">
        <v>173</v>
      </c>
      <c r="F149" s="109">
        <v>41</v>
      </c>
      <c r="G149" s="32"/>
      <c r="H149" s="138">
        <v>199</v>
      </c>
      <c r="I149" s="121">
        <f t="shared" si="12"/>
        <v>7.5376884422110546E-2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56" t="s">
        <v>74</v>
      </c>
      <c r="C150" s="105" t="s">
        <v>61</v>
      </c>
      <c r="D150" s="106">
        <f t="shared" si="11"/>
        <v>2</v>
      </c>
      <c r="E150" s="107">
        <v>2</v>
      </c>
      <c r="F150" s="107">
        <v>0</v>
      </c>
      <c r="G150" s="32"/>
      <c r="H150" s="137">
        <v>4</v>
      </c>
      <c r="I150" s="120">
        <f t="shared" si="12"/>
        <v>-0.5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57"/>
      <c r="C151" s="105" t="s">
        <v>62</v>
      </c>
      <c r="D151" s="106">
        <f t="shared" si="11"/>
        <v>2</v>
      </c>
      <c r="E151" s="107">
        <v>2</v>
      </c>
      <c r="F151" s="107">
        <v>0</v>
      </c>
      <c r="G151" s="32"/>
      <c r="H151" s="137">
        <v>1</v>
      </c>
      <c r="I151" s="120">
        <f t="shared" si="12"/>
        <v>1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57"/>
      <c r="C152" s="105" t="s">
        <v>63</v>
      </c>
      <c r="D152" s="106">
        <f t="shared" si="11"/>
        <v>1</v>
      </c>
      <c r="E152" s="107">
        <v>1</v>
      </c>
      <c r="F152" s="107">
        <v>0</v>
      </c>
      <c r="G152" s="32"/>
      <c r="H152" s="137">
        <v>6</v>
      </c>
      <c r="I152" s="120">
        <f t="shared" si="12"/>
        <v>-0.83333333333333337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58"/>
      <c r="C153" s="108" t="s">
        <v>1</v>
      </c>
      <c r="D153" s="109">
        <f t="shared" si="11"/>
        <v>5</v>
      </c>
      <c r="E153" s="109">
        <v>5</v>
      </c>
      <c r="F153" s="109">
        <v>0</v>
      </c>
      <c r="G153" s="32"/>
      <c r="H153" s="138">
        <v>11</v>
      </c>
      <c r="I153" s="121">
        <f t="shared" si="12"/>
        <v>-0.54545454545454541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56" t="s">
        <v>46</v>
      </c>
      <c r="C154" s="105" t="s">
        <v>61</v>
      </c>
      <c r="D154" s="106">
        <f t="shared" si="11"/>
        <v>0</v>
      </c>
      <c r="E154" s="107">
        <v>0</v>
      </c>
      <c r="F154" s="107">
        <v>0</v>
      </c>
      <c r="G154" s="32"/>
      <c r="H154" s="137">
        <v>1</v>
      </c>
      <c r="I154" s="120">
        <f t="shared" si="12"/>
        <v>-1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57"/>
      <c r="C155" s="105" t="s">
        <v>62</v>
      </c>
      <c r="D155" s="106">
        <f t="shared" si="11"/>
        <v>3</v>
      </c>
      <c r="E155" s="107">
        <v>3</v>
      </c>
      <c r="F155" s="107">
        <v>0</v>
      </c>
      <c r="G155" s="32"/>
      <c r="H155" s="137">
        <v>1</v>
      </c>
      <c r="I155" s="120">
        <f t="shared" si="12"/>
        <v>2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57"/>
      <c r="C156" s="105" t="s">
        <v>63</v>
      </c>
      <c r="D156" s="106">
        <f t="shared" si="11"/>
        <v>2</v>
      </c>
      <c r="E156" s="107">
        <v>2</v>
      </c>
      <c r="F156" s="107">
        <v>0</v>
      </c>
      <c r="G156" s="32"/>
      <c r="H156" s="137">
        <v>5</v>
      </c>
      <c r="I156" s="120">
        <f t="shared" ref="I156:I194" si="14">+D156/H156-1</f>
        <v>-0.6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58"/>
      <c r="C157" s="108" t="s">
        <v>1</v>
      </c>
      <c r="D157" s="109">
        <f t="shared" si="11"/>
        <v>5</v>
      </c>
      <c r="E157" s="109">
        <v>5</v>
      </c>
      <c r="F157" s="109">
        <v>0</v>
      </c>
      <c r="G157" s="32"/>
      <c r="H157" s="138">
        <v>7</v>
      </c>
      <c r="I157" s="121">
        <f t="shared" si="14"/>
        <v>-0.2857142857142857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56" t="s">
        <v>69</v>
      </c>
      <c r="C158" s="105" t="s">
        <v>61</v>
      </c>
      <c r="D158" s="106">
        <f t="shared" si="11"/>
        <v>0</v>
      </c>
      <c r="E158" s="107">
        <v>0</v>
      </c>
      <c r="F158" s="107">
        <v>0</v>
      </c>
      <c r="G158" s="32"/>
      <c r="H158" s="137">
        <v>0</v>
      </c>
      <c r="I158" s="120" t="s">
        <v>87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57"/>
      <c r="C159" s="105" t="s">
        <v>62</v>
      </c>
      <c r="D159" s="106">
        <f t="shared" ref="D159:D193" si="15">+E159+F159</f>
        <v>3</v>
      </c>
      <c r="E159" s="107">
        <v>2</v>
      </c>
      <c r="F159" s="107">
        <v>1</v>
      </c>
      <c r="G159" s="32"/>
      <c r="H159" s="137">
        <v>0</v>
      </c>
      <c r="I159" s="120" t="s">
        <v>87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57"/>
      <c r="C160" s="105" t="s">
        <v>63</v>
      </c>
      <c r="D160" s="106">
        <f t="shared" si="15"/>
        <v>4</v>
      </c>
      <c r="E160" s="107">
        <v>4</v>
      </c>
      <c r="F160" s="107">
        <v>0</v>
      </c>
      <c r="G160" s="32"/>
      <c r="H160" s="137">
        <v>4</v>
      </c>
      <c r="I160" s="120">
        <f t="shared" si="14"/>
        <v>0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58"/>
      <c r="C161" s="108" t="s">
        <v>1</v>
      </c>
      <c r="D161" s="109">
        <f t="shared" si="15"/>
        <v>7</v>
      </c>
      <c r="E161" s="109">
        <v>6</v>
      </c>
      <c r="F161" s="109">
        <v>1</v>
      </c>
      <c r="G161" s="32"/>
      <c r="H161" s="138">
        <v>4</v>
      </c>
      <c r="I161" s="121">
        <f t="shared" si="14"/>
        <v>0.75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56" t="s">
        <v>48</v>
      </c>
      <c r="C162" s="105" t="s">
        <v>61</v>
      </c>
      <c r="D162" s="106">
        <f t="shared" si="15"/>
        <v>0</v>
      </c>
      <c r="E162" s="107">
        <v>0</v>
      </c>
      <c r="F162" s="107">
        <v>0</v>
      </c>
      <c r="G162" s="32"/>
      <c r="H162" s="137">
        <v>0</v>
      </c>
      <c r="I162" s="120" t="s">
        <v>87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57"/>
      <c r="C163" s="105" t="s">
        <v>62</v>
      </c>
      <c r="D163" s="106">
        <f t="shared" si="15"/>
        <v>0</v>
      </c>
      <c r="E163" s="107">
        <v>0</v>
      </c>
      <c r="F163" s="107">
        <v>0</v>
      </c>
      <c r="G163" s="32"/>
      <c r="H163" s="137">
        <v>0</v>
      </c>
      <c r="I163" s="120" t="s">
        <v>87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57"/>
      <c r="C164" s="105" t="s">
        <v>63</v>
      </c>
      <c r="D164" s="106">
        <f t="shared" si="15"/>
        <v>2</v>
      </c>
      <c r="E164" s="107">
        <v>2</v>
      </c>
      <c r="F164" s="107">
        <v>0</v>
      </c>
      <c r="G164" s="32"/>
      <c r="H164" s="137">
        <v>1</v>
      </c>
      <c r="I164" s="120">
        <f>+D164/H164-1</f>
        <v>1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58"/>
      <c r="C165" s="108" t="s">
        <v>1</v>
      </c>
      <c r="D165" s="109">
        <f t="shared" si="15"/>
        <v>2</v>
      </c>
      <c r="E165" s="109">
        <v>2</v>
      </c>
      <c r="F165" s="109">
        <v>0</v>
      </c>
      <c r="G165" s="32"/>
      <c r="H165" s="138">
        <v>1</v>
      </c>
      <c r="I165" s="121">
        <f t="shared" si="14"/>
        <v>1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56" t="s">
        <v>49</v>
      </c>
      <c r="C166" s="105" t="s">
        <v>61</v>
      </c>
      <c r="D166" s="106">
        <f t="shared" si="15"/>
        <v>0</v>
      </c>
      <c r="E166" s="107">
        <v>0</v>
      </c>
      <c r="F166" s="107">
        <v>0</v>
      </c>
      <c r="G166" s="32"/>
      <c r="H166" s="137">
        <v>0</v>
      </c>
      <c r="I166" s="120" t="s">
        <v>87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57"/>
      <c r="C167" s="105" t="s">
        <v>62</v>
      </c>
      <c r="D167" s="106">
        <f t="shared" si="15"/>
        <v>1</v>
      </c>
      <c r="E167" s="107">
        <v>1</v>
      </c>
      <c r="F167" s="107">
        <v>0</v>
      </c>
      <c r="G167" s="32"/>
      <c r="H167" s="137">
        <v>0</v>
      </c>
      <c r="I167" s="120" t="s">
        <v>87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57"/>
      <c r="C168" s="105" t="s">
        <v>63</v>
      </c>
      <c r="D168" s="106">
        <f t="shared" si="15"/>
        <v>0</v>
      </c>
      <c r="E168" s="107">
        <v>0</v>
      </c>
      <c r="F168" s="107">
        <v>0</v>
      </c>
      <c r="G168" s="32"/>
      <c r="H168" s="137">
        <v>6</v>
      </c>
      <c r="I168" s="120">
        <f t="shared" si="14"/>
        <v>-1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58"/>
      <c r="C169" s="108" t="s">
        <v>1</v>
      </c>
      <c r="D169" s="109">
        <f t="shared" si="15"/>
        <v>1</v>
      </c>
      <c r="E169" s="109">
        <v>1</v>
      </c>
      <c r="F169" s="109">
        <v>0</v>
      </c>
      <c r="G169" s="32"/>
      <c r="H169" s="138">
        <v>6</v>
      </c>
      <c r="I169" s="121">
        <f t="shared" si="14"/>
        <v>-0.83333333333333337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56" t="s">
        <v>50</v>
      </c>
      <c r="C170" s="105" t="s">
        <v>61</v>
      </c>
      <c r="D170" s="106">
        <f t="shared" si="15"/>
        <v>2</v>
      </c>
      <c r="E170" s="107">
        <v>0</v>
      </c>
      <c r="F170" s="107">
        <v>2</v>
      </c>
      <c r="G170" s="32"/>
      <c r="H170" s="137">
        <v>2</v>
      </c>
      <c r="I170" s="120">
        <f t="shared" si="14"/>
        <v>0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57"/>
      <c r="C171" s="105" t="s">
        <v>62</v>
      </c>
      <c r="D171" s="106">
        <f t="shared" si="15"/>
        <v>4</v>
      </c>
      <c r="E171" s="107">
        <v>3</v>
      </c>
      <c r="F171" s="107">
        <v>1</v>
      </c>
      <c r="G171" s="32"/>
      <c r="H171" s="137">
        <v>8</v>
      </c>
      <c r="I171" s="120">
        <f t="shared" si="14"/>
        <v>-0.5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57"/>
      <c r="C172" s="105" t="s">
        <v>63</v>
      </c>
      <c r="D172" s="106">
        <f t="shared" si="15"/>
        <v>17</v>
      </c>
      <c r="E172" s="107">
        <v>16</v>
      </c>
      <c r="F172" s="107">
        <v>1</v>
      </c>
      <c r="G172" s="32"/>
      <c r="H172" s="137">
        <v>11</v>
      </c>
      <c r="I172" s="120">
        <f t="shared" si="14"/>
        <v>0.54545454545454541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58"/>
      <c r="C173" s="108" t="s">
        <v>1</v>
      </c>
      <c r="D173" s="109">
        <f t="shared" si="15"/>
        <v>23</v>
      </c>
      <c r="E173" s="109">
        <v>19</v>
      </c>
      <c r="F173" s="109">
        <v>4</v>
      </c>
      <c r="G173" s="32"/>
      <c r="H173" s="138">
        <v>21</v>
      </c>
      <c r="I173" s="121">
        <f t="shared" si="14"/>
        <v>9.5238095238095344E-2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56" t="s">
        <v>51</v>
      </c>
      <c r="C174" s="105" t="s">
        <v>61</v>
      </c>
      <c r="D174" s="106">
        <f t="shared" si="15"/>
        <v>2</v>
      </c>
      <c r="E174" s="107">
        <v>0</v>
      </c>
      <c r="F174" s="107">
        <v>2</v>
      </c>
      <c r="G174" s="32"/>
      <c r="H174" s="137">
        <v>1</v>
      </c>
      <c r="I174" s="120">
        <f t="shared" si="14"/>
        <v>1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57"/>
      <c r="C175" s="105" t="s">
        <v>62</v>
      </c>
      <c r="D175" s="106">
        <f t="shared" si="15"/>
        <v>0</v>
      </c>
      <c r="E175" s="107">
        <v>0</v>
      </c>
      <c r="F175" s="107">
        <v>0</v>
      </c>
      <c r="G175" s="32"/>
      <c r="H175" s="137">
        <v>4</v>
      </c>
      <c r="I175" s="120">
        <f t="shared" si="14"/>
        <v>-1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57"/>
      <c r="C176" s="105" t="s">
        <v>63</v>
      </c>
      <c r="D176" s="106">
        <f t="shared" si="15"/>
        <v>4</v>
      </c>
      <c r="E176" s="107">
        <v>4</v>
      </c>
      <c r="F176" s="107">
        <v>0</v>
      </c>
      <c r="G176" s="32"/>
      <c r="H176" s="137">
        <v>3</v>
      </c>
      <c r="I176" s="120">
        <f t="shared" si="14"/>
        <v>0.33333333333333326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58"/>
      <c r="C177" s="108" t="s">
        <v>1</v>
      </c>
      <c r="D177" s="109">
        <f t="shared" si="15"/>
        <v>6</v>
      </c>
      <c r="E177" s="109">
        <v>4</v>
      </c>
      <c r="F177" s="109">
        <v>2</v>
      </c>
      <c r="G177" s="32"/>
      <c r="H177" s="138">
        <v>8</v>
      </c>
      <c r="I177" s="121">
        <f t="shared" si="14"/>
        <v>-0.25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56" t="s">
        <v>70</v>
      </c>
      <c r="C178" s="105" t="s">
        <v>61</v>
      </c>
      <c r="D178" s="106">
        <f t="shared" si="15"/>
        <v>0</v>
      </c>
      <c r="E178" s="107">
        <v>0</v>
      </c>
      <c r="F178" s="107">
        <v>0</v>
      </c>
      <c r="G178" s="32"/>
      <c r="H178" s="137">
        <v>1</v>
      </c>
      <c r="I178" s="120">
        <f t="shared" si="14"/>
        <v>-1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57"/>
      <c r="C179" s="105" t="s">
        <v>62</v>
      </c>
      <c r="D179" s="106">
        <f t="shared" si="15"/>
        <v>1</v>
      </c>
      <c r="E179" s="107">
        <v>1</v>
      </c>
      <c r="F179" s="107">
        <v>0</v>
      </c>
      <c r="G179" s="32"/>
      <c r="H179" s="137">
        <v>6</v>
      </c>
      <c r="I179" s="120">
        <f t="shared" si="14"/>
        <v>-0.83333333333333337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57"/>
      <c r="C180" s="105" t="s">
        <v>63</v>
      </c>
      <c r="D180" s="106">
        <f t="shared" si="15"/>
        <v>7</v>
      </c>
      <c r="E180" s="107">
        <v>7</v>
      </c>
      <c r="F180" s="107">
        <v>0</v>
      </c>
      <c r="G180" s="32"/>
      <c r="H180" s="137">
        <v>8</v>
      </c>
      <c r="I180" s="120">
        <f t="shared" si="14"/>
        <v>-0.125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58"/>
      <c r="C181" s="108" t="s">
        <v>1</v>
      </c>
      <c r="D181" s="109">
        <f t="shared" si="15"/>
        <v>8</v>
      </c>
      <c r="E181" s="109">
        <v>8</v>
      </c>
      <c r="F181" s="109">
        <v>0</v>
      </c>
      <c r="G181" s="32"/>
      <c r="H181" s="138">
        <v>15</v>
      </c>
      <c r="I181" s="121">
        <f t="shared" si="14"/>
        <v>-0.46666666666666667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56" t="s">
        <v>53</v>
      </c>
      <c r="C182" s="105" t="s">
        <v>61</v>
      </c>
      <c r="D182" s="106">
        <f t="shared" si="15"/>
        <v>0</v>
      </c>
      <c r="E182" s="107">
        <v>0</v>
      </c>
      <c r="F182" s="107">
        <v>0</v>
      </c>
      <c r="G182" s="32"/>
      <c r="H182" s="137">
        <v>0</v>
      </c>
      <c r="I182" s="120" t="s">
        <v>87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57"/>
      <c r="C183" s="105" t="s">
        <v>62</v>
      </c>
      <c r="D183" s="106">
        <f t="shared" si="15"/>
        <v>0</v>
      </c>
      <c r="E183" s="107">
        <v>0</v>
      </c>
      <c r="F183" s="107">
        <v>0</v>
      </c>
      <c r="G183" s="32"/>
      <c r="H183" s="137">
        <v>2</v>
      </c>
      <c r="I183" s="120">
        <f t="shared" si="14"/>
        <v>-1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57"/>
      <c r="C184" s="105" t="s">
        <v>63</v>
      </c>
      <c r="D184" s="106">
        <f t="shared" si="15"/>
        <v>0</v>
      </c>
      <c r="E184" s="107">
        <v>0</v>
      </c>
      <c r="F184" s="107">
        <v>0</v>
      </c>
      <c r="G184" s="32"/>
      <c r="H184" s="137">
        <v>3</v>
      </c>
      <c r="I184" s="120">
        <f t="shared" si="14"/>
        <v>-1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58"/>
      <c r="C185" s="108" t="s">
        <v>1</v>
      </c>
      <c r="D185" s="109">
        <f t="shared" si="15"/>
        <v>0</v>
      </c>
      <c r="E185" s="109">
        <v>0</v>
      </c>
      <c r="F185" s="109">
        <v>0</v>
      </c>
      <c r="G185" s="32"/>
      <c r="H185" s="138">
        <v>5</v>
      </c>
      <c r="I185" s="121">
        <f t="shared" si="14"/>
        <v>-1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56" t="s">
        <v>54</v>
      </c>
      <c r="C186" s="105" t="s">
        <v>61</v>
      </c>
      <c r="D186" s="106">
        <f t="shared" si="15"/>
        <v>0</v>
      </c>
      <c r="E186" s="107">
        <v>0</v>
      </c>
      <c r="F186" s="107">
        <v>0</v>
      </c>
      <c r="G186" s="32"/>
      <c r="H186" s="137">
        <v>1</v>
      </c>
      <c r="I186" s="120">
        <f t="shared" si="14"/>
        <v>-1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57"/>
      <c r="C187" s="105" t="s">
        <v>62</v>
      </c>
      <c r="D187" s="106">
        <f t="shared" si="15"/>
        <v>0</v>
      </c>
      <c r="E187" s="107">
        <v>0</v>
      </c>
      <c r="F187" s="107">
        <v>0</v>
      </c>
      <c r="G187" s="32"/>
      <c r="H187" s="137">
        <v>1</v>
      </c>
      <c r="I187" s="120">
        <f t="shared" si="14"/>
        <v>-1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57"/>
      <c r="C188" s="105" t="s">
        <v>63</v>
      </c>
      <c r="D188" s="106">
        <f t="shared" si="15"/>
        <v>1</v>
      </c>
      <c r="E188" s="107">
        <v>1</v>
      </c>
      <c r="F188" s="107">
        <v>0</v>
      </c>
      <c r="G188" s="32"/>
      <c r="H188" s="137">
        <v>2</v>
      </c>
      <c r="I188" s="120">
        <f t="shared" si="14"/>
        <v>-0.5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58"/>
      <c r="C189" s="108" t="s">
        <v>1</v>
      </c>
      <c r="D189" s="109">
        <f t="shared" si="15"/>
        <v>1</v>
      </c>
      <c r="E189" s="109">
        <v>1</v>
      </c>
      <c r="F189" s="109">
        <v>0</v>
      </c>
      <c r="G189" s="32"/>
      <c r="H189" s="138">
        <v>4</v>
      </c>
      <c r="I189" s="121">
        <f t="shared" si="14"/>
        <v>-0.75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56" t="s">
        <v>55</v>
      </c>
      <c r="C190" s="105" t="s">
        <v>61</v>
      </c>
      <c r="D190" s="106">
        <f t="shared" si="15"/>
        <v>0</v>
      </c>
      <c r="E190" s="107">
        <v>0</v>
      </c>
      <c r="F190" s="107">
        <v>0</v>
      </c>
      <c r="G190" s="32"/>
      <c r="H190" s="137">
        <v>0</v>
      </c>
      <c r="I190" s="120" t="s">
        <v>87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57"/>
      <c r="C191" s="105" t="s">
        <v>62</v>
      </c>
      <c r="D191" s="106">
        <f t="shared" si="15"/>
        <v>2</v>
      </c>
      <c r="E191" s="107">
        <v>2</v>
      </c>
      <c r="F191" s="107">
        <v>0</v>
      </c>
      <c r="G191" s="32"/>
      <c r="H191" s="137">
        <v>2</v>
      </c>
      <c r="I191" s="120">
        <f t="shared" si="14"/>
        <v>0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57"/>
      <c r="C192" s="105" t="s">
        <v>63</v>
      </c>
      <c r="D192" s="106">
        <f t="shared" si="15"/>
        <v>4</v>
      </c>
      <c r="E192" s="107">
        <v>4</v>
      </c>
      <c r="F192" s="107">
        <v>0</v>
      </c>
      <c r="G192" s="32"/>
      <c r="H192" s="137">
        <v>3</v>
      </c>
      <c r="I192" s="120">
        <f t="shared" si="14"/>
        <v>0.33333333333333326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57"/>
      <c r="C193" s="110" t="s">
        <v>1</v>
      </c>
      <c r="D193" s="111">
        <f t="shared" si="15"/>
        <v>6</v>
      </c>
      <c r="E193" s="111">
        <v>6</v>
      </c>
      <c r="F193" s="111">
        <v>0</v>
      </c>
      <c r="G193" s="32"/>
      <c r="H193" s="139">
        <v>5</v>
      </c>
      <c r="I193" s="122">
        <f t="shared" si="14"/>
        <v>0.19999999999999996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59" t="s">
        <v>1</v>
      </c>
      <c r="C194" s="159"/>
      <c r="D194" s="112">
        <f>+D93+D97+D101+D105+D109+D113+D117+D121+D125+D129+D133+D137+D141+D145+D149+D153+D157+D161+D165+D169+D173+D177+D181+D185+D189+D193</f>
        <v>446</v>
      </c>
      <c r="E194" s="112">
        <v>0</v>
      </c>
      <c r="F194" s="112">
        <v>0</v>
      </c>
      <c r="G194" s="32"/>
      <c r="H194" s="112">
        <f>+H93+H97+H101+H105+H109+H113+H117+H121+H125+H129+H133+H137+H141+H145+H149+H153+H157+H161+H165+H169+H173+H177+H181+H185+H189+H193</f>
        <v>444</v>
      </c>
      <c r="I194" s="123">
        <f t="shared" si="14"/>
        <v>4.5045045045044585E-3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>
        <v>0</v>
      </c>
      <c r="F195" s="57">
        <v>0</v>
      </c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>
        <v>0</v>
      </c>
      <c r="F196" s="57">
        <v>0</v>
      </c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>
        <v>0</v>
      </c>
      <c r="F197" s="1">
        <v>0</v>
      </c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2" t="s">
        <v>29</v>
      </c>
      <c r="C198" s="172" t="s">
        <v>1</v>
      </c>
      <c r="D198" s="149" t="s">
        <v>20</v>
      </c>
      <c r="E198" s="150"/>
      <c r="F198" s="149" t="s">
        <v>21</v>
      </c>
      <c r="G198" s="150"/>
      <c r="H198" s="149" t="s">
        <v>22</v>
      </c>
      <c r="I198" s="150"/>
      <c r="J198" s="149" t="s">
        <v>23</v>
      </c>
      <c r="K198" s="150"/>
      <c r="L198" s="149" t="s">
        <v>24</v>
      </c>
      <c r="M198" s="150"/>
      <c r="N198" s="149" t="s">
        <v>25</v>
      </c>
      <c r="O198" s="150"/>
      <c r="P198" s="149" t="s">
        <v>26</v>
      </c>
      <c r="Q198" s="150"/>
      <c r="R198" s="149" t="s">
        <v>27</v>
      </c>
      <c r="S198" s="150"/>
      <c r="T198" s="149" t="s">
        <v>68</v>
      </c>
      <c r="U198" s="150"/>
    </row>
    <row r="199" spans="2:21" ht="21.75" customHeight="1" x14ac:dyDescent="0.25">
      <c r="B199" s="171"/>
      <c r="C199" s="173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8</v>
      </c>
      <c r="D200" s="22">
        <v>0</v>
      </c>
      <c r="E200" s="22">
        <v>0</v>
      </c>
      <c r="F200" s="22">
        <v>3</v>
      </c>
      <c r="G200" s="22">
        <v>0</v>
      </c>
      <c r="H200" s="22">
        <v>4</v>
      </c>
      <c r="I200" s="22">
        <v>0</v>
      </c>
      <c r="J200" s="22">
        <v>1</v>
      </c>
      <c r="K200" s="22">
        <v>0</v>
      </c>
      <c r="L200" s="22">
        <v>0</v>
      </c>
      <c r="M200" s="22">
        <v>0</v>
      </c>
      <c r="N200" s="22">
        <v>0</v>
      </c>
      <c r="O200" s="22">
        <v>0</v>
      </c>
      <c r="P200" s="22">
        <v>0</v>
      </c>
      <c r="Q200" s="22">
        <v>0</v>
      </c>
      <c r="R200" s="22">
        <v>0</v>
      </c>
      <c r="S200" s="22">
        <v>0</v>
      </c>
      <c r="T200" s="22">
        <v>0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6">SUM(D201:U201)</f>
        <v>21</v>
      </c>
      <c r="D201" s="22">
        <v>1</v>
      </c>
      <c r="E201" s="22">
        <v>0</v>
      </c>
      <c r="F201" s="22">
        <v>5</v>
      </c>
      <c r="G201" s="22">
        <v>1</v>
      </c>
      <c r="H201" s="22">
        <v>5</v>
      </c>
      <c r="I201" s="22">
        <v>0</v>
      </c>
      <c r="J201" s="22">
        <v>3</v>
      </c>
      <c r="K201" s="22">
        <v>1</v>
      </c>
      <c r="L201" s="22">
        <v>3</v>
      </c>
      <c r="M201" s="22">
        <v>0</v>
      </c>
      <c r="N201" s="22">
        <v>1</v>
      </c>
      <c r="O201" s="22">
        <v>0</v>
      </c>
      <c r="P201" s="22">
        <v>1</v>
      </c>
      <c r="Q201" s="22">
        <v>0</v>
      </c>
      <c r="R201" s="22">
        <v>0</v>
      </c>
      <c r="S201" s="22">
        <v>0</v>
      </c>
      <c r="T201" s="22">
        <v>0</v>
      </c>
      <c r="U201" s="22">
        <v>0</v>
      </c>
    </row>
    <row r="202" spans="2:21" ht="17.25" customHeight="1" x14ac:dyDescent="0.25">
      <c r="B202" s="25" t="s">
        <v>33</v>
      </c>
      <c r="C202" s="21">
        <f t="shared" si="16"/>
        <v>10</v>
      </c>
      <c r="D202" s="22">
        <v>0</v>
      </c>
      <c r="E202" s="22">
        <v>1</v>
      </c>
      <c r="F202" s="22">
        <v>2</v>
      </c>
      <c r="G202" s="22">
        <v>0</v>
      </c>
      <c r="H202" s="22">
        <v>1</v>
      </c>
      <c r="I202" s="22">
        <v>0</v>
      </c>
      <c r="J202" s="22">
        <v>1</v>
      </c>
      <c r="K202" s="22">
        <v>0</v>
      </c>
      <c r="L202" s="22">
        <v>3</v>
      </c>
      <c r="M202" s="22">
        <v>0</v>
      </c>
      <c r="N202" s="22">
        <v>2</v>
      </c>
      <c r="O202" s="22">
        <v>0</v>
      </c>
      <c r="P202" s="22">
        <v>0</v>
      </c>
      <c r="Q202" s="22">
        <v>0</v>
      </c>
      <c r="R202" s="22">
        <v>0</v>
      </c>
      <c r="S202" s="22">
        <v>0</v>
      </c>
      <c r="T202" s="22">
        <v>0</v>
      </c>
      <c r="U202" s="22">
        <v>0</v>
      </c>
    </row>
    <row r="203" spans="2:21" ht="17.25" customHeight="1" x14ac:dyDescent="0.25">
      <c r="B203" s="25" t="s">
        <v>34</v>
      </c>
      <c r="C203" s="21">
        <f t="shared" si="16"/>
        <v>40</v>
      </c>
      <c r="D203" s="22">
        <v>0</v>
      </c>
      <c r="E203" s="22">
        <v>0</v>
      </c>
      <c r="F203" s="22">
        <v>5</v>
      </c>
      <c r="G203" s="22">
        <v>0</v>
      </c>
      <c r="H203" s="22">
        <v>7</v>
      </c>
      <c r="I203" s="22">
        <v>0</v>
      </c>
      <c r="J203" s="22">
        <v>10</v>
      </c>
      <c r="K203" s="22">
        <v>1</v>
      </c>
      <c r="L203" s="22">
        <v>9</v>
      </c>
      <c r="M203" s="22">
        <v>0</v>
      </c>
      <c r="N203" s="22">
        <v>5</v>
      </c>
      <c r="O203" s="22">
        <v>1</v>
      </c>
      <c r="P203" s="22">
        <v>2</v>
      </c>
      <c r="Q203" s="22">
        <v>0</v>
      </c>
      <c r="R203" s="22">
        <v>0</v>
      </c>
      <c r="S203" s="22">
        <v>0</v>
      </c>
      <c r="T203" s="22">
        <v>0</v>
      </c>
      <c r="U203" s="22">
        <v>0</v>
      </c>
    </row>
    <row r="204" spans="2:21" ht="17.25" customHeight="1" x14ac:dyDescent="0.25">
      <c r="B204" s="25" t="s">
        <v>35</v>
      </c>
      <c r="C204" s="21">
        <f t="shared" si="16"/>
        <v>9</v>
      </c>
      <c r="D204" s="22">
        <v>0</v>
      </c>
      <c r="E204" s="22">
        <v>0</v>
      </c>
      <c r="F204" s="22">
        <v>2</v>
      </c>
      <c r="G204" s="22">
        <v>0</v>
      </c>
      <c r="H204" s="22">
        <v>5</v>
      </c>
      <c r="I204" s="22">
        <v>0</v>
      </c>
      <c r="J204" s="22">
        <v>2</v>
      </c>
      <c r="K204" s="22">
        <v>0</v>
      </c>
      <c r="L204" s="22">
        <v>0</v>
      </c>
      <c r="M204" s="22">
        <v>0</v>
      </c>
      <c r="N204" s="22">
        <v>0</v>
      </c>
      <c r="O204" s="22">
        <v>0</v>
      </c>
      <c r="P204" s="22">
        <v>0</v>
      </c>
      <c r="Q204" s="22">
        <v>0</v>
      </c>
      <c r="R204" s="22">
        <v>0</v>
      </c>
      <c r="S204" s="22">
        <v>0</v>
      </c>
      <c r="T204" s="22">
        <v>0</v>
      </c>
      <c r="U204" s="22">
        <v>0</v>
      </c>
    </row>
    <row r="205" spans="2:21" ht="17.25" customHeight="1" x14ac:dyDescent="0.25">
      <c r="B205" s="25" t="s">
        <v>36</v>
      </c>
      <c r="C205" s="21">
        <f t="shared" si="16"/>
        <v>19</v>
      </c>
      <c r="D205" s="22">
        <v>0</v>
      </c>
      <c r="E205" s="22">
        <v>0</v>
      </c>
      <c r="F205" s="22">
        <v>5</v>
      </c>
      <c r="G205" s="22">
        <v>0</v>
      </c>
      <c r="H205" s="22">
        <v>7</v>
      </c>
      <c r="I205" s="22">
        <v>1</v>
      </c>
      <c r="J205" s="22">
        <v>2</v>
      </c>
      <c r="K205" s="22">
        <v>0</v>
      </c>
      <c r="L205" s="22">
        <v>1</v>
      </c>
      <c r="M205" s="22">
        <v>0</v>
      </c>
      <c r="N205" s="22">
        <v>1</v>
      </c>
      <c r="O205" s="22">
        <v>0</v>
      </c>
      <c r="P205" s="22">
        <v>2</v>
      </c>
      <c r="Q205" s="22">
        <v>0</v>
      </c>
      <c r="R205" s="22">
        <v>0</v>
      </c>
      <c r="S205" s="22">
        <v>0</v>
      </c>
      <c r="T205" s="22">
        <v>0</v>
      </c>
      <c r="U205" s="22">
        <v>0</v>
      </c>
    </row>
    <row r="206" spans="2:21" ht="17.25" customHeight="1" x14ac:dyDescent="0.25">
      <c r="B206" s="25" t="s">
        <v>37</v>
      </c>
      <c r="C206" s="21">
        <f t="shared" si="16"/>
        <v>35</v>
      </c>
      <c r="D206" s="22">
        <v>1</v>
      </c>
      <c r="E206" s="22">
        <v>2</v>
      </c>
      <c r="F206" s="22">
        <v>1</v>
      </c>
      <c r="G206" s="22">
        <v>0</v>
      </c>
      <c r="H206" s="22">
        <v>8</v>
      </c>
      <c r="I206" s="22">
        <v>0</v>
      </c>
      <c r="J206" s="22">
        <v>4</v>
      </c>
      <c r="K206" s="22">
        <v>1</v>
      </c>
      <c r="L206" s="22">
        <v>13</v>
      </c>
      <c r="M206" s="22">
        <v>0</v>
      </c>
      <c r="N206" s="22">
        <v>2</v>
      </c>
      <c r="O206" s="22">
        <v>0</v>
      </c>
      <c r="P206" s="22">
        <v>1</v>
      </c>
      <c r="Q206" s="22">
        <v>0</v>
      </c>
      <c r="R206" s="22">
        <v>0</v>
      </c>
      <c r="S206" s="22">
        <v>0</v>
      </c>
      <c r="T206" s="22">
        <v>2</v>
      </c>
      <c r="U206" s="22">
        <v>0</v>
      </c>
    </row>
    <row r="207" spans="2:21" ht="17.25" customHeight="1" x14ac:dyDescent="0.25">
      <c r="B207" s="25" t="s">
        <v>38</v>
      </c>
      <c r="C207" s="21">
        <f t="shared" si="16"/>
        <v>39</v>
      </c>
      <c r="D207" s="22">
        <v>1</v>
      </c>
      <c r="E207" s="22">
        <v>1</v>
      </c>
      <c r="F207" s="22">
        <v>1</v>
      </c>
      <c r="G207" s="22">
        <v>3</v>
      </c>
      <c r="H207" s="22">
        <v>14</v>
      </c>
      <c r="I207" s="22">
        <v>0</v>
      </c>
      <c r="J207" s="22">
        <v>4</v>
      </c>
      <c r="K207" s="22">
        <v>1</v>
      </c>
      <c r="L207" s="22">
        <v>7</v>
      </c>
      <c r="M207" s="22">
        <v>0</v>
      </c>
      <c r="N207" s="22">
        <v>4</v>
      </c>
      <c r="O207" s="22">
        <v>0</v>
      </c>
      <c r="P207" s="22">
        <v>1</v>
      </c>
      <c r="Q207" s="22">
        <v>0</v>
      </c>
      <c r="R207" s="22">
        <v>1</v>
      </c>
      <c r="S207" s="22">
        <v>0</v>
      </c>
      <c r="T207" s="22">
        <v>1</v>
      </c>
      <c r="U207" s="22">
        <v>0</v>
      </c>
    </row>
    <row r="208" spans="2:21" ht="17.25" customHeight="1" x14ac:dyDescent="0.25">
      <c r="B208" s="25" t="s">
        <v>39</v>
      </c>
      <c r="C208" s="21">
        <f t="shared" si="16"/>
        <v>7</v>
      </c>
      <c r="D208" s="22">
        <v>1</v>
      </c>
      <c r="E208" s="22">
        <v>0</v>
      </c>
      <c r="F208" s="22">
        <v>1</v>
      </c>
      <c r="G208" s="22">
        <v>1</v>
      </c>
      <c r="H208" s="22">
        <v>3</v>
      </c>
      <c r="I208" s="22">
        <v>0</v>
      </c>
      <c r="J208" s="22">
        <v>0</v>
      </c>
      <c r="K208" s="22">
        <v>0</v>
      </c>
      <c r="L208" s="22">
        <v>0</v>
      </c>
      <c r="M208" s="22">
        <v>0</v>
      </c>
      <c r="N208" s="22">
        <v>0</v>
      </c>
      <c r="O208" s="22">
        <v>0</v>
      </c>
      <c r="P208" s="22">
        <v>1</v>
      </c>
      <c r="Q208" s="22">
        <v>0</v>
      </c>
      <c r="R208" s="22">
        <v>0</v>
      </c>
      <c r="S208" s="22">
        <v>0</v>
      </c>
      <c r="T208" s="22">
        <v>0</v>
      </c>
      <c r="U208" s="22">
        <v>0</v>
      </c>
    </row>
    <row r="209" spans="2:21" ht="17.25" customHeight="1" x14ac:dyDescent="0.25">
      <c r="B209" s="25" t="s">
        <v>40</v>
      </c>
      <c r="C209" s="21">
        <f t="shared" si="16"/>
        <v>17</v>
      </c>
      <c r="D209" s="22">
        <v>0</v>
      </c>
      <c r="E209" s="22">
        <v>0</v>
      </c>
      <c r="F209" s="22">
        <v>2</v>
      </c>
      <c r="G209" s="22">
        <v>1</v>
      </c>
      <c r="H209" s="22">
        <v>4</v>
      </c>
      <c r="I209" s="22">
        <v>2</v>
      </c>
      <c r="J209" s="22">
        <v>2</v>
      </c>
      <c r="K209" s="22">
        <v>0</v>
      </c>
      <c r="L209" s="22">
        <v>2</v>
      </c>
      <c r="M209" s="22">
        <v>0</v>
      </c>
      <c r="N209" s="22">
        <v>4</v>
      </c>
      <c r="O209" s="22">
        <v>0</v>
      </c>
      <c r="P209" s="22">
        <v>0</v>
      </c>
      <c r="Q209" s="22">
        <v>0</v>
      </c>
      <c r="R209" s="22">
        <v>0</v>
      </c>
      <c r="S209" s="22">
        <v>0</v>
      </c>
      <c r="T209" s="22">
        <v>0</v>
      </c>
      <c r="U209" s="22">
        <v>0</v>
      </c>
    </row>
    <row r="210" spans="2:21" ht="17.25" customHeight="1" x14ac:dyDescent="0.25">
      <c r="B210" s="25" t="s">
        <v>41</v>
      </c>
      <c r="C210" s="21">
        <f t="shared" si="16"/>
        <v>29</v>
      </c>
      <c r="D210" s="22">
        <v>5</v>
      </c>
      <c r="E210" s="22">
        <v>1</v>
      </c>
      <c r="F210" s="22">
        <v>4</v>
      </c>
      <c r="G210" s="22">
        <v>3</v>
      </c>
      <c r="H210" s="22">
        <v>5</v>
      </c>
      <c r="I210" s="22">
        <v>0</v>
      </c>
      <c r="J210" s="22">
        <v>4</v>
      </c>
      <c r="K210" s="22">
        <v>0</v>
      </c>
      <c r="L210" s="22">
        <v>1</v>
      </c>
      <c r="M210" s="22">
        <v>0</v>
      </c>
      <c r="N210" s="22">
        <v>1</v>
      </c>
      <c r="O210" s="22">
        <v>0</v>
      </c>
      <c r="P210" s="22">
        <v>3</v>
      </c>
      <c r="Q210" s="22">
        <v>0</v>
      </c>
      <c r="R210" s="22">
        <v>1</v>
      </c>
      <c r="S210" s="22">
        <v>0</v>
      </c>
      <c r="T210" s="22">
        <v>1</v>
      </c>
      <c r="U210" s="22">
        <v>0</v>
      </c>
    </row>
    <row r="211" spans="2:21" ht="17.25" customHeight="1" x14ac:dyDescent="0.25">
      <c r="B211" s="25" t="s">
        <v>42</v>
      </c>
      <c r="C211" s="21">
        <f t="shared" si="16"/>
        <v>34</v>
      </c>
      <c r="D211" s="22">
        <v>0</v>
      </c>
      <c r="E211" s="22">
        <v>0</v>
      </c>
      <c r="F211" s="22">
        <v>5</v>
      </c>
      <c r="G211" s="22">
        <v>0</v>
      </c>
      <c r="H211" s="22">
        <v>11</v>
      </c>
      <c r="I211" s="22">
        <v>3</v>
      </c>
      <c r="J211" s="22">
        <v>5</v>
      </c>
      <c r="K211" s="22">
        <v>0</v>
      </c>
      <c r="L211" s="22">
        <v>8</v>
      </c>
      <c r="M211" s="22">
        <v>0</v>
      </c>
      <c r="N211" s="22">
        <v>2</v>
      </c>
      <c r="O211" s="22">
        <v>0</v>
      </c>
      <c r="P211" s="22">
        <v>0</v>
      </c>
      <c r="Q211" s="22">
        <v>0</v>
      </c>
      <c r="R211" s="22">
        <v>0</v>
      </c>
      <c r="S211" s="22">
        <v>0</v>
      </c>
      <c r="T211" s="22">
        <v>0</v>
      </c>
      <c r="U211" s="22">
        <v>0</v>
      </c>
    </row>
    <row r="212" spans="2:21" ht="17.25" customHeight="1" x14ac:dyDescent="0.25">
      <c r="B212" s="25" t="s">
        <v>43</v>
      </c>
      <c r="C212" s="21">
        <f t="shared" si="16"/>
        <v>26</v>
      </c>
      <c r="D212" s="22">
        <v>1</v>
      </c>
      <c r="E212" s="22">
        <v>0</v>
      </c>
      <c r="F212" s="22">
        <v>4</v>
      </c>
      <c r="G212" s="22">
        <v>0</v>
      </c>
      <c r="H212" s="22">
        <v>10</v>
      </c>
      <c r="I212" s="22">
        <v>0</v>
      </c>
      <c r="J212" s="22">
        <v>2</v>
      </c>
      <c r="K212" s="22">
        <v>0</v>
      </c>
      <c r="L212" s="22">
        <v>8</v>
      </c>
      <c r="M212" s="22">
        <v>0</v>
      </c>
      <c r="N212" s="22">
        <v>1</v>
      </c>
      <c r="O212" s="22">
        <v>0</v>
      </c>
      <c r="P212" s="22">
        <v>0</v>
      </c>
      <c r="Q212" s="22">
        <v>0</v>
      </c>
      <c r="R212" s="22">
        <v>0</v>
      </c>
      <c r="S212" s="22">
        <v>0</v>
      </c>
      <c r="T212" s="22">
        <v>0</v>
      </c>
      <c r="U212" s="22">
        <v>0</v>
      </c>
    </row>
    <row r="213" spans="2:21" ht="17.25" customHeight="1" x14ac:dyDescent="0.25">
      <c r="B213" s="25" t="s">
        <v>44</v>
      </c>
      <c r="C213" s="21">
        <f t="shared" si="16"/>
        <v>27</v>
      </c>
      <c r="D213" s="22">
        <v>0</v>
      </c>
      <c r="E213" s="22">
        <v>0</v>
      </c>
      <c r="F213" s="22">
        <v>9</v>
      </c>
      <c r="G213" s="22">
        <v>0</v>
      </c>
      <c r="H213" s="22">
        <v>5</v>
      </c>
      <c r="I213" s="22">
        <v>0</v>
      </c>
      <c r="J213" s="22">
        <v>6</v>
      </c>
      <c r="K213" s="22">
        <v>0</v>
      </c>
      <c r="L213" s="22">
        <v>3</v>
      </c>
      <c r="M213" s="22">
        <v>0</v>
      </c>
      <c r="N213" s="22">
        <v>1</v>
      </c>
      <c r="O213" s="22">
        <v>0</v>
      </c>
      <c r="P213" s="22">
        <v>0</v>
      </c>
      <c r="Q213" s="22">
        <v>0</v>
      </c>
      <c r="R213" s="22">
        <v>0</v>
      </c>
      <c r="S213" s="22">
        <v>0</v>
      </c>
      <c r="T213" s="22">
        <v>3</v>
      </c>
      <c r="U213" s="22">
        <v>0</v>
      </c>
    </row>
    <row r="214" spans="2:21" ht="17.25" customHeight="1" x14ac:dyDescent="0.25">
      <c r="B214" s="25" t="s">
        <v>45</v>
      </c>
      <c r="C214" s="21">
        <f t="shared" si="16"/>
        <v>461</v>
      </c>
      <c r="D214" s="22">
        <v>21</v>
      </c>
      <c r="E214" s="22">
        <v>6</v>
      </c>
      <c r="F214" s="22">
        <v>39</v>
      </c>
      <c r="G214" s="22">
        <v>20</v>
      </c>
      <c r="H214" s="22">
        <v>118</v>
      </c>
      <c r="I214" s="22">
        <v>15</v>
      </c>
      <c r="J214" s="22">
        <v>77</v>
      </c>
      <c r="K214" s="22">
        <v>2</v>
      </c>
      <c r="L214" s="22">
        <v>68</v>
      </c>
      <c r="M214" s="22">
        <v>8</v>
      </c>
      <c r="N214" s="22">
        <v>43</v>
      </c>
      <c r="O214" s="22">
        <v>1</v>
      </c>
      <c r="P214" s="22">
        <v>16</v>
      </c>
      <c r="Q214" s="22">
        <v>0</v>
      </c>
      <c r="R214" s="22">
        <v>10</v>
      </c>
      <c r="S214" s="22">
        <v>0</v>
      </c>
      <c r="T214" s="22">
        <v>15</v>
      </c>
      <c r="U214" s="22">
        <v>2</v>
      </c>
    </row>
    <row r="215" spans="2:21" ht="17.25" customHeight="1" x14ac:dyDescent="0.25">
      <c r="B215" s="25" t="s">
        <v>46</v>
      </c>
      <c r="C215" s="21">
        <f t="shared" si="16"/>
        <v>7</v>
      </c>
      <c r="D215" s="22">
        <v>0</v>
      </c>
      <c r="E215" s="22">
        <v>0</v>
      </c>
      <c r="F215" s="22">
        <v>3</v>
      </c>
      <c r="G215" s="22">
        <v>0</v>
      </c>
      <c r="H215" s="22">
        <v>2</v>
      </c>
      <c r="I215" s="22">
        <v>0</v>
      </c>
      <c r="J215" s="22">
        <v>0</v>
      </c>
      <c r="K215" s="22">
        <v>0</v>
      </c>
      <c r="L215" s="22">
        <v>0</v>
      </c>
      <c r="M215" s="22">
        <v>0</v>
      </c>
      <c r="N215" s="22">
        <v>1</v>
      </c>
      <c r="O215" s="22">
        <v>0</v>
      </c>
      <c r="P215" s="22">
        <v>0</v>
      </c>
      <c r="Q215" s="22">
        <v>0</v>
      </c>
      <c r="R215" s="22">
        <v>0</v>
      </c>
      <c r="S215" s="22">
        <v>1</v>
      </c>
      <c r="T215" s="22">
        <v>0</v>
      </c>
      <c r="U215" s="22">
        <v>0</v>
      </c>
    </row>
    <row r="216" spans="2:21" ht="17.25" customHeight="1" x14ac:dyDescent="0.25">
      <c r="B216" s="25" t="s">
        <v>47</v>
      </c>
      <c r="C216" s="21">
        <f t="shared" si="16"/>
        <v>11</v>
      </c>
      <c r="D216" s="22">
        <v>0</v>
      </c>
      <c r="E216" s="22">
        <v>0</v>
      </c>
      <c r="F216" s="22">
        <v>2</v>
      </c>
      <c r="G216" s="22">
        <v>1</v>
      </c>
      <c r="H216" s="22">
        <v>4</v>
      </c>
      <c r="I216" s="22">
        <v>0</v>
      </c>
      <c r="J216" s="22">
        <v>2</v>
      </c>
      <c r="K216" s="22">
        <v>0</v>
      </c>
      <c r="L216" s="22">
        <v>1</v>
      </c>
      <c r="M216" s="22">
        <v>0</v>
      </c>
      <c r="N216" s="22">
        <v>1</v>
      </c>
      <c r="O216" s="22">
        <v>0</v>
      </c>
      <c r="P216" s="22">
        <v>0</v>
      </c>
      <c r="Q216" s="22">
        <v>0</v>
      </c>
      <c r="R216" s="22">
        <v>0</v>
      </c>
      <c r="S216" s="22">
        <v>0</v>
      </c>
      <c r="T216" s="22">
        <v>0</v>
      </c>
      <c r="U216" s="22">
        <v>0</v>
      </c>
    </row>
    <row r="217" spans="2:21" ht="17.25" customHeight="1" x14ac:dyDescent="0.25">
      <c r="B217" s="25" t="s">
        <v>48</v>
      </c>
      <c r="C217" s="21">
        <f t="shared" si="16"/>
        <v>4</v>
      </c>
      <c r="D217" s="22">
        <v>0</v>
      </c>
      <c r="E217" s="22">
        <v>0</v>
      </c>
      <c r="F217" s="22">
        <v>0</v>
      </c>
      <c r="G217" s="22">
        <v>0</v>
      </c>
      <c r="H217" s="22">
        <v>2</v>
      </c>
      <c r="I217" s="22">
        <v>0</v>
      </c>
      <c r="J217" s="22">
        <v>0</v>
      </c>
      <c r="K217" s="22">
        <v>0</v>
      </c>
      <c r="L217" s="22">
        <v>2</v>
      </c>
      <c r="M217" s="22">
        <v>0</v>
      </c>
      <c r="N217" s="22">
        <v>0</v>
      </c>
      <c r="O217" s="22">
        <v>0</v>
      </c>
      <c r="P217" s="22">
        <v>0</v>
      </c>
      <c r="Q217" s="22">
        <v>0</v>
      </c>
      <c r="R217" s="22">
        <v>0</v>
      </c>
      <c r="S217" s="22">
        <v>0</v>
      </c>
      <c r="T217" s="22">
        <v>0</v>
      </c>
      <c r="U217" s="22">
        <v>0</v>
      </c>
    </row>
    <row r="218" spans="2:21" ht="17.25" customHeight="1" x14ac:dyDescent="0.25">
      <c r="B218" s="25" t="s">
        <v>49</v>
      </c>
      <c r="C218" s="21">
        <f t="shared" si="16"/>
        <v>4</v>
      </c>
      <c r="D218" s="22">
        <v>0</v>
      </c>
      <c r="E218" s="22">
        <v>0</v>
      </c>
      <c r="F218" s="22">
        <v>1</v>
      </c>
      <c r="G218" s="22">
        <v>0</v>
      </c>
      <c r="H218" s="22">
        <v>0</v>
      </c>
      <c r="I218" s="22">
        <v>0</v>
      </c>
      <c r="J218" s="22">
        <v>2</v>
      </c>
      <c r="K218" s="22">
        <v>0</v>
      </c>
      <c r="L218" s="22">
        <v>1</v>
      </c>
      <c r="M218" s="22">
        <v>0</v>
      </c>
      <c r="N218" s="22">
        <v>0</v>
      </c>
      <c r="O218" s="22">
        <v>0</v>
      </c>
      <c r="P218" s="22">
        <v>0</v>
      </c>
      <c r="Q218" s="22">
        <v>0</v>
      </c>
      <c r="R218" s="22">
        <v>0</v>
      </c>
      <c r="S218" s="22">
        <v>0</v>
      </c>
      <c r="T218" s="22">
        <v>0</v>
      </c>
      <c r="U218" s="22">
        <v>0</v>
      </c>
    </row>
    <row r="219" spans="2:21" ht="17.25" customHeight="1" x14ac:dyDescent="0.25">
      <c r="B219" s="25" t="s">
        <v>50</v>
      </c>
      <c r="C219" s="21">
        <f t="shared" si="16"/>
        <v>41</v>
      </c>
      <c r="D219" s="22">
        <v>0</v>
      </c>
      <c r="E219" s="22">
        <v>2</v>
      </c>
      <c r="F219" s="22">
        <v>3</v>
      </c>
      <c r="G219" s="22">
        <v>1</v>
      </c>
      <c r="H219" s="22">
        <v>16</v>
      </c>
      <c r="I219" s="22">
        <v>1</v>
      </c>
      <c r="J219" s="22">
        <v>7</v>
      </c>
      <c r="K219" s="22">
        <v>0</v>
      </c>
      <c r="L219" s="22">
        <v>5</v>
      </c>
      <c r="M219" s="22">
        <v>0</v>
      </c>
      <c r="N219" s="22">
        <v>3</v>
      </c>
      <c r="O219" s="22">
        <v>0</v>
      </c>
      <c r="P219" s="22">
        <v>0</v>
      </c>
      <c r="Q219" s="22">
        <v>0</v>
      </c>
      <c r="R219" s="22">
        <v>2</v>
      </c>
      <c r="S219" s="22">
        <v>0</v>
      </c>
      <c r="T219" s="22">
        <v>1</v>
      </c>
      <c r="U219" s="22">
        <v>0</v>
      </c>
    </row>
    <row r="220" spans="2:21" ht="17.25" customHeight="1" x14ac:dyDescent="0.25">
      <c r="B220" s="25" t="s">
        <v>51</v>
      </c>
      <c r="C220" s="21">
        <f t="shared" si="16"/>
        <v>10</v>
      </c>
      <c r="D220" s="22">
        <v>0</v>
      </c>
      <c r="E220" s="22">
        <v>2</v>
      </c>
      <c r="F220" s="22">
        <v>0</v>
      </c>
      <c r="G220" s="22">
        <v>0</v>
      </c>
      <c r="H220" s="22">
        <v>4</v>
      </c>
      <c r="I220" s="22">
        <v>0</v>
      </c>
      <c r="J220" s="22">
        <v>0</v>
      </c>
      <c r="K220" s="22">
        <v>0</v>
      </c>
      <c r="L220" s="22">
        <v>1</v>
      </c>
      <c r="M220" s="22">
        <v>0</v>
      </c>
      <c r="N220" s="22">
        <v>3</v>
      </c>
      <c r="O220" s="22">
        <v>0</v>
      </c>
      <c r="P220" s="22">
        <v>0</v>
      </c>
      <c r="Q220" s="22">
        <v>0</v>
      </c>
      <c r="R220" s="22">
        <v>0</v>
      </c>
      <c r="S220" s="22">
        <v>0</v>
      </c>
      <c r="T220" s="22">
        <v>0</v>
      </c>
      <c r="U220" s="22">
        <v>0</v>
      </c>
    </row>
    <row r="221" spans="2:21" ht="17.25" customHeight="1" x14ac:dyDescent="0.25">
      <c r="B221" s="25" t="s">
        <v>52</v>
      </c>
      <c r="C221" s="21">
        <f t="shared" si="16"/>
        <v>11</v>
      </c>
      <c r="D221" s="22">
        <v>0</v>
      </c>
      <c r="E221" s="22">
        <v>0</v>
      </c>
      <c r="F221" s="22">
        <v>1</v>
      </c>
      <c r="G221" s="22">
        <v>0</v>
      </c>
      <c r="H221" s="22">
        <v>7</v>
      </c>
      <c r="I221" s="22">
        <v>0</v>
      </c>
      <c r="J221" s="22">
        <v>1</v>
      </c>
      <c r="K221" s="22">
        <v>0</v>
      </c>
      <c r="L221" s="22">
        <v>2</v>
      </c>
      <c r="M221" s="22">
        <v>0</v>
      </c>
      <c r="N221" s="22">
        <v>0</v>
      </c>
      <c r="O221" s="22">
        <v>0</v>
      </c>
      <c r="P221" s="22">
        <v>0</v>
      </c>
      <c r="Q221" s="22">
        <v>0</v>
      </c>
      <c r="R221" s="22">
        <v>0</v>
      </c>
      <c r="S221" s="22">
        <v>0</v>
      </c>
      <c r="T221" s="22">
        <v>0</v>
      </c>
      <c r="U221" s="22">
        <v>0</v>
      </c>
    </row>
    <row r="222" spans="2:21" ht="17.25" customHeight="1" x14ac:dyDescent="0.25">
      <c r="B222" s="25" t="s">
        <v>53</v>
      </c>
      <c r="C222" s="21">
        <f t="shared" si="16"/>
        <v>4</v>
      </c>
      <c r="D222" s="22">
        <v>0</v>
      </c>
      <c r="E222" s="22">
        <v>0</v>
      </c>
      <c r="F222" s="22">
        <v>0</v>
      </c>
      <c r="G222" s="22">
        <v>0</v>
      </c>
      <c r="H222" s="22">
        <v>0</v>
      </c>
      <c r="I222" s="22">
        <v>0</v>
      </c>
      <c r="J222" s="22">
        <v>4</v>
      </c>
      <c r="K222" s="22">
        <v>0</v>
      </c>
      <c r="L222" s="22">
        <v>0</v>
      </c>
      <c r="M222" s="22">
        <v>0</v>
      </c>
      <c r="N222" s="22">
        <v>0</v>
      </c>
      <c r="O222" s="22">
        <v>0</v>
      </c>
      <c r="P222" s="22">
        <v>0</v>
      </c>
      <c r="Q222" s="22">
        <v>0</v>
      </c>
      <c r="R222" s="22">
        <v>0</v>
      </c>
      <c r="S222" s="22">
        <v>0</v>
      </c>
      <c r="T222" s="22">
        <v>0</v>
      </c>
      <c r="U222" s="22">
        <v>0</v>
      </c>
    </row>
    <row r="223" spans="2:21" ht="17.25" customHeight="1" x14ac:dyDescent="0.25">
      <c r="B223" s="25" t="s">
        <v>54</v>
      </c>
      <c r="C223" s="21">
        <f t="shared" si="16"/>
        <v>4</v>
      </c>
      <c r="D223" s="22">
        <v>0</v>
      </c>
      <c r="E223" s="22">
        <v>0</v>
      </c>
      <c r="F223" s="22">
        <v>0</v>
      </c>
      <c r="G223" s="22">
        <v>0</v>
      </c>
      <c r="H223" s="22">
        <v>1</v>
      </c>
      <c r="I223" s="22">
        <v>0</v>
      </c>
      <c r="J223" s="22">
        <v>0</v>
      </c>
      <c r="K223" s="22">
        <v>0</v>
      </c>
      <c r="L223" s="22">
        <v>2</v>
      </c>
      <c r="M223" s="22">
        <v>0</v>
      </c>
      <c r="N223" s="22">
        <v>0</v>
      </c>
      <c r="O223" s="22">
        <v>1</v>
      </c>
      <c r="P223" s="22">
        <v>0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6"/>
        <v>6</v>
      </c>
      <c r="D224" s="48">
        <v>0</v>
      </c>
      <c r="E224" s="48">
        <v>0</v>
      </c>
      <c r="F224" s="48">
        <v>2</v>
      </c>
      <c r="G224" s="48">
        <v>0</v>
      </c>
      <c r="H224" s="48">
        <v>4</v>
      </c>
      <c r="I224" s="48">
        <v>0</v>
      </c>
      <c r="J224" s="48">
        <v>0</v>
      </c>
      <c r="K224" s="48">
        <v>0</v>
      </c>
      <c r="L224" s="48">
        <v>0</v>
      </c>
      <c r="M224" s="48">
        <v>0</v>
      </c>
      <c r="N224" s="48">
        <v>0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T224" s="48">
        <v>0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" si="17">SUM(C200:C224)</f>
        <v>884</v>
      </c>
      <c r="D225" s="90">
        <v>0</v>
      </c>
      <c r="E225" s="91">
        <v>0</v>
      </c>
      <c r="F225" s="31">
        <v>0</v>
      </c>
      <c r="G225" s="31">
        <v>0</v>
      </c>
      <c r="H225" s="90">
        <v>0</v>
      </c>
      <c r="I225" s="91">
        <v>0</v>
      </c>
      <c r="J225" s="31">
        <v>0</v>
      </c>
      <c r="K225" s="31">
        <v>0</v>
      </c>
      <c r="L225" s="90">
        <v>0</v>
      </c>
      <c r="M225" s="91">
        <v>0</v>
      </c>
      <c r="N225" s="31">
        <v>0</v>
      </c>
      <c r="O225" s="31">
        <v>0</v>
      </c>
      <c r="P225" s="90">
        <v>0</v>
      </c>
      <c r="Q225" s="91">
        <v>0</v>
      </c>
      <c r="R225" s="31">
        <v>0</v>
      </c>
      <c r="S225" s="31">
        <v>0</v>
      </c>
      <c r="T225" s="31">
        <v>0</v>
      </c>
      <c r="U225" s="31">
        <v>0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0</v>
      </c>
      <c r="E226" s="93">
        <f t="shared" ref="E226:U226" si="18">+E225/$C$225</f>
        <v>0</v>
      </c>
      <c r="F226" s="36">
        <f t="shared" si="18"/>
        <v>0</v>
      </c>
      <c r="G226" s="36">
        <f t="shared" si="18"/>
        <v>0</v>
      </c>
      <c r="H226" s="92">
        <f t="shared" si="18"/>
        <v>0</v>
      </c>
      <c r="I226" s="93">
        <f t="shared" si="18"/>
        <v>0</v>
      </c>
      <c r="J226" s="36">
        <f t="shared" si="18"/>
        <v>0</v>
      </c>
      <c r="K226" s="36">
        <f t="shared" si="18"/>
        <v>0</v>
      </c>
      <c r="L226" s="92">
        <f t="shared" si="18"/>
        <v>0</v>
      </c>
      <c r="M226" s="93">
        <f t="shared" si="18"/>
        <v>0</v>
      </c>
      <c r="N226" s="36">
        <f t="shared" si="18"/>
        <v>0</v>
      </c>
      <c r="O226" s="36">
        <f t="shared" si="18"/>
        <v>0</v>
      </c>
      <c r="P226" s="92">
        <f t="shared" si="18"/>
        <v>0</v>
      </c>
      <c r="Q226" s="93">
        <f t="shared" si="18"/>
        <v>0</v>
      </c>
      <c r="R226" s="36">
        <f t="shared" si="18"/>
        <v>0</v>
      </c>
      <c r="S226" s="36">
        <f t="shared" si="18"/>
        <v>0</v>
      </c>
      <c r="T226" s="36">
        <f t="shared" si="18"/>
        <v>0</v>
      </c>
      <c r="U226" s="36">
        <f t="shared" si="18"/>
        <v>0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2" t="s">
        <v>29</v>
      </c>
      <c r="C230" s="172" t="s">
        <v>1</v>
      </c>
      <c r="D230" s="151" t="s">
        <v>72</v>
      </c>
      <c r="E230" s="151"/>
      <c r="F230" s="152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71"/>
      <c r="C231" s="173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8</v>
      </c>
      <c r="D232" s="62">
        <v>0</v>
      </c>
      <c r="E232" s="22">
        <v>0</v>
      </c>
      <c r="F232" s="22">
        <v>8</v>
      </c>
      <c r="G232" s="69"/>
      <c r="H232" s="69"/>
      <c r="I232" s="69"/>
      <c r="J232" s="69"/>
      <c r="K232" s="69"/>
      <c r="L232" s="69"/>
      <c r="M232" s="74" t="s">
        <v>48</v>
      </c>
      <c r="N232" s="74">
        <v>4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19">SUM(D233:F233)</f>
        <v>21</v>
      </c>
      <c r="D233" s="22">
        <v>0</v>
      </c>
      <c r="E233" s="22">
        <v>3</v>
      </c>
      <c r="F233" s="22">
        <v>18</v>
      </c>
      <c r="G233" s="69"/>
      <c r="H233" s="69"/>
      <c r="I233" s="69"/>
      <c r="J233" s="69"/>
      <c r="K233" s="69"/>
      <c r="L233" s="69"/>
      <c r="M233" s="74" t="s">
        <v>49</v>
      </c>
      <c r="N233" s="74">
        <v>4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19"/>
        <v>10</v>
      </c>
      <c r="D234" s="22">
        <v>0</v>
      </c>
      <c r="E234" s="22">
        <v>1</v>
      </c>
      <c r="F234" s="22">
        <v>9</v>
      </c>
      <c r="G234" s="69"/>
      <c r="H234" s="69"/>
      <c r="I234" s="69"/>
      <c r="J234" s="69"/>
      <c r="K234" s="69"/>
      <c r="L234" s="69"/>
      <c r="M234" s="74" t="s">
        <v>53</v>
      </c>
      <c r="N234" s="74">
        <v>4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19"/>
        <v>40</v>
      </c>
      <c r="D235" s="22">
        <v>2</v>
      </c>
      <c r="E235" s="22">
        <v>5</v>
      </c>
      <c r="F235" s="22">
        <v>33</v>
      </c>
      <c r="G235" s="69"/>
      <c r="H235" s="69"/>
      <c r="I235" s="69"/>
      <c r="J235" s="69"/>
      <c r="K235" s="69"/>
      <c r="L235" s="69"/>
      <c r="M235" s="74" t="s">
        <v>54</v>
      </c>
      <c r="N235" s="74">
        <v>4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19"/>
        <v>9</v>
      </c>
      <c r="D236" s="22">
        <v>1</v>
      </c>
      <c r="E236" s="22">
        <v>1</v>
      </c>
      <c r="F236" s="22">
        <v>7</v>
      </c>
      <c r="G236" s="69"/>
      <c r="H236" s="69"/>
      <c r="I236" s="69"/>
      <c r="J236" s="69"/>
      <c r="K236" s="69"/>
      <c r="L236" s="69"/>
      <c r="M236" s="74" t="s">
        <v>55</v>
      </c>
      <c r="N236" s="74">
        <v>6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19"/>
        <v>19</v>
      </c>
      <c r="D237" s="22">
        <v>0</v>
      </c>
      <c r="E237" s="22">
        <v>3</v>
      </c>
      <c r="F237" s="22">
        <v>16</v>
      </c>
      <c r="G237" s="69"/>
      <c r="H237" s="69"/>
      <c r="I237" s="69"/>
      <c r="J237" s="69"/>
      <c r="K237" s="69"/>
      <c r="L237" s="69"/>
      <c r="M237" s="74" t="s">
        <v>39</v>
      </c>
      <c r="N237" s="74">
        <v>7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19"/>
        <v>35</v>
      </c>
      <c r="D238" s="22">
        <v>0</v>
      </c>
      <c r="E238" s="22">
        <v>8</v>
      </c>
      <c r="F238" s="22">
        <v>27</v>
      </c>
      <c r="G238" s="69"/>
      <c r="H238" s="69"/>
      <c r="I238" s="69"/>
      <c r="J238" s="69"/>
      <c r="K238" s="69"/>
      <c r="L238" s="69"/>
      <c r="M238" s="74" t="s">
        <v>46</v>
      </c>
      <c r="N238" s="74">
        <v>7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19"/>
        <v>39</v>
      </c>
      <c r="D239" s="22">
        <v>2</v>
      </c>
      <c r="E239" s="22">
        <v>5</v>
      </c>
      <c r="F239" s="22">
        <v>32</v>
      </c>
      <c r="G239" s="69"/>
      <c r="H239" s="69"/>
      <c r="I239" s="69"/>
      <c r="J239" s="69"/>
      <c r="K239" s="69"/>
      <c r="L239" s="69"/>
      <c r="M239" s="74" t="s">
        <v>31</v>
      </c>
      <c r="N239" s="74">
        <v>8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19"/>
        <v>7</v>
      </c>
      <c r="D240" s="22">
        <v>0</v>
      </c>
      <c r="E240" s="22">
        <v>0</v>
      </c>
      <c r="F240" s="22">
        <v>7</v>
      </c>
      <c r="G240" s="69"/>
      <c r="H240" s="69"/>
      <c r="I240" s="69"/>
      <c r="J240" s="69"/>
      <c r="K240" s="69"/>
      <c r="L240" s="69"/>
      <c r="M240" s="74" t="s">
        <v>35</v>
      </c>
      <c r="N240" s="74">
        <v>9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19"/>
        <v>17</v>
      </c>
      <c r="D241" s="22">
        <v>0</v>
      </c>
      <c r="E241" s="22">
        <v>3</v>
      </c>
      <c r="F241" s="22">
        <v>14</v>
      </c>
      <c r="G241" s="69"/>
      <c r="H241" s="69"/>
      <c r="I241" s="69"/>
      <c r="J241" s="69"/>
      <c r="K241" s="69"/>
      <c r="L241" s="69"/>
      <c r="M241" s="74" t="s">
        <v>33</v>
      </c>
      <c r="N241" s="74">
        <v>10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19"/>
        <v>29</v>
      </c>
      <c r="D242" s="22">
        <v>0</v>
      </c>
      <c r="E242" s="22">
        <v>7</v>
      </c>
      <c r="F242" s="22">
        <v>22</v>
      </c>
      <c r="G242" s="69"/>
      <c r="H242" s="69"/>
      <c r="I242" s="69"/>
      <c r="J242" s="69"/>
      <c r="K242" s="69"/>
      <c r="L242" s="69"/>
      <c r="M242" s="74" t="s">
        <v>51</v>
      </c>
      <c r="N242" s="74">
        <v>10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19"/>
        <v>34</v>
      </c>
      <c r="D243" s="22">
        <v>0</v>
      </c>
      <c r="E243" s="22">
        <v>1</v>
      </c>
      <c r="F243" s="22">
        <v>33</v>
      </c>
      <c r="G243" s="69"/>
      <c r="H243" s="69"/>
      <c r="I243" s="69"/>
      <c r="J243" s="69"/>
      <c r="K243" s="69"/>
      <c r="L243" s="69"/>
      <c r="M243" s="74" t="s">
        <v>47</v>
      </c>
      <c r="N243" s="74">
        <v>11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19"/>
        <v>26</v>
      </c>
      <c r="D244" s="22">
        <v>0</v>
      </c>
      <c r="E244" s="22">
        <v>4</v>
      </c>
      <c r="F244" s="22">
        <v>22</v>
      </c>
      <c r="G244" s="69"/>
      <c r="H244" s="69"/>
      <c r="I244" s="69"/>
      <c r="J244" s="69"/>
      <c r="K244" s="69"/>
      <c r="L244" s="69"/>
      <c r="M244" s="74" t="s">
        <v>52</v>
      </c>
      <c r="N244" s="74">
        <v>11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19"/>
        <v>27</v>
      </c>
      <c r="D245" s="22">
        <v>1</v>
      </c>
      <c r="E245" s="22">
        <v>4</v>
      </c>
      <c r="F245" s="22">
        <v>22</v>
      </c>
      <c r="G245" s="69"/>
      <c r="H245" s="69"/>
      <c r="I245" s="69"/>
      <c r="J245" s="69"/>
      <c r="K245" s="69"/>
      <c r="L245" s="69"/>
      <c r="M245" s="74" t="s">
        <v>40</v>
      </c>
      <c r="N245" s="74">
        <v>17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19"/>
        <v>461</v>
      </c>
      <c r="D246" s="22">
        <v>21</v>
      </c>
      <c r="E246" s="22">
        <v>93</v>
      </c>
      <c r="F246" s="22">
        <v>347</v>
      </c>
      <c r="G246" s="69"/>
      <c r="H246" s="69"/>
      <c r="I246" s="69"/>
      <c r="J246" s="69"/>
      <c r="K246" s="69"/>
      <c r="L246" s="69"/>
      <c r="M246" s="74" t="s">
        <v>36</v>
      </c>
      <c r="N246" s="74">
        <v>19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19"/>
        <v>7</v>
      </c>
      <c r="D247" s="22">
        <v>0</v>
      </c>
      <c r="E247" s="22">
        <v>0</v>
      </c>
      <c r="F247" s="22">
        <v>7</v>
      </c>
      <c r="G247" s="69"/>
      <c r="H247" s="69"/>
      <c r="I247" s="69"/>
      <c r="J247" s="69"/>
      <c r="K247" s="69"/>
      <c r="L247" s="69"/>
      <c r="M247" s="74" t="s">
        <v>32</v>
      </c>
      <c r="N247" s="74">
        <v>21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19"/>
        <v>11</v>
      </c>
      <c r="D248" s="22">
        <v>0</v>
      </c>
      <c r="E248" s="22">
        <v>2</v>
      </c>
      <c r="F248" s="22">
        <v>9</v>
      </c>
      <c r="G248" s="69"/>
      <c r="H248" s="69"/>
      <c r="I248" s="69"/>
      <c r="J248" s="69"/>
      <c r="K248" s="69"/>
      <c r="L248" s="69"/>
      <c r="M248" s="74" t="s">
        <v>43</v>
      </c>
      <c r="N248" s="74">
        <v>26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19"/>
        <v>4</v>
      </c>
      <c r="D249" s="22">
        <v>0</v>
      </c>
      <c r="E249" s="22">
        <v>0</v>
      </c>
      <c r="F249" s="22">
        <v>4</v>
      </c>
      <c r="G249" s="69"/>
      <c r="H249" s="69"/>
      <c r="I249" s="69"/>
      <c r="J249" s="69"/>
      <c r="K249" s="69"/>
      <c r="L249" s="69"/>
      <c r="M249" s="74" t="s">
        <v>44</v>
      </c>
      <c r="N249" s="74">
        <v>27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19"/>
        <v>4</v>
      </c>
      <c r="D250" s="22">
        <v>0</v>
      </c>
      <c r="E250" s="22">
        <v>1</v>
      </c>
      <c r="F250" s="22">
        <v>3</v>
      </c>
      <c r="G250" s="69"/>
      <c r="H250" s="69"/>
      <c r="I250" s="69"/>
      <c r="J250" s="69"/>
      <c r="K250" s="69"/>
      <c r="L250" s="69"/>
      <c r="M250" s="74" t="s">
        <v>41</v>
      </c>
      <c r="N250" s="74">
        <v>29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19"/>
        <v>41</v>
      </c>
      <c r="D251" s="22">
        <v>0</v>
      </c>
      <c r="E251" s="22">
        <v>8</v>
      </c>
      <c r="F251" s="22">
        <v>33</v>
      </c>
      <c r="G251" s="69"/>
      <c r="H251" s="69"/>
      <c r="I251" s="69"/>
      <c r="J251" s="69"/>
      <c r="K251" s="69"/>
      <c r="L251" s="69"/>
      <c r="M251" s="74" t="s">
        <v>42</v>
      </c>
      <c r="N251" s="74">
        <v>34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19"/>
        <v>10</v>
      </c>
      <c r="D252" s="22">
        <v>1</v>
      </c>
      <c r="E252" s="22">
        <v>2</v>
      </c>
      <c r="F252" s="22">
        <v>7</v>
      </c>
      <c r="G252" s="69"/>
      <c r="H252" s="69"/>
      <c r="I252" s="69"/>
      <c r="J252" s="69"/>
      <c r="K252" s="69"/>
      <c r="L252" s="43"/>
      <c r="M252" s="74" t="s">
        <v>37</v>
      </c>
      <c r="N252" s="74">
        <v>35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19"/>
        <v>11</v>
      </c>
      <c r="D253" s="22">
        <v>0</v>
      </c>
      <c r="E253" s="22">
        <v>1</v>
      </c>
      <c r="F253" s="22">
        <v>10</v>
      </c>
      <c r="G253" s="69"/>
      <c r="H253" s="69"/>
      <c r="I253" s="69"/>
      <c r="J253" s="69"/>
      <c r="K253" s="69"/>
      <c r="L253" s="8"/>
      <c r="M253" s="74" t="s">
        <v>38</v>
      </c>
      <c r="N253" s="74">
        <v>39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19"/>
        <v>4</v>
      </c>
      <c r="D254" s="22">
        <v>1</v>
      </c>
      <c r="E254" s="22">
        <v>2</v>
      </c>
      <c r="F254" s="22">
        <v>1</v>
      </c>
      <c r="G254" s="69"/>
      <c r="H254" s="69"/>
      <c r="I254" s="69"/>
      <c r="J254" s="69"/>
      <c r="K254" s="69"/>
      <c r="L254" s="127"/>
      <c r="M254" s="74" t="s">
        <v>34</v>
      </c>
      <c r="N254" s="74">
        <v>40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19"/>
        <v>4</v>
      </c>
      <c r="D255" s="22">
        <v>0</v>
      </c>
      <c r="E255" s="22">
        <v>0</v>
      </c>
      <c r="F255" s="22">
        <v>4</v>
      </c>
      <c r="G255" s="69"/>
      <c r="H255" s="69"/>
      <c r="I255" s="69"/>
      <c r="J255" s="69"/>
      <c r="K255" s="69"/>
      <c r="L255" s="127"/>
      <c r="M255" s="74" t="s">
        <v>50</v>
      </c>
      <c r="N255" s="74">
        <v>41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6</v>
      </c>
      <c r="D256" s="48">
        <v>0</v>
      </c>
      <c r="E256" s="48">
        <v>1</v>
      </c>
      <c r="F256" s="48">
        <v>5</v>
      </c>
      <c r="G256" s="69"/>
      <c r="H256" s="69"/>
      <c r="I256" s="69"/>
      <c r="J256" s="69"/>
      <c r="K256" s="69"/>
      <c r="L256" s="127"/>
      <c r="M256" s="74" t="s">
        <v>45</v>
      </c>
      <c r="N256" s="74">
        <v>461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" si="20">SUM(C232:C256)</f>
        <v>884</v>
      </c>
      <c r="D257" s="94">
        <v>0</v>
      </c>
      <c r="E257" s="95">
        <v>0</v>
      </c>
      <c r="F257" s="95">
        <v>0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0</v>
      </c>
      <c r="D258" s="96">
        <f>D257/$C$257</f>
        <v>0</v>
      </c>
      <c r="E258" s="64">
        <f t="shared" ref="E258:F258" si="21">E257/$C$257</f>
        <v>0</v>
      </c>
      <c r="F258" s="64">
        <f t="shared" si="21"/>
        <v>0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2022</v>
      </c>
      <c r="E266" s="45">
        <v>2023</v>
      </c>
      <c r="F266" s="60">
        <v>2024</v>
      </c>
      <c r="G266" s="45" t="s">
        <v>86</v>
      </c>
      <c r="H266" s="45" t="s">
        <v>93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452</v>
      </c>
      <c r="D267" s="22">
        <v>122</v>
      </c>
      <c r="E267" s="22">
        <v>101</v>
      </c>
      <c r="F267" s="62">
        <v>123</v>
      </c>
      <c r="G267" s="62">
        <v>98</v>
      </c>
      <c r="H267" s="62">
        <f>+C232</f>
        <v>8</v>
      </c>
      <c r="I267" s="68"/>
      <c r="J267" s="76"/>
      <c r="K267" s="74" t="s">
        <v>48</v>
      </c>
      <c r="L267" s="74">
        <v>189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2">SUM(D268:H268)</f>
        <v>873</v>
      </c>
      <c r="D268" s="22">
        <v>208</v>
      </c>
      <c r="E268" s="22">
        <v>214</v>
      </c>
      <c r="F268" s="22">
        <v>206</v>
      </c>
      <c r="G268" s="22">
        <v>224</v>
      </c>
      <c r="H268" s="22">
        <f t="shared" ref="H268:H291" si="23">+C233</f>
        <v>21</v>
      </c>
      <c r="J268" s="76"/>
      <c r="K268" s="74" t="s">
        <v>54</v>
      </c>
      <c r="L268" s="74">
        <v>208</v>
      </c>
      <c r="M268" s="76"/>
      <c r="R268" s="77"/>
    </row>
    <row r="269" spans="2:21" ht="17.25" customHeight="1" x14ac:dyDescent="0.25">
      <c r="B269" s="25" t="s">
        <v>33</v>
      </c>
      <c r="C269" s="21">
        <f t="shared" si="22"/>
        <v>450</v>
      </c>
      <c r="D269" s="22">
        <v>141</v>
      </c>
      <c r="E269" s="22">
        <v>107</v>
      </c>
      <c r="F269" s="22">
        <v>101</v>
      </c>
      <c r="G269" s="22">
        <v>91</v>
      </c>
      <c r="H269" s="22">
        <f t="shared" si="23"/>
        <v>10</v>
      </c>
      <c r="J269" s="76"/>
      <c r="K269" s="74" t="s">
        <v>49</v>
      </c>
      <c r="L269" s="74">
        <v>249</v>
      </c>
      <c r="M269" s="76"/>
      <c r="R269" s="77"/>
    </row>
    <row r="270" spans="2:21" ht="17.25" customHeight="1" x14ac:dyDescent="0.25">
      <c r="B270" s="25" t="s">
        <v>34</v>
      </c>
      <c r="C270" s="21">
        <f t="shared" si="22"/>
        <v>2192</v>
      </c>
      <c r="D270" s="22">
        <v>582</v>
      </c>
      <c r="E270" s="22">
        <v>531</v>
      </c>
      <c r="F270" s="22">
        <v>494</v>
      </c>
      <c r="G270" s="22">
        <v>545</v>
      </c>
      <c r="H270" s="22">
        <f t="shared" si="23"/>
        <v>40</v>
      </c>
      <c r="J270" s="76"/>
      <c r="K270" s="74" t="s">
        <v>39</v>
      </c>
      <c r="L270" s="74">
        <v>277</v>
      </c>
      <c r="M270" s="76"/>
      <c r="R270" s="77"/>
    </row>
    <row r="271" spans="2:21" ht="17.25" customHeight="1" x14ac:dyDescent="0.25">
      <c r="B271" s="25" t="s">
        <v>35</v>
      </c>
      <c r="C271" s="21">
        <f t="shared" si="22"/>
        <v>797</v>
      </c>
      <c r="D271" s="22">
        <v>195</v>
      </c>
      <c r="E271" s="22">
        <v>212</v>
      </c>
      <c r="F271" s="22">
        <v>190</v>
      </c>
      <c r="G271" s="22">
        <v>191</v>
      </c>
      <c r="H271" s="22">
        <f t="shared" si="23"/>
        <v>9</v>
      </c>
      <c r="J271" s="76"/>
      <c r="K271" s="74" t="s">
        <v>47</v>
      </c>
      <c r="L271" s="74">
        <v>430</v>
      </c>
      <c r="M271" s="76"/>
      <c r="R271" s="77"/>
    </row>
    <row r="272" spans="2:21" ht="17.25" customHeight="1" x14ac:dyDescent="0.25">
      <c r="B272" s="25" t="s">
        <v>36</v>
      </c>
      <c r="C272" s="21">
        <f t="shared" si="22"/>
        <v>1287</v>
      </c>
      <c r="D272" s="22">
        <v>330</v>
      </c>
      <c r="E272" s="22">
        <v>333</v>
      </c>
      <c r="F272" s="22">
        <v>304</v>
      </c>
      <c r="G272" s="22">
        <v>301</v>
      </c>
      <c r="H272" s="22">
        <f t="shared" si="23"/>
        <v>19</v>
      </c>
      <c r="J272" s="76"/>
      <c r="K272" s="74" t="s">
        <v>33</v>
      </c>
      <c r="L272" s="74">
        <v>450</v>
      </c>
      <c r="M272" s="76"/>
      <c r="R272" s="77"/>
    </row>
    <row r="273" spans="2:18" ht="17.25" customHeight="1" x14ac:dyDescent="0.25">
      <c r="B273" s="25" t="s">
        <v>37</v>
      </c>
      <c r="C273" s="21">
        <f t="shared" si="22"/>
        <v>2026</v>
      </c>
      <c r="D273" s="22">
        <v>560</v>
      </c>
      <c r="E273" s="22">
        <v>501</v>
      </c>
      <c r="F273" s="22">
        <v>475</v>
      </c>
      <c r="G273" s="22">
        <v>455</v>
      </c>
      <c r="H273" s="22">
        <f t="shared" si="23"/>
        <v>35</v>
      </c>
      <c r="J273" s="76"/>
      <c r="K273" s="74" t="s">
        <v>31</v>
      </c>
      <c r="L273" s="74">
        <v>452</v>
      </c>
      <c r="M273" s="76"/>
      <c r="R273" s="77"/>
    </row>
    <row r="274" spans="2:18" ht="17.25" customHeight="1" x14ac:dyDescent="0.25">
      <c r="B274" s="25" t="s">
        <v>38</v>
      </c>
      <c r="C274" s="21">
        <f t="shared" si="22"/>
        <v>1750</v>
      </c>
      <c r="D274" s="22">
        <v>447</v>
      </c>
      <c r="E274" s="22">
        <v>432</v>
      </c>
      <c r="F274" s="22">
        <v>401</v>
      </c>
      <c r="G274" s="22">
        <v>431</v>
      </c>
      <c r="H274" s="22">
        <f t="shared" si="23"/>
        <v>39</v>
      </c>
      <c r="J274" s="76"/>
      <c r="K274" s="74" t="s">
        <v>53</v>
      </c>
      <c r="L274" s="74">
        <v>476</v>
      </c>
      <c r="M274" s="76"/>
      <c r="R274" s="77"/>
    </row>
    <row r="275" spans="2:18" ht="17.25" customHeight="1" x14ac:dyDescent="0.25">
      <c r="B275" s="25" t="s">
        <v>39</v>
      </c>
      <c r="C275" s="21">
        <f t="shared" si="22"/>
        <v>277</v>
      </c>
      <c r="D275" s="22">
        <v>87</v>
      </c>
      <c r="E275" s="22">
        <v>58</v>
      </c>
      <c r="F275" s="22">
        <v>59</v>
      </c>
      <c r="G275" s="22">
        <v>66</v>
      </c>
      <c r="H275" s="22">
        <f t="shared" si="23"/>
        <v>7</v>
      </c>
      <c r="J275" s="76"/>
      <c r="K275" s="74" t="s">
        <v>46</v>
      </c>
      <c r="L275" s="74">
        <v>659</v>
      </c>
      <c r="M275" s="76"/>
      <c r="R275" s="77"/>
    </row>
    <row r="276" spans="2:18" ht="17.25" customHeight="1" x14ac:dyDescent="0.25">
      <c r="B276" s="25" t="s">
        <v>40</v>
      </c>
      <c r="C276" s="21">
        <f t="shared" si="22"/>
        <v>972</v>
      </c>
      <c r="D276" s="22">
        <v>306</v>
      </c>
      <c r="E276" s="22">
        <v>238</v>
      </c>
      <c r="F276" s="22">
        <v>210</v>
      </c>
      <c r="G276" s="22">
        <v>201</v>
      </c>
      <c r="H276" s="22">
        <f t="shared" si="23"/>
        <v>17</v>
      </c>
      <c r="J276" s="76"/>
      <c r="K276" s="74" t="s">
        <v>55</v>
      </c>
      <c r="L276" s="74">
        <v>666</v>
      </c>
      <c r="M276" s="76"/>
      <c r="R276" s="77"/>
    </row>
    <row r="277" spans="2:18" ht="17.25" customHeight="1" x14ac:dyDescent="0.25">
      <c r="B277" s="25" t="s">
        <v>41</v>
      </c>
      <c r="C277" s="21">
        <f t="shared" si="22"/>
        <v>1152</v>
      </c>
      <c r="D277" s="22">
        <v>279</v>
      </c>
      <c r="E277" s="22">
        <v>297</v>
      </c>
      <c r="F277" s="22">
        <v>261</v>
      </c>
      <c r="G277" s="22">
        <v>286</v>
      </c>
      <c r="H277" s="22">
        <f t="shared" si="23"/>
        <v>29</v>
      </c>
      <c r="J277" s="76"/>
      <c r="K277" s="74" t="s">
        <v>35</v>
      </c>
      <c r="L277" s="74">
        <v>797</v>
      </c>
      <c r="M277" s="76"/>
      <c r="R277" s="77"/>
    </row>
    <row r="278" spans="2:18" ht="17.25" customHeight="1" x14ac:dyDescent="0.25">
      <c r="B278" s="25" t="s">
        <v>42</v>
      </c>
      <c r="C278" s="21">
        <f t="shared" si="22"/>
        <v>2053</v>
      </c>
      <c r="D278" s="22">
        <v>538</v>
      </c>
      <c r="E278" s="22">
        <v>430</v>
      </c>
      <c r="F278" s="22">
        <v>532</v>
      </c>
      <c r="G278" s="22">
        <v>519</v>
      </c>
      <c r="H278" s="22">
        <f t="shared" si="23"/>
        <v>34</v>
      </c>
      <c r="J278" s="76"/>
      <c r="K278" s="74" t="s">
        <v>32</v>
      </c>
      <c r="L278" s="74">
        <v>873</v>
      </c>
      <c r="M278" s="76"/>
      <c r="R278" s="77"/>
    </row>
    <row r="279" spans="2:18" ht="17.25" customHeight="1" x14ac:dyDescent="0.25">
      <c r="B279" s="25" t="s">
        <v>43</v>
      </c>
      <c r="C279" s="21">
        <f t="shared" si="22"/>
        <v>2043</v>
      </c>
      <c r="D279" s="22">
        <v>560</v>
      </c>
      <c r="E279" s="22">
        <v>494</v>
      </c>
      <c r="F279" s="22">
        <v>489</v>
      </c>
      <c r="G279" s="22">
        <v>474</v>
      </c>
      <c r="H279" s="22">
        <f t="shared" si="23"/>
        <v>26</v>
      </c>
      <c r="J279" s="76"/>
      <c r="K279" s="74" t="s">
        <v>40</v>
      </c>
      <c r="L279" s="74">
        <v>972</v>
      </c>
      <c r="M279" s="76"/>
      <c r="R279" s="77"/>
    </row>
    <row r="280" spans="2:18" ht="17.25" customHeight="1" x14ac:dyDescent="0.25">
      <c r="B280" s="25" t="s">
        <v>44</v>
      </c>
      <c r="C280" s="21">
        <f t="shared" si="22"/>
        <v>1128</v>
      </c>
      <c r="D280" s="22">
        <v>268</v>
      </c>
      <c r="E280" s="22">
        <v>277</v>
      </c>
      <c r="F280" s="22">
        <v>277</v>
      </c>
      <c r="G280" s="22">
        <v>279</v>
      </c>
      <c r="H280" s="22">
        <f t="shared" si="23"/>
        <v>27</v>
      </c>
      <c r="J280" s="76"/>
      <c r="K280" s="74" t="s">
        <v>51</v>
      </c>
      <c r="L280" s="74">
        <v>1013</v>
      </c>
      <c r="M280" s="76"/>
      <c r="R280" s="77"/>
    </row>
    <row r="281" spans="2:18" ht="17.25" customHeight="1" x14ac:dyDescent="0.25">
      <c r="B281" s="25" t="s">
        <v>45</v>
      </c>
      <c r="C281" s="21">
        <f t="shared" si="22"/>
        <v>22978</v>
      </c>
      <c r="D281" s="22">
        <v>6390</v>
      </c>
      <c r="E281" s="22">
        <v>5582</v>
      </c>
      <c r="F281" s="22">
        <v>5124</v>
      </c>
      <c r="G281" s="22">
        <v>5421</v>
      </c>
      <c r="H281" s="22">
        <f t="shared" si="23"/>
        <v>461</v>
      </c>
      <c r="J281" s="76"/>
      <c r="K281" s="74" t="s">
        <v>52</v>
      </c>
      <c r="L281" s="74">
        <v>1127</v>
      </c>
      <c r="M281" s="76"/>
      <c r="R281" s="77"/>
    </row>
    <row r="282" spans="2:18" ht="17.25" customHeight="1" x14ac:dyDescent="0.25">
      <c r="B282" s="25" t="s">
        <v>46</v>
      </c>
      <c r="C282" s="21">
        <f t="shared" si="22"/>
        <v>659</v>
      </c>
      <c r="D282" s="22">
        <v>190</v>
      </c>
      <c r="E282" s="22">
        <v>157</v>
      </c>
      <c r="F282" s="22">
        <v>153</v>
      </c>
      <c r="G282" s="22">
        <v>152</v>
      </c>
      <c r="H282" s="22">
        <f t="shared" si="23"/>
        <v>7</v>
      </c>
      <c r="J282" s="76"/>
      <c r="K282" s="74" t="s">
        <v>44</v>
      </c>
      <c r="L282" s="74">
        <v>1128</v>
      </c>
      <c r="M282" s="76"/>
      <c r="R282" s="77"/>
    </row>
    <row r="283" spans="2:18" ht="17.25" customHeight="1" x14ac:dyDescent="0.25">
      <c r="B283" s="25" t="s">
        <v>47</v>
      </c>
      <c r="C283" s="21">
        <f t="shared" si="22"/>
        <v>430</v>
      </c>
      <c r="D283" s="22">
        <v>87</v>
      </c>
      <c r="E283" s="22">
        <v>109</v>
      </c>
      <c r="F283" s="22">
        <v>113</v>
      </c>
      <c r="G283" s="22">
        <v>110</v>
      </c>
      <c r="H283" s="22">
        <f t="shared" si="23"/>
        <v>11</v>
      </c>
      <c r="J283" s="76"/>
      <c r="K283" s="74" t="s">
        <v>41</v>
      </c>
      <c r="L283" s="74">
        <v>1152</v>
      </c>
      <c r="M283" s="76"/>
      <c r="R283" s="77"/>
    </row>
    <row r="284" spans="2:18" ht="17.25" customHeight="1" x14ac:dyDescent="0.25">
      <c r="B284" s="25" t="s">
        <v>48</v>
      </c>
      <c r="C284" s="21">
        <f t="shared" si="22"/>
        <v>189</v>
      </c>
      <c r="D284" s="22">
        <v>59</v>
      </c>
      <c r="E284" s="22">
        <v>35</v>
      </c>
      <c r="F284" s="22">
        <v>50</v>
      </c>
      <c r="G284" s="22">
        <v>41</v>
      </c>
      <c r="H284" s="22">
        <f t="shared" si="23"/>
        <v>4</v>
      </c>
      <c r="J284" s="76"/>
      <c r="K284" s="74" t="s">
        <v>36</v>
      </c>
      <c r="L284" s="74">
        <v>1287</v>
      </c>
      <c r="M284" s="76"/>
      <c r="R284" s="77"/>
    </row>
    <row r="285" spans="2:18" ht="17.25" customHeight="1" x14ac:dyDescent="0.25">
      <c r="B285" s="25" t="s">
        <v>49</v>
      </c>
      <c r="C285" s="21">
        <f t="shared" si="22"/>
        <v>249</v>
      </c>
      <c r="D285" s="22">
        <v>54</v>
      </c>
      <c r="E285" s="22">
        <v>63</v>
      </c>
      <c r="F285" s="22">
        <v>56</v>
      </c>
      <c r="G285" s="22">
        <v>72</v>
      </c>
      <c r="H285" s="22">
        <f t="shared" si="23"/>
        <v>4</v>
      </c>
      <c r="J285" s="76"/>
      <c r="K285" s="74" t="s">
        <v>50</v>
      </c>
      <c r="L285" s="74">
        <v>1667</v>
      </c>
      <c r="M285" s="76"/>
      <c r="R285" s="77"/>
    </row>
    <row r="286" spans="2:18" ht="17.25" customHeight="1" x14ac:dyDescent="0.25">
      <c r="B286" s="25" t="s">
        <v>50</v>
      </c>
      <c r="C286" s="21">
        <f t="shared" si="22"/>
        <v>1667</v>
      </c>
      <c r="D286" s="22">
        <v>484</v>
      </c>
      <c r="E286" s="22">
        <v>379</v>
      </c>
      <c r="F286" s="22">
        <v>371</v>
      </c>
      <c r="G286" s="22">
        <v>392</v>
      </c>
      <c r="H286" s="22">
        <f t="shared" si="23"/>
        <v>41</v>
      </c>
      <c r="J286" s="76"/>
      <c r="K286" s="74" t="s">
        <v>38</v>
      </c>
      <c r="L286" s="74">
        <v>1750</v>
      </c>
      <c r="M286" s="76"/>
      <c r="R286" s="77"/>
    </row>
    <row r="287" spans="2:18" ht="17.25" customHeight="1" x14ac:dyDescent="0.25">
      <c r="B287" s="25" t="s">
        <v>51</v>
      </c>
      <c r="C287" s="21">
        <f t="shared" si="22"/>
        <v>1013</v>
      </c>
      <c r="D287" s="22">
        <v>278</v>
      </c>
      <c r="E287" s="22">
        <v>251</v>
      </c>
      <c r="F287" s="22">
        <v>234</v>
      </c>
      <c r="G287" s="22">
        <v>240</v>
      </c>
      <c r="H287" s="22">
        <f t="shared" si="23"/>
        <v>10</v>
      </c>
      <c r="J287" s="76"/>
      <c r="K287" s="74" t="s">
        <v>37</v>
      </c>
      <c r="L287" s="74">
        <v>2026</v>
      </c>
      <c r="M287" s="76"/>
      <c r="R287" s="77"/>
    </row>
    <row r="288" spans="2:18" ht="17.25" customHeight="1" x14ac:dyDescent="0.25">
      <c r="B288" s="25" t="s">
        <v>52</v>
      </c>
      <c r="C288" s="21">
        <f t="shared" si="22"/>
        <v>1127</v>
      </c>
      <c r="D288" s="22">
        <v>325</v>
      </c>
      <c r="E288" s="22">
        <v>274</v>
      </c>
      <c r="F288" s="22">
        <v>267</v>
      </c>
      <c r="G288" s="22">
        <v>250</v>
      </c>
      <c r="H288" s="22">
        <f t="shared" si="23"/>
        <v>11</v>
      </c>
      <c r="J288" s="76"/>
      <c r="K288" s="74" t="s">
        <v>43</v>
      </c>
      <c r="L288" s="74">
        <v>2043</v>
      </c>
      <c r="M288" s="76"/>
      <c r="R288" s="77"/>
    </row>
    <row r="289" spans="2:18" ht="17.25" customHeight="1" x14ac:dyDescent="0.25">
      <c r="B289" s="25" t="s">
        <v>53</v>
      </c>
      <c r="C289" s="21">
        <f t="shared" si="22"/>
        <v>476</v>
      </c>
      <c r="D289" s="22">
        <v>121</v>
      </c>
      <c r="E289" s="22">
        <v>119</v>
      </c>
      <c r="F289" s="22">
        <v>130</v>
      </c>
      <c r="G289" s="22">
        <v>102</v>
      </c>
      <c r="H289" s="22">
        <f t="shared" si="23"/>
        <v>4</v>
      </c>
      <c r="J289" s="76"/>
      <c r="K289" s="74" t="s">
        <v>42</v>
      </c>
      <c r="L289" s="74">
        <v>2053</v>
      </c>
      <c r="M289" s="76"/>
      <c r="R289" s="77"/>
    </row>
    <row r="290" spans="2:18" ht="17.25" customHeight="1" x14ac:dyDescent="0.25">
      <c r="B290" s="25" t="s">
        <v>54</v>
      </c>
      <c r="C290" s="21">
        <f t="shared" si="22"/>
        <v>208</v>
      </c>
      <c r="D290" s="22">
        <v>66</v>
      </c>
      <c r="E290" s="22">
        <v>47</v>
      </c>
      <c r="F290" s="22">
        <v>49</v>
      </c>
      <c r="G290" s="22">
        <v>42</v>
      </c>
      <c r="H290" s="22">
        <f t="shared" si="23"/>
        <v>4</v>
      </c>
      <c r="J290" s="76"/>
      <c r="K290" s="74" t="s">
        <v>34</v>
      </c>
      <c r="L290" s="74">
        <v>2192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666</v>
      </c>
      <c r="D291" s="48">
        <v>180</v>
      </c>
      <c r="E291" s="48">
        <v>151</v>
      </c>
      <c r="F291" s="48">
        <v>188</v>
      </c>
      <c r="G291" s="48">
        <v>141</v>
      </c>
      <c r="H291" s="48">
        <f t="shared" si="23"/>
        <v>6</v>
      </c>
      <c r="J291" s="76"/>
      <c r="K291" s="74" t="s">
        <v>45</v>
      </c>
      <c r="L291" s="74">
        <v>22978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4">SUM(C267:C291)</f>
        <v>47114</v>
      </c>
      <c r="D292" s="51">
        <v>12857</v>
      </c>
      <c r="E292" s="51">
        <v>11392</v>
      </c>
      <c r="F292" s="51">
        <v>10857</v>
      </c>
      <c r="G292" s="51">
        <v>11124</v>
      </c>
      <c r="H292" s="51">
        <f t="shared" si="24"/>
        <v>884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0.99999999999999989</v>
      </c>
      <c r="D293" s="64">
        <f t="shared" ref="D293:G293" si="25">D292/$C$292</f>
        <v>0.27289128496837456</v>
      </c>
      <c r="E293" s="64">
        <f t="shared" si="25"/>
        <v>0.24179649361124081</v>
      </c>
      <c r="F293" s="64">
        <f t="shared" si="25"/>
        <v>0.23044105785965954</v>
      </c>
      <c r="G293" s="64">
        <f t="shared" si="25"/>
        <v>0.236108163178673</v>
      </c>
      <c r="H293" s="64">
        <f>H292/$C$292</f>
        <v>1.8763000382052045E-2</v>
      </c>
      <c r="J293" s="76"/>
      <c r="K293" s="76"/>
      <c r="L293" s="76"/>
      <c r="M293" s="76"/>
    </row>
    <row r="294" spans="2:18" x14ac:dyDescent="0.25">
      <c r="B294" s="145" t="s">
        <v>98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1" t="s">
        <v>19</v>
      </c>
      <c r="C299" s="152"/>
      <c r="D299" s="59">
        <v>2025</v>
      </c>
      <c r="E299" s="59" t="s">
        <v>93</v>
      </c>
      <c r="F299" s="19" t="s">
        <v>59</v>
      </c>
    </row>
    <row r="300" spans="2:18" ht="19.5" customHeight="1" thickBot="1" x14ac:dyDescent="0.3">
      <c r="B300" s="169" t="s">
        <v>4</v>
      </c>
      <c r="C300" s="170"/>
      <c r="D300" s="129">
        <v>877</v>
      </c>
      <c r="E300" s="129">
        <f t="shared" ref="E300:E311" si="26">+C15</f>
        <v>884</v>
      </c>
      <c r="F300" s="130">
        <f t="shared" ref="F300:F311" si="27">E300/D300-1</f>
        <v>7.9817559863168963E-3</v>
      </c>
    </row>
    <row r="301" spans="2:18" ht="19.5" hidden="1" customHeight="1" x14ac:dyDescent="0.25">
      <c r="B301" s="169" t="s">
        <v>5</v>
      </c>
      <c r="C301" s="170"/>
      <c r="D301" s="80">
        <v>845</v>
      </c>
      <c r="E301" s="80">
        <f t="shared" si="26"/>
        <v>0</v>
      </c>
      <c r="F301" s="79">
        <f t="shared" si="27"/>
        <v>-1</v>
      </c>
    </row>
    <row r="302" spans="2:18" ht="19.5" hidden="1" customHeight="1" x14ac:dyDescent="0.25">
      <c r="B302" s="169" t="s">
        <v>6</v>
      </c>
      <c r="C302" s="170"/>
      <c r="D302" s="80">
        <v>941</v>
      </c>
      <c r="E302" s="80">
        <f t="shared" si="26"/>
        <v>0</v>
      </c>
      <c r="F302" s="79">
        <f t="shared" si="27"/>
        <v>-1</v>
      </c>
    </row>
    <row r="303" spans="2:18" ht="19.5" hidden="1" customHeight="1" x14ac:dyDescent="0.25">
      <c r="B303" s="169" t="s">
        <v>7</v>
      </c>
      <c r="C303" s="170"/>
      <c r="D303" s="80">
        <v>895</v>
      </c>
      <c r="E303" s="80">
        <f t="shared" si="26"/>
        <v>0</v>
      </c>
      <c r="F303" s="79">
        <f t="shared" si="27"/>
        <v>-1</v>
      </c>
    </row>
    <row r="304" spans="2:18" ht="19.5" hidden="1" customHeight="1" x14ac:dyDescent="0.25">
      <c r="B304" s="169" t="s">
        <v>8</v>
      </c>
      <c r="C304" s="170"/>
      <c r="D304" s="80">
        <v>865</v>
      </c>
      <c r="E304" s="80">
        <f t="shared" si="26"/>
        <v>0</v>
      </c>
      <c r="F304" s="79">
        <f t="shared" si="27"/>
        <v>-1</v>
      </c>
    </row>
    <row r="305" spans="2:18" ht="19.5" hidden="1" customHeight="1" x14ac:dyDescent="0.25">
      <c r="B305" s="169" t="s">
        <v>9</v>
      </c>
      <c r="C305" s="170"/>
      <c r="D305" s="80">
        <v>976</v>
      </c>
      <c r="E305" s="80">
        <f t="shared" si="26"/>
        <v>0</v>
      </c>
      <c r="F305" s="79">
        <f t="shared" si="27"/>
        <v>-1</v>
      </c>
    </row>
    <row r="306" spans="2:18" ht="19.5" hidden="1" customHeight="1" x14ac:dyDescent="0.25">
      <c r="B306" s="169" t="s">
        <v>10</v>
      </c>
      <c r="C306" s="170"/>
      <c r="D306" s="80">
        <v>894</v>
      </c>
      <c r="E306" s="80">
        <f t="shared" si="26"/>
        <v>0</v>
      </c>
      <c r="F306" s="79">
        <f t="shared" si="27"/>
        <v>-1</v>
      </c>
    </row>
    <row r="307" spans="2:18" ht="19.5" hidden="1" customHeight="1" x14ac:dyDescent="0.25">
      <c r="B307" s="169" t="s">
        <v>11</v>
      </c>
      <c r="C307" s="170"/>
      <c r="D307" s="80">
        <v>988</v>
      </c>
      <c r="E307" s="80">
        <f t="shared" si="26"/>
        <v>0</v>
      </c>
      <c r="F307" s="79">
        <f t="shared" si="27"/>
        <v>-1</v>
      </c>
    </row>
    <row r="308" spans="2:18" ht="19.5" hidden="1" customHeight="1" x14ac:dyDescent="0.25">
      <c r="B308" s="169" t="s">
        <v>89</v>
      </c>
      <c r="C308" s="170"/>
      <c r="D308" s="80">
        <v>1034</v>
      </c>
      <c r="E308" s="80">
        <f t="shared" si="26"/>
        <v>0</v>
      </c>
      <c r="F308" s="79">
        <f t="shared" si="27"/>
        <v>-1</v>
      </c>
      <c r="G308" s="53"/>
    </row>
    <row r="309" spans="2:18" ht="19.5" hidden="1" customHeight="1" x14ac:dyDescent="0.25">
      <c r="B309" s="175" t="s">
        <v>12</v>
      </c>
      <c r="C309" s="176"/>
      <c r="D309" s="80">
        <v>1012</v>
      </c>
      <c r="E309" s="80">
        <f t="shared" si="26"/>
        <v>0</v>
      </c>
      <c r="F309" s="79">
        <f t="shared" si="27"/>
        <v>-1</v>
      </c>
      <c r="G309" s="53"/>
    </row>
    <row r="310" spans="2:18" ht="19.5" hidden="1" customHeight="1" x14ac:dyDescent="0.25">
      <c r="B310" s="177" t="s">
        <v>13</v>
      </c>
      <c r="C310" s="178"/>
      <c r="D310" s="80">
        <v>951</v>
      </c>
      <c r="E310" s="80">
        <f t="shared" si="26"/>
        <v>0</v>
      </c>
      <c r="F310" s="79">
        <f t="shared" si="27"/>
        <v>-1</v>
      </c>
      <c r="G310" s="53"/>
    </row>
    <row r="311" spans="2:18" ht="19.5" hidden="1" customHeight="1" thickBot="1" x14ac:dyDescent="0.3">
      <c r="B311" s="181" t="s">
        <v>14</v>
      </c>
      <c r="C311" s="182"/>
      <c r="D311" s="124">
        <v>846</v>
      </c>
      <c r="E311" s="124">
        <f t="shared" si="26"/>
        <v>0</v>
      </c>
      <c r="F311" s="81">
        <f t="shared" si="27"/>
        <v>-1</v>
      </c>
      <c r="G311" s="53"/>
    </row>
    <row r="312" spans="2:18" ht="24.75" customHeight="1" x14ac:dyDescent="0.25">
      <c r="B312" s="174" t="s">
        <v>1</v>
      </c>
      <c r="C312" s="174"/>
      <c r="D312" s="143">
        <f>SUM(D300:D300)</f>
        <v>877</v>
      </c>
      <c r="E312" s="143">
        <f>SUM(E300:E311)</f>
        <v>884</v>
      </c>
      <c r="F312" s="144">
        <f>E312/D312-1</f>
        <v>7.9817559863168963E-3</v>
      </c>
      <c r="G312" s="53"/>
    </row>
    <row r="313" spans="2:18" ht="21.75" customHeight="1" x14ac:dyDescent="0.25">
      <c r="B313" s="84" t="s">
        <v>88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K267:L291">
    <sortCondition ref="L267:L291"/>
  </sortState>
  <mergeCells count="83"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5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B312:C312"/>
    <mergeCell ref="B305:C305"/>
    <mergeCell ref="B306:C306"/>
    <mergeCell ref="B307:C307"/>
    <mergeCell ref="B308:C308"/>
    <mergeCell ref="B309:C309"/>
    <mergeCell ref="B310:C310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D35:E35"/>
    <mergeCell ref="F35:G35"/>
    <mergeCell ref="B35:B36"/>
    <mergeCell ref="C35:C36"/>
    <mergeCell ref="H35:I35"/>
    <mergeCell ref="J35:K35"/>
    <mergeCell ref="N35:O35"/>
    <mergeCell ref="P35:Q35"/>
    <mergeCell ref="R35:S35"/>
    <mergeCell ref="L35:M35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D230:F230"/>
    <mergeCell ref="C88:C89"/>
    <mergeCell ref="D88:D89"/>
    <mergeCell ref="E88:F88"/>
    <mergeCell ref="F198:G198"/>
    <mergeCell ref="H88:H89"/>
    <mergeCell ref="I88:I89"/>
    <mergeCell ref="H198:I198"/>
    <mergeCell ref="J198:K198"/>
    <mergeCell ref="L198:M19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Patricia Canseco</cp:lastModifiedBy>
  <cp:lastPrinted>2024-04-15T15:21:35Z</cp:lastPrinted>
  <dcterms:created xsi:type="dcterms:W3CDTF">2023-08-14T13:39:38Z</dcterms:created>
  <dcterms:modified xsi:type="dcterms:W3CDTF">2026-02-16T18:09:06Z</dcterms:modified>
</cp:coreProperties>
</file>