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351FC5A9-6C61-464D-9EE6-635915BDB123}" xr6:coauthVersionLast="47" xr6:coauthVersionMax="47" xr10:uidLastSave="{00000000-0000-0000-0000-000000000000}"/>
  <bookViews>
    <workbookView xWindow="-120" yWindow="-120" windowWidth="29040" windowHeight="15720" tabRatio="860" xr2:uid="{BCD547BF-A473-4E1A-BB6E-C7C8A27D36B9}"/>
  </bookViews>
  <sheets>
    <sheet name="Linea 100" sheetId="2" r:id="rId1"/>
  </sheets>
  <definedNames>
    <definedName name="_xlnm.Print_Area" localSheetId="0">'Linea 100'!$A$1:$U$313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1" i="2" l="1"/>
  <c r="D224" i="2"/>
  <c r="E224" i="2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T224" i="2"/>
  <c r="U224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I150" i="2" s="1"/>
  <c r="D149" i="2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I190" i="2" s="1"/>
  <c r="D189" i="2"/>
  <c r="D188" i="2"/>
  <c r="I188" i="2" s="1"/>
  <c r="D187" i="2"/>
  <c r="D186" i="2"/>
  <c r="D185" i="2"/>
  <c r="I185" i="2" s="1"/>
  <c r="D184" i="2"/>
  <c r="I184" i="2" s="1"/>
  <c r="D183" i="2"/>
  <c r="I183" i="2" s="1"/>
  <c r="D182" i="2"/>
  <c r="I182" i="2" s="1"/>
  <c r="D181" i="2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D165" i="2"/>
  <c r="D164" i="2"/>
  <c r="I164" i="2" s="1"/>
  <c r="D163" i="2"/>
  <c r="I163" i="2" s="1"/>
  <c r="D162" i="2"/>
  <c r="D161" i="2"/>
  <c r="D160" i="2"/>
  <c r="I160" i="2" s="1"/>
  <c r="D159" i="2"/>
  <c r="I159" i="2" s="1"/>
  <c r="D158" i="2"/>
  <c r="D157" i="2"/>
  <c r="D156" i="2"/>
  <c r="I156" i="2" s="1"/>
  <c r="D155" i="2"/>
  <c r="I155" i="2" s="1"/>
  <c r="D154" i="2"/>
  <c r="I154" i="2" s="1"/>
  <c r="D153" i="2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D128" i="2"/>
  <c r="I128" i="2" s="1"/>
  <c r="R99" i="2"/>
  <c r="D127" i="2"/>
  <c r="I127" i="2" s="1"/>
  <c r="R92" i="2"/>
  <c r="D126" i="2"/>
  <c r="I126" i="2" s="1"/>
  <c r="D125" i="2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I114" i="2" s="1"/>
  <c r="D113" i="2"/>
  <c r="R94" i="2"/>
  <c r="D112" i="2"/>
  <c r="I112" i="2" s="1"/>
  <c r="D111" i="2"/>
  <c r="I111" i="2" s="1"/>
  <c r="D110" i="2"/>
  <c r="I110" i="2" s="1"/>
  <c r="D109" i="2"/>
  <c r="I109" i="2" s="1"/>
  <c r="R91" i="2"/>
  <c r="D108" i="2"/>
  <c r="I108" i="2" s="1"/>
  <c r="D107" i="2"/>
  <c r="I107" i="2" s="1"/>
  <c r="D106" i="2"/>
  <c r="I106" i="2" s="1"/>
  <c r="D105" i="2"/>
  <c r="I105" i="2" s="1"/>
  <c r="R96" i="2"/>
  <c r="D104" i="2"/>
  <c r="I104" i="2" s="1"/>
  <c r="D103" i="2"/>
  <c r="I103" i="2" s="1"/>
  <c r="D102" i="2"/>
  <c r="I102" i="2" s="1"/>
  <c r="D101" i="2"/>
  <c r="R90" i="2"/>
  <c r="D100" i="2"/>
  <c r="R89" i="2"/>
  <c r="D99" i="2"/>
  <c r="D98" i="2"/>
  <c r="D97" i="2"/>
  <c r="D96" i="2"/>
  <c r="I96" i="2" s="1"/>
  <c r="D95" i="2"/>
  <c r="I95" i="2" s="1"/>
  <c r="D94" i="2"/>
  <c r="I94" i="2" s="1"/>
  <c r="R95" i="2"/>
  <c r="D93" i="2"/>
  <c r="D92" i="2"/>
  <c r="I92" i="2" s="1"/>
  <c r="R98" i="2"/>
  <c r="D91" i="2"/>
  <c r="I91" i="2" s="1"/>
  <c r="D90" i="2"/>
  <c r="I90" i="2" s="1"/>
  <c r="D89" i="2"/>
  <c r="D193" i="2" l="1"/>
  <c r="I193" i="2" s="1"/>
  <c r="R101" i="2"/>
  <c r="S102" i="2" s="1"/>
  <c r="R102" i="2" l="1"/>
  <c r="T102" i="2"/>
  <c r="E48" i="2" l="1"/>
  <c r="F48" i="2"/>
  <c r="G48" i="2"/>
  <c r="H48" i="2"/>
  <c r="I48" i="2"/>
  <c r="J48" i="2"/>
  <c r="K48" i="2"/>
  <c r="L48" i="2"/>
  <c r="M48" i="2"/>
  <c r="N48" i="2"/>
  <c r="O48" i="2"/>
  <c r="P48" i="2"/>
  <c r="Q48" i="2"/>
  <c r="F307" i="2"/>
  <c r="F308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11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F311" i="2" l="1"/>
  <c r="S225" i="2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<sst xmlns="http://schemas.openxmlformats.org/spreadsheetml/2006/main" count="519" uniqueCount="98">
  <si>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</si>
  <si>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</si>
  <si>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</si>
  <si>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</si>
  <si>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</si>
  <si>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</si>
  <si>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</si>
  <si>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</si>
  <si>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</si>
  <si>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</si>
  <si>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</si>
  <si>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</si>
  <si>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</si>
  <si>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</si>
  <si>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</si>
  <si>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</si>
  <si>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</si>
  <si>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</si>
  <si>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</si>
  <si>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</si>
  <si>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</si>
  <si>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</si>
  <si>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</si>
  <si>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</si>
  <si>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</si>
  <si>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</si>
  <si>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</si>
  <si>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</si>
  <si>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</si>
  <si>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</si>
  <si>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</si>
  <si>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</si>
  <si>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</si>
  <si>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</si>
  <si>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</si>
  <si>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</si>
  <si>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</si>
  <si>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</si>
  <si>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</si>
  <si>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</si>
  <si>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</si>
  <si>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</si>
  <si>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</si>
  <si>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</si>
  <si>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</si>
  <si>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</si>
  <si>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</si>
  <si>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</si>
  <si>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</si>
  <si>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</si>
  <si>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</si>
  <si>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</si>
  <si>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</si>
  <si>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</si>
  <si>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</si>
  <si>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</si>
  <si>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</si>
  <si>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</si>
  <si>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</si>
  <si>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</si>
  <si>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</si>
  <si>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</si>
  <si>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</si>
  <si>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</si>
  <si>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</si>
  <si>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</si>
  <si>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</si>
  <si>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</si>
  <si>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</si>
  <si>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</si>
  <si>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</si>
  <si>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</si>
  <si>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</si>
  <si>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</si>
  <si>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</si>
  <si>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</si>
  <si>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</si>
  <si>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</si>
  <si>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</si>
  <si>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</si>
  <si>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</si>
  <si>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</si>
  <si>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</si>
  <si>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</si>
  <si>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</si>
  <si>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</si>
  <si>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</si>
  <si>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</si>
  <si>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</si>
  <si>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Septiembre</t>
  </si>
  <si>
    <t>Variación porcentual 2026/2025</t>
  </si>
  <si>
    <t>2026*</t>
  </si>
  <si>
    <t>Ex enamorado</t>
  </si>
  <si>
    <t>Cuñado</t>
  </si>
  <si>
    <t>Periodo: Enero - febrero, 2026 (preliminar)</t>
  </si>
  <si>
    <t>* Informacion preliminar enero - febrero</t>
  </si>
  <si>
    <t>Total 2025 (enero - febrero)</t>
  </si>
  <si>
    <t>* Hermano; Abuelo; Ex conviviente; Otro familiar; Docente; Compañero de estudios; Madre; Hermanastro y Tío – abuelo.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</si>
</sst>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29" fillId="2" borderId="0" xfId="0" applyFont="1" applyFill="1" applyAlignment="1">
      <alignment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3" fontId="35" fillId="11" borderId="45" xfId="2" applyNumberFormat="1" applyFont="1" applyFill="1" applyBorder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97</c:v>
                </c:pt>
                <c:pt idx="1">
                  <c:v>262</c:v>
                </c:pt>
                <c:pt idx="2">
                  <c:v>348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680</c:v>
                </c:pt>
                <c:pt idx="1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Pasco</c:v>
                </c:pt>
                <c:pt idx="1">
                  <c:v>Amazonas</c:v>
                </c:pt>
                <c:pt idx="2">
                  <c:v>Tumbes</c:v>
                </c:pt>
                <c:pt idx="3">
                  <c:v>Huancavelica</c:v>
                </c:pt>
                <c:pt idx="4">
                  <c:v>Moquegua</c:v>
                </c:pt>
                <c:pt idx="5">
                  <c:v>Loreto</c:v>
                </c:pt>
                <c:pt idx="6">
                  <c:v>Tacna</c:v>
                </c:pt>
                <c:pt idx="7">
                  <c:v>Ucayali</c:v>
                </c:pt>
                <c:pt idx="8">
                  <c:v>Madre De Dios</c:v>
                </c:pt>
                <c:pt idx="9">
                  <c:v>Apurimac</c:v>
                </c:pt>
                <c:pt idx="10">
                  <c:v>Puno</c:v>
                </c:pt>
                <c:pt idx="11">
                  <c:v>Huanuco</c:v>
                </c:pt>
                <c:pt idx="12">
                  <c:v>Cajamarca</c:v>
                </c:pt>
                <c:pt idx="13">
                  <c:v>Ayacucho</c:v>
                </c:pt>
                <c:pt idx="14">
                  <c:v>San Martin</c:v>
                </c:pt>
                <c:pt idx="15">
                  <c:v>Ica</c:v>
                </c:pt>
                <c:pt idx="16">
                  <c:v>Lambayeque</c:v>
                </c:pt>
                <c:pt idx="17">
                  <c:v>Ancash</c:v>
                </c:pt>
                <c:pt idx="18">
                  <c:v>Piura</c:v>
                </c:pt>
                <c:pt idx="19">
                  <c:v>La Libertad</c:v>
                </c:pt>
                <c:pt idx="20">
                  <c:v>Arequipa</c:v>
                </c:pt>
                <c:pt idx="21">
                  <c:v>Cusco</c:v>
                </c:pt>
                <c:pt idx="22">
                  <c:v>Junin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1</c:v>
                </c:pt>
                <c:pt idx="1">
                  <c:v>5</c:v>
                </c:pt>
                <c:pt idx="2">
                  <c:v>5</c:v>
                </c:pt>
                <c:pt idx="3">
                  <c:v>6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12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16</c:v>
                </c:pt>
                <c:pt idx="14">
                  <c:v>18</c:v>
                </c:pt>
                <c:pt idx="15">
                  <c:v>20</c:v>
                </c:pt>
                <c:pt idx="16">
                  <c:v>20</c:v>
                </c:pt>
                <c:pt idx="17">
                  <c:v>23</c:v>
                </c:pt>
                <c:pt idx="18">
                  <c:v>25</c:v>
                </c:pt>
                <c:pt idx="19">
                  <c:v>27</c:v>
                </c:pt>
                <c:pt idx="20">
                  <c:v>30</c:v>
                </c:pt>
                <c:pt idx="21">
                  <c:v>30</c:v>
                </c:pt>
                <c:pt idx="22">
                  <c:v>32</c:v>
                </c:pt>
                <c:pt idx="23">
                  <c:v>34</c:v>
                </c:pt>
                <c:pt idx="24">
                  <c:v>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Loreto</c:v>
                </c:pt>
                <c:pt idx="9">
                  <c:v>Ucayali</c:v>
                </c:pt>
                <c:pt idx="10">
                  <c:v>Ancash</c:v>
                </c:pt>
                <c:pt idx="11">
                  <c:v>Ayacucho</c:v>
                </c:pt>
                <c:pt idx="12">
                  <c:v>Lambayeque</c:v>
                </c:pt>
                <c:pt idx="13">
                  <c:v>Ica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Cusco</c:v>
                </c:pt>
                <c:pt idx="21">
                  <c:v>Arequipa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88</c:v>
                </c:pt>
                <c:pt idx="1">
                  <c:v>94</c:v>
                </c:pt>
                <c:pt idx="2">
                  <c:v>132</c:v>
                </c:pt>
                <c:pt idx="3">
                  <c:v>143</c:v>
                </c:pt>
                <c:pt idx="4">
                  <c:v>232</c:v>
                </c:pt>
                <c:pt idx="5">
                  <c:v>235</c:v>
                </c:pt>
                <c:pt idx="6">
                  <c:v>240</c:v>
                </c:pt>
                <c:pt idx="7">
                  <c:v>290</c:v>
                </c:pt>
                <c:pt idx="8">
                  <c:v>349</c:v>
                </c:pt>
                <c:pt idx="9">
                  <c:v>350</c:v>
                </c:pt>
                <c:pt idx="10">
                  <c:v>397</c:v>
                </c:pt>
                <c:pt idx="11">
                  <c:v>427</c:v>
                </c:pt>
                <c:pt idx="12">
                  <c:v>487</c:v>
                </c:pt>
                <c:pt idx="13">
                  <c:v>491</c:v>
                </c:pt>
                <c:pt idx="14">
                  <c:v>524</c:v>
                </c:pt>
                <c:pt idx="15">
                  <c:v>566</c:v>
                </c:pt>
                <c:pt idx="16">
                  <c:v>625</c:v>
                </c:pt>
                <c:pt idx="17">
                  <c:v>646</c:v>
                </c:pt>
                <c:pt idx="18">
                  <c:v>748</c:v>
                </c:pt>
                <c:pt idx="19">
                  <c:v>887</c:v>
                </c:pt>
                <c:pt idx="20">
                  <c:v>902</c:v>
                </c:pt>
                <c:pt idx="21">
                  <c:v>918</c:v>
                </c:pt>
                <c:pt idx="22">
                  <c:v>976</c:v>
                </c:pt>
                <c:pt idx="23">
                  <c:v>1061</c:v>
                </c:pt>
                <c:pt idx="24">
                  <c:v>9635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4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B06-41BF-84DF-70EBEE99DC9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Pasco</c:v>
                </c:pt>
                <c:pt idx="1">
                  <c:v>Amazonas</c:v>
                </c:pt>
                <c:pt idx="2">
                  <c:v>Tumbes</c:v>
                </c:pt>
                <c:pt idx="3">
                  <c:v>Huancavelica</c:v>
                </c:pt>
                <c:pt idx="4">
                  <c:v>Moquegua</c:v>
                </c:pt>
                <c:pt idx="5">
                  <c:v>Tacna</c:v>
                </c:pt>
                <c:pt idx="6">
                  <c:v>Loreto</c:v>
                </c:pt>
                <c:pt idx="7">
                  <c:v>Ucayali</c:v>
                </c:pt>
                <c:pt idx="8">
                  <c:v>Madre De Dios</c:v>
                </c:pt>
                <c:pt idx="9">
                  <c:v>Apurimac</c:v>
                </c:pt>
                <c:pt idx="10">
                  <c:v>Cajamarca</c:v>
                </c:pt>
                <c:pt idx="11">
                  <c:v>Huanuco</c:v>
                </c:pt>
                <c:pt idx="12">
                  <c:v>Puno</c:v>
                </c:pt>
                <c:pt idx="13">
                  <c:v>Ayacucho</c:v>
                </c:pt>
                <c:pt idx="14">
                  <c:v>Ica</c:v>
                </c:pt>
                <c:pt idx="15">
                  <c:v>San Martin</c:v>
                </c:pt>
                <c:pt idx="16">
                  <c:v>Lambayeque</c:v>
                </c:pt>
                <c:pt idx="17">
                  <c:v>Ancash</c:v>
                </c:pt>
                <c:pt idx="18">
                  <c:v>Piura</c:v>
                </c:pt>
                <c:pt idx="19">
                  <c:v>Junin</c:v>
                </c:pt>
                <c:pt idx="20">
                  <c:v>La Libertad</c:v>
                </c:pt>
                <c:pt idx="21">
                  <c:v>Arequipa</c:v>
                </c:pt>
                <c:pt idx="22">
                  <c:v>Cusco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1</c:v>
                </c:pt>
                <c:pt idx="1">
                  <c:v>5</c:v>
                </c:pt>
                <c:pt idx="2">
                  <c:v>5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7</c:v>
                </c:pt>
                <c:pt idx="7">
                  <c:v>7</c:v>
                </c:pt>
                <c:pt idx="8">
                  <c:v>8</c:v>
                </c:pt>
                <c:pt idx="9">
                  <c:v>12</c:v>
                </c:pt>
                <c:pt idx="10">
                  <c:v>12</c:v>
                </c:pt>
                <c:pt idx="11">
                  <c:v>12</c:v>
                </c:pt>
                <c:pt idx="12">
                  <c:v>12</c:v>
                </c:pt>
                <c:pt idx="13">
                  <c:v>15</c:v>
                </c:pt>
                <c:pt idx="14">
                  <c:v>17</c:v>
                </c:pt>
                <c:pt idx="15">
                  <c:v>18</c:v>
                </c:pt>
                <c:pt idx="16">
                  <c:v>20</c:v>
                </c:pt>
                <c:pt idx="17">
                  <c:v>22</c:v>
                </c:pt>
                <c:pt idx="18">
                  <c:v>25</c:v>
                </c:pt>
                <c:pt idx="19">
                  <c:v>27</c:v>
                </c:pt>
                <c:pt idx="20">
                  <c:v>27</c:v>
                </c:pt>
                <c:pt idx="21">
                  <c:v>28</c:v>
                </c:pt>
                <c:pt idx="22">
                  <c:v>29</c:v>
                </c:pt>
                <c:pt idx="23">
                  <c:v>34</c:v>
                </c:pt>
                <c:pt idx="24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Amazonas</c:v>
                </c:pt>
                <c:pt idx="1">
                  <c:v>Apurimac</c:v>
                </c:pt>
                <c:pt idx="2">
                  <c:v>Callao</c:v>
                </c:pt>
                <c:pt idx="3">
                  <c:v>Huancavelica</c:v>
                </c:pt>
                <c:pt idx="4">
                  <c:v>La Libertad</c:v>
                </c:pt>
                <c:pt idx="5">
                  <c:v>Lambayeque</c:v>
                </c:pt>
                <c:pt idx="6">
                  <c:v>Loreto</c:v>
                </c:pt>
                <c:pt idx="7">
                  <c:v>Moquegua</c:v>
                </c:pt>
                <c:pt idx="8">
                  <c:v>Pasco</c:v>
                </c:pt>
                <c:pt idx="9">
                  <c:v>Piura</c:v>
                </c:pt>
                <c:pt idx="10">
                  <c:v>Puno</c:v>
                </c:pt>
                <c:pt idx="11">
                  <c:v>San Martin</c:v>
                </c:pt>
                <c:pt idx="12">
                  <c:v>Tumbes</c:v>
                </c:pt>
                <c:pt idx="13">
                  <c:v>Ancash</c:v>
                </c:pt>
                <c:pt idx="14">
                  <c:v>Ayacucho</c:v>
                </c:pt>
                <c:pt idx="15">
                  <c:v>Cusco</c:v>
                </c:pt>
                <c:pt idx="16">
                  <c:v>Huanuco</c:v>
                </c:pt>
                <c:pt idx="17">
                  <c:v>Madre De Dios</c:v>
                </c:pt>
                <c:pt idx="18">
                  <c:v>Tacna</c:v>
                </c:pt>
                <c:pt idx="19">
                  <c:v>Ucayali</c:v>
                </c:pt>
                <c:pt idx="20">
                  <c:v>Arequipa</c:v>
                </c:pt>
                <c:pt idx="21">
                  <c:v>Cajamarca</c:v>
                </c:pt>
                <c:pt idx="22">
                  <c:v>Ica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2</c:v>
                </c:pt>
                <c:pt idx="21">
                  <c:v>2</c:v>
                </c:pt>
                <c:pt idx="22">
                  <c:v>3</c:v>
                </c:pt>
                <c:pt idx="23">
                  <c:v>5</c:v>
                </c:pt>
                <c:pt idx="24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661147</xdr:colOff>
      <xdr:row>30</xdr:row>
      <xdr:rowOff>257735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901568" y="2625017"/>
          <a:ext cx="5660726" cy="3336512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0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2026 en relación al año 2025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454641</xdr:rowOff>
    </xdr:from>
    <xdr:to>
      <xdr:col>15</xdr:col>
      <xdr:colOff>24812</xdr:colOff>
      <xdr:row>310</xdr:row>
      <xdr:rowOff>145680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343263" y="64922082"/>
          <a:ext cx="4604608" cy="73318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 incremento de 1.4 puntos porcentuales en el periodo enero a febrero de 2026 frente a lo registrado en el mismo periodo del año anterior.</a:t>
          </a:r>
        </a:p>
      </xdr:txBody>
    </xdr:sp>
    <xdr:clientData/>
  </xdr:twoCellAnchor>
  <xdr:twoCellAnchor>
    <xdr:from>
      <xdr:col>6</xdr:col>
      <xdr:colOff>615522</xdr:colOff>
      <xdr:row>297</xdr:row>
      <xdr:rowOff>534715</xdr:rowOff>
    </xdr:from>
    <xdr:to>
      <xdr:col>8</xdr:col>
      <xdr:colOff>556292</xdr:colOff>
      <xdr:row>310</xdr:row>
      <xdr:rowOff>67236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65110" y="65002156"/>
          <a:ext cx="1677682" cy="57466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619125</xdr:colOff>
      <xdr:row>31</xdr:row>
      <xdr:rowOff>57150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68" y="2632583"/>
          <a:ext cx="6024363" cy="3419714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47858</xdr:colOff>
      <xdr:row>228</xdr:row>
      <xdr:rowOff>312988</xdr:rowOff>
    </xdr:from>
    <xdr:to>
      <xdr:col>16</xdr:col>
      <xdr:colOff>664354</xdr:colOff>
      <xdr:row>257</xdr:row>
      <xdr:rowOff>186497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373567</xdr:colOff>
      <xdr:row>264</xdr:row>
      <xdr:rowOff>86218</xdr:rowOff>
    </xdr:from>
    <xdr:to>
      <xdr:col>16</xdr:col>
      <xdr:colOff>624318</xdr:colOff>
      <xdr:row>291</xdr:row>
      <xdr:rowOff>100054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0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688772</xdr:colOff>
      <xdr:row>51</xdr:row>
      <xdr:rowOff>182018</xdr:rowOff>
    </xdr:from>
    <xdr:to>
      <xdr:col>12</xdr:col>
      <xdr:colOff>8821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350206</xdr:colOff>
      <xdr:row>51</xdr:row>
      <xdr:rowOff>166008</xdr:rowOff>
    </xdr:from>
    <xdr:to>
      <xdr:col>19</xdr:col>
      <xdr:colOff>506689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18408</xdr:rowOff>
    </xdr:from>
    <xdr:to>
      <xdr:col>1</xdr:col>
      <xdr:colOff>911680</xdr:colOff>
      <xdr:row>84</xdr:row>
      <xdr:rowOff>201706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1" y="16580702"/>
          <a:ext cx="898072" cy="3962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18405</xdr:rowOff>
    </xdr:from>
    <xdr:to>
      <xdr:col>14</xdr:col>
      <xdr:colOff>122465</xdr:colOff>
      <xdr:row>84</xdr:row>
      <xdr:rowOff>190500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342704" y="16580699"/>
          <a:ext cx="907202" cy="385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464643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Y357"/>
  <sheetViews>
    <sheetView showGridLines="0" tabSelected="1" view="pageBreakPreview" zoomScale="85" zoomScaleNormal="85" zoomScaleSheetLayoutView="85" workbookViewId="0">
      <selection activeCell="V58" sqref="V58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70" t="s">
        <v>71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</row>
    <row r="7" spans="2:21" ht="6" customHeight="1" x14ac:dyDescent="0.25"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</row>
    <row r="8" spans="2:21" ht="20.25" x14ac:dyDescent="0.25">
      <c r="B8" s="172" t="s">
        <v>94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9"/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x14ac:dyDescent="0.25">
      <c r="B15" s="23" t="s">
        <v>4</v>
      </c>
      <c r="C15" s="24">
        <f>SUM(D15:E15)</f>
        <v>380</v>
      </c>
      <c r="D15" s="25">
        <v>352</v>
      </c>
      <c r="E15" s="25">
        <v>28</v>
      </c>
      <c r="F15" s="26"/>
      <c r="G15" s="27"/>
    </row>
    <row r="16" spans="2:21" ht="27.75" customHeight="1" thickBot="1" x14ac:dyDescent="0.3">
      <c r="B16" s="23" t="s">
        <v>5</v>
      </c>
      <c r="C16" s="24">
        <f>SUM(D16:E16)</f>
        <v>359</v>
      </c>
      <c r="D16" s="25">
        <v>328</v>
      </c>
      <c r="E16" s="25">
        <v>31</v>
      </c>
      <c r="F16" s="26"/>
      <c r="G16" s="27"/>
    </row>
    <row r="17" spans="2:21" ht="27.75" hidden="1" customHeight="1" x14ac:dyDescent="0.3">
      <c r="B17" s="23" t="s">
        <v>6</v>
      </c>
      <c r="C17" s="24">
        <f t="shared" ref="C17:C26" si="0">SUM(D17:E17)</f>
        <v>0</v>
      </c>
      <c r="D17" s="25"/>
      <c r="E17" s="25"/>
      <c r="F17" s="26"/>
      <c r="G17" s="27"/>
    </row>
    <row r="18" spans="2:21" ht="28.5" hidden="1" customHeight="1" x14ac:dyDescent="0.3">
      <c r="B18" s="23" t="s">
        <v>7</v>
      </c>
      <c r="C18" s="24">
        <f t="shared" si="0"/>
        <v>0</v>
      </c>
      <c r="D18" s="25"/>
      <c r="E18" s="25"/>
      <c r="F18" s="26"/>
      <c r="G18" s="27"/>
    </row>
    <row r="19" spans="2:21" ht="28.5" hidden="1" customHeight="1" x14ac:dyDescent="0.3">
      <c r="B19" s="23" t="s">
        <v>8</v>
      </c>
      <c r="C19" s="24">
        <f t="shared" si="0"/>
        <v>0</v>
      </c>
      <c r="D19" s="25"/>
      <c r="E19" s="25"/>
      <c r="F19" s="26"/>
      <c r="G19" s="29"/>
    </row>
    <row r="20" spans="2:21" ht="28.5" hidden="1" customHeight="1" x14ac:dyDescent="0.3">
      <c r="B20" s="23" t="s">
        <v>9</v>
      </c>
      <c r="C20" s="24">
        <f t="shared" si="0"/>
        <v>0</v>
      </c>
      <c r="D20" s="25"/>
      <c r="E20" s="25"/>
      <c r="F20" s="26"/>
      <c r="G20" s="30"/>
    </row>
    <row r="21" spans="2:21" ht="28.5" hidden="1" customHeight="1" x14ac:dyDescent="0.3">
      <c r="B21" s="23" t="s">
        <v>10</v>
      </c>
      <c r="C21" s="24">
        <f t="shared" si="0"/>
        <v>0</v>
      </c>
      <c r="D21" s="25"/>
      <c r="E21" s="25"/>
      <c r="F21" s="26"/>
      <c r="G21" s="30"/>
    </row>
    <row r="22" spans="2:21" ht="28.5" hidden="1" customHeight="1" x14ac:dyDescent="0.3">
      <c r="B22" s="23" t="s">
        <v>11</v>
      </c>
      <c r="C22" s="24">
        <f t="shared" si="0"/>
        <v>0</v>
      </c>
      <c r="D22" s="25"/>
      <c r="E22" s="25"/>
      <c r="F22" s="26"/>
      <c r="G22" s="30"/>
    </row>
    <row r="23" spans="2:21" ht="28.5" hidden="1" customHeight="1" x14ac:dyDescent="0.3">
      <c r="B23" s="23" t="s">
        <v>89</v>
      </c>
      <c r="C23" s="24">
        <f t="shared" si="0"/>
        <v>0</v>
      </c>
      <c r="D23" s="25"/>
      <c r="E23" s="25"/>
      <c r="F23" s="26"/>
      <c r="G23" s="30"/>
    </row>
    <row r="24" spans="2:21" ht="28.5" hidden="1" customHeight="1" x14ac:dyDescent="0.3">
      <c r="B24" s="23" t="s">
        <v>12</v>
      </c>
      <c r="C24" s="24">
        <f t="shared" si="0"/>
        <v>0</v>
      </c>
      <c r="D24" s="25"/>
      <c r="E24" s="25"/>
      <c r="F24" s="26"/>
      <c r="G24" s="30"/>
    </row>
    <row r="25" spans="2:21" ht="28.5" hidden="1" customHeight="1" x14ac:dyDescent="0.3">
      <c r="B25" s="23" t="s">
        <v>13</v>
      </c>
      <c r="C25" s="24">
        <f t="shared" si="0"/>
        <v>0</v>
      </c>
      <c r="D25" s="25"/>
      <c r="E25" s="25"/>
      <c r="F25" s="26"/>
      <c r="G25" s="30"/>
    </row>
    <row r="26" spans="2:21" ht="28.5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</row>
    <row r="27" spans="2:21" ht="24.75" customHeight="1" x14ac:dyDescent="0.25">
      <c r="B27" s="33" t="s">
        <v>1</v>
      </c>
      <c r="C27" s="34">
        <f>SUM(C15:C26)</f>
        <v>739</v>
      </c>
      <c r="D27" s="35">
        <f t="shared" ref="D27:E27" si="1">SUM(D15:D26)</f>
        <v>680</v>
      </c>
      <c r="E27" s="35">
        <f t="shared" si="1"/>
        <v>59</v>
      </c>
      <c r="F27" s="30"/>
      <c r="G27" s="36"/>
      <c r="S27" s="104">
        <f>N29/R$33</f>
        <v>0.13719943422913719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0.92016238159675234</v>
      </c>
      <c r="E28" s="39">
        <f>E27/$C27</f>
        <v>7.9837618403247629E-2</v>
      </c>
      <c r="F28" s="1"/>
      <c r="S28" s="104">
        <f>N30/R$33</f>
        <v>0.37057991513437055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97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262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348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707</v>
      </c>
      <c r="S33" s="106" t="e">
        <f>SUM(S27:S32)</f>
        <v>#REF!</v>
      </c>
      <c r="T33" s="106"/>
      <c r="U33" s="106"/>
    </row>
    <row r="34" spans="2:21" ht="32.25" customHeight="1" x14ac:dyDescent="0.25">
      <c r="B34" s="146" t="s">
        <v>19</v>
      </c>
      <c r="C34" s="176" t="s">
        <v>1</v>
      </c>
      <c r="D34" s="142" t="s">
        <v>20</v>
      </c>
      <c r="E34" s="143"/>
      <c r="F34" s="142" t="s">
        <v>21</v>
      </c>
      <c r="G34" s="143"/>
      <c r="H34" s="142" t="s">
        <v>22</v>
      </c>
      <c r="I34" s="143"/>
      <c r="J34" s="142" t="s">
        <v>23</v>
      </c>
      <c r="K34" s="143"/>
      <c r="L34" s="142" t="s">
        <v>24</v>
      </c>
      <c r="M34" s="143"/>
      <c r="N34" s="142" t="s">
        <v>25</v>
      </c>
      <c r="O34" s="143"/>
      <c r="P34" s="142" t="s">
        <v>26</v>
      </c>
      <c r="Q34" s="143"/>
      <c r="R34" s="142" t="s">
        <v>27</v>
      </c>
      <c r="S34" s="143"/>
      <c r="T34" s="142" t="s">
        <v>67</v>
      </c>
      <c r="U34" s="143"/>
    </row>
    <row r="35" spans="2:21" ht="24" customHeight="1" x14ac:dyDescent="0.25">
      <c r="B35" s="175"/>
      <c r="C35" s="177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x14ac:dyDescent="0.25">
      <c r="B36" s="28" t="s">
        <v>4</v>
      </c>
      <c r="C36" s="24">
        <f>SUM(D36:U36)</f>
        <v>380</v>
      </c>
      <c r="D36" s="25">
        <v>6</v>
      </c>
      <c r="E36" s="25">
        <v>2</v>
      </c>
      <c r="F36" s="25">
        <v>30</v>
      </c>
      <c r="G36" s="25">
        <v>7</v>
      </c>
      <c r="H36" s="25">
        <v>138</v>
      </c>
      <c r="I36" s="25">
        <v>10</v>
      </c>
      <c r="J36" s="42">
        <v>55</v>
      </c>
      <c r="K36" s="25">
        <v>1</v>
      </c>
      <c r="L36" s="25">
        <v>61</v>
      </c>
      <c r="M36" s="25">
        <v>6</v>
      </c>
      <c r="N36" s="25">
        <v>29</v>
      </c>
      <c r="O36" s="25">
        <v>1</v>
      </c>
      <c r="P36" s="25">
        <v>15</v>
      </c>
      <c r="Q36" s="25">
        <v>0</v>
      </c>
      <c r="R36" s="25">
        <v>7</v>
      </c>
      <c r="S36" s="25">
        <v>0</v>
      </c>
      <c r="T36" s="25">
        <v>11</v>
      </c>
      <c r="U36" s="25">
        <v>1</v>
      </c>
    </row>
    <row r="37" spans="2:21" ht="24" customHeight="1" thickBot="1" x14ac:dyDescent="0.3">
      <c r="B37" s="28" t="s">
        <v>5</v>
      </c>
      <c r="C37" s="24">
        <f t="shared" ref="C37:C47" si="2">SUM(D37:U37)</f>
        <v>359</v>
      </c>
      <c r="D37" s="25">
        <v>11</v>
      </c>
      <c r="E37" s="25">
        <v>5</v>
      </c>
      <c r="F37" s="25">
        <v>28</v>
      </c>
      <c r="G37" s="25">
        <v>8</v>
      </c>
      <c r="H37" s="25">
        <v>108</v>
      </c>
      <c r="I37" s="25">
        <v>6</v>
      </c>
      <c r="J37" s="25">
        <v>61</v>
      </c>
      <c r="K37" s="25">
        <v>7</v>
      </c>
      <c r="L37" s="25">
        <v>54</v>
      </c>
      <c r="M37" s="25">
        <v>3</v>
      </c>
      <c r="N37" s="25">
        <v>34</v>
      </c>
      <c r="O37" s="25">
        <v>1</v>
      </c>
      <c r="P37" s="25">
        <v>19</v>
      </c>
      <c r="Q37" s="25">
        <v>1</v>
      </c>
      <c r="R37" s="25">
        <v>6</v>
      </c>
      <c r="S37" s="25">
        <v>0</v>
      </c>
      <c r="T37" s="25">
        <v>7</v>
      </c>
      <c r="U37" s="25">
        <v>0</v>
      </c>
    </row>
    <row r="38" spans="2:21" ht="24" hidden="1" customHeight="1" x14ac:dyDescent="0.3">
      <c r="B38" s="28" t="s">
        <v>6</v>
      </c>
      <c r="C38" s="24">
        <f t="shared" si="2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</row>
    <row r="39" spans="2:21" ht="24" hidden="1" customHeight="1" x14ac:dyDescent="0.3">
      <c r="B39" s="28" t="s">
        <v>7</v>
      </c>
      <c r="C39" s="24">
        <f t="shared" si="2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</row>
    <row r="40" spans="2:21" ht="24" hidden="1" customHeight="1" x14ac:dyDescent="0.3">
      <c r="B40" s="28" t="s">
        <v>8</v>
      </c>
      <c r="C40" s="24">
        <f t="shared" si="2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</row>
    <row r="41" spans="2:21" ht="24" hidden="1" customHeight="1" x14ac:dyDescent="0.3">
      <c r="B41" s="28" t="s">
        <v>9</v>
      </c>
      <c r="C41" s="24">
        <f t="shared" si="2"/>
        <v>0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spans="2:21" ht="24" hidden="1" customHeight="1" x14ac:dyDescent="0.3">
      <c r="B42" s="31" t="s">
        <v>10</v>
      </c>
      <c r="C42" s="24">
        <f t="shared" si="2"/>
        <v>0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</row>
    <row r="43" spans="2:21" ht="24" hidden="1" customHeight="1" x14ac:dyDescent="0.3">
      <c r="B43" s="28" t="s">
        <v>11</v>
      </c>
      <c r="C43" s="24">
        <f t="shared" si="2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</row>
    <row r="44" spans="2:21" ht="24" hidden="1" customHeight="1" x14ac:dyDescent="0.3">
      <c r="B44" s="28" t="s">
        <v>89</v>
      </c>
      <c r="C44" s="24">
        <f t="shared" si="2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2:21" ht="24" hidden="1" customHeight="1" x14ac:dyDescent="0.3">
      <c r="B45" s="28" t="s">
        <v>12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2:21" ht="24" hidden="1" customHeight="1" x14ac:dyDescent="0.3">
      <c r="B46" s="28" t="s">
        <v>13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2:21" ht="24" hidden="1" customHeight="1" thickBot="1" x14ac:dyDescent="0.3">
      <c r="B47" s="28" t="s">
        <v>14</v>
      </c>
      <c r="C47" s="24">
        <f t="shared" si="2"/>
        <v>0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2:21" ht="24.75" customHeight="1" x14ac:dyDescent="0.25">
      <c r="B48" s="37" t="s">
        <v>1</v>
      </c>
      <c r="C48" s="34">
        <f t="shared" ref="C48:Q48" si="3">SUM(C36:C47)</f>
        <v>739</v>
      </c>
      <c r="D48" s="93">
        <f t="shared" si="3"/>
        <v>17</v>
      </c>
      <c r="E48" s="94">
        <f t="shared" si="3"/>
        <v>7</v>
      </c>
      <c r="F48" s="34">
        <f t="shared" si="3"/>
        <v>58</v>
      </c>
      <c r="G48" s="34">
        <f t="shared" si="3"/>
        <v>15</v>
      </c>
      <c r="H48" s="93">
        <f t="shared" si="3"/>
        <v>246</v>
      </c>
      <c r="I48" s="94">
        <f t="shared" si="3"/>
        <v>16</v>
      </c>
      <c r="J48" s="34">
        <f t="shared" si="3"/>
        <v>116</v>
      </c>
      <c r="K48" s="34">
        <f t="shared" si="3"/>
        <v>8</v>
      </c>
      <c r="L48" s="93">
        <f t="shared" si="3"/>
        <v>115</v>
      </c>
      <c r="M48" s="94">
        <f t="shared" si="3"/>
        <v>9</v>
      </c>
      <c r="N48" s="34">
        <f t="shared" si="3"/>
        <v>63</v>
      </c>
      <c r="O48" s="34">
        <f t="shared" si="3"/>
        <v>2</v>
      </c>
      <c r="P48" s="93">
        <f t="shared" si="3"/>
        <v>34</v>
      </c>
      <c r="Q48" s="94">
        <f t="shared" si="3"/>
        <v>1</v>
      </c>
      <c r="R48" s="93">
        <f t="shared" ref="R48:S48" si="4">SUM(R36:R47)</f>
        <v>13</v>
      </c>
      <c r="S48" s="94">
        <f t="shared" si="4"/>
        <v>0</v>
      </c>
      <c r="T48" s="34">
        <f t="shared" ref="T48:U48" si="5">SUM(T36:T47)</f>
        <v>18</v>
      </c>
      <c r="U48" s="34">
        <f t="shared" si="5"/>
        <v>1</v>
      </c>
    </row>
    <row r="49" spans="2:25" ht="24.75" customHeight="1" thickBot="1" x14ac:dyDescent="0.3">
      <c r="B49" s="38" t="s">
        <v>15</v>
      </c>
      <c r="C49" s="40">
        <f>C48/$C27</f>
        <v>1</v>
      </c>
      <c r="D49" s="95">
        <f>D48/$C$48</f>
        <v>2.3004059539918808E-2</v>
      </c>
      <c r="E49" s="96">
        <f t="shared" ref="E49:U49" si="6">E48/$C$48</f>
        <v>9.4722598105548041E-3</v>
      </c>
      <c r="F49" s="40">
        <f t="shared" si="6"/>
        <v>7.8484438430311235E-2</v>
      </c>
      <c r="G49" s="40">
        <f t="shared" si="6"/>
        <v>2.0297699594046009E-2</v>
      </c>
      <c r="H49" s="95">
        <f t="shared" si="6"/>
        <v>0.33288227334235454</v>
      </c>
      <c r="I49" s="96">
        <f t="shared" si="6"/>
        <v>2.165087956698241E-2</v>
      </c>
      <c r="J49" s="40">
        <f t="shared" si="6"/>
        <v>0.15696887686062247</v>
      </c>
      <c r="K49" s="40">
        <f t="shared" si="6"/>
        <v>1.0825439783491205E-2</v>
      </c>
      <c r="L49" s="95">
        <f t="shared" si="6"/>
        <v>0.15561569688768606</v>
      </c>
      <c r="M49" s="96">
        <f t="shared" si="6"/>
        <v>1.2178619756427604E-2</v>
      </c>
      <c r="N49" s="40">
        <f t="shared" si="6"/>
        <v>8.5250338294993233E-2</v>
      </c>
      <c r="O49" s="40">
        <f t="shared" si="6"/>
        <v>2.7063599458728013E-3</v>
      </c>
      <c r="P49" s="95">
        <f t="shared" si="6"/>
        <v>4.6008119079837616E-2</v>
      </c>
      <c r="Q49" s="96">
        <f t="shared" si="6"/>
        <v>1.3531799729364006E-3</v>
      </c>
      <c r="R49" s="95">
        <f t="shared" si="6"/>
        <v>1.7591339648173207E-2</v>
      </c>
      <c r="S49" s="96">
        <f t="shared" si="6"/>
        <v>0</v>
      </c>
      <c r="T49" s="40">
        <f t="shared" si="6"/>
        <v>2.4357239512855209E-2</v>
      </c>
      <c r="U49" s="40">
        <f t="shared" si="6"/>
        <v>1.3531799729364006E-3</v>
      </c>
    </row>
    <row r="50" spans="2:25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5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5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5" ht="22.9" customHeight="1" x14ac:dyDescent="0.25">
      <c r="B53" s="147" t="s">
        <v>28</v>
      </c>
      <c r="C53" s="163" t="s">
        <v>1</v>
      </c>
      <c r="D53" s="173" t="s">
        <v>29</v>
      </c>
      <c r="E53" s="174"/>
    </row>
    <row r="54" spans="2:25" ht="33.75" customHeight="1" x14ac:dyDescent="0.25">
      <c r="B54" s="162"/>
      <c r="C54" s="164"/>
      <c r="D54" s="64" t="s">
        <v>2</v>
      </c>
      <c r="E54" s="65" t="s">
        <v>3</v>
      </c>
    </row>
    <row r="55" spans="2:25" ht="17.25" customHeight="1" x14ac:dyDescent="0.25">
      <c r="B55" s="28" t="s">
        <v>30</v>
      </c>
      <c r="C55" s="24">
        <f t="shared" ref="C55:C79" si="7">SUM(D55:E55)</f>
        <v>5</v>
      </c>
      <c r="D55" s="66">
        <v>5</v>
      </c>
      <c r="E55" s="25">
        <v>0</v>
      </c>
      <c r="G55" s="139" t="s">
        <v>48</v>
      </c>
      <c r="H55" s="138">
        <v>1</v>
      </c>
      <c r="O55" s="139" t="s">
        <v>30</v>
      </c>
      <c r="P55" s="139">
        <v>0</v>
      </c>
      <c r="X55" s="80"/>
      <c r="Y55" s="80"/>
    </row>
    <row r="56" spans="2:25" ht="17.25" customHeight="1" x14ac:dyDescent="0.25">
      <c r="B56" s="28" t="s">
        <v>31</v>
      </c>
      <c r="C56" s="24">
        <f t="shared" si="7"/>
        <v>23</v>
      </c>
      <c r="D56" s="25">
        <v>22</v>
      </c>
      <c r="E56" s="25">
        <v>1</v>
      </c>
      <c r="G56" s="139" t="s">
        <v>30</v>
      </c>
      <c r="H56" s="138">
        <v>5</v>
      </c>
      <c r="O56" s="139" t="s">
        <v>32</v>
      </c>
      <c r="P56" s="139">
        <v>0</v>
      </c>
      <c r="X56" s="80"/>
      <c r="Y56" s="80"/>
    </row>
    <row r="57" spans="2:25" ht="17.25" customHeight="1" x14ac:dyDescent="0.25">
      <c r="B57" s="28" t="s">
        <v>32</v>
      </c>
      <c r="C57" s="24">
        <f t="shared" si="7"/>
        <v>12</v>
      </c>
      <c r="D57" s="25">
        <v>12</v>
      </c>
      <c r="E57" s="25">
        <v>0</v>
      </c>
      <c r="G57" s="139" t="s">
        <v>53</v>
      </c>
      <c r="H57" s="138">
        <v>5</v>
      </c>
      <c r="O57" s="139" t="s">
        <v>36</v>
      </c>
      <c r="P57" s="139">
        <v>0</v>
      </c>
      <c r="X57" s="80"/>
      <c r="Y57" s="80"/>
    </row>
    <row r="58" spans="2:25" ht="17.25" customHeight="1" x14ac:dyDescent="0.25">
      <c r="B58" s="28" t="s">
        <v>33</v>
      </c>
      <c r="C58" s="24">
        <f t="shared" si="7"/>
        <v>30</v>
      </c>
      <c r="D58" s="25">
        <v>28</v>
      </c>
      <c r="E58" s="25">
        <v>2</v>
      </c>
      <c r="G58" s="139" t="s">
        <v>38</v>
      </c>
      <c r="H58" s="138">
        <v>6</v>
      </c>
      <c r="O58" s="139" t="s">
        <v>38</v>
      </c>
      <c r="P58" s="139">
        <v>0</v>
      </c>
      <c r="X58" s="80"/>
      <c r="Y58" s="80"/>
    </row>
    <row r="59" spans="2:25" ht="17.25" customHeight="1" x14ac:dyDescent="0.25">
      <c r="B59" s="28" t="s">
        <v>34</v>
      </c>
      <c r="C59" s="24">
        <f t="shared" si="7"/>
        <v>16</v>
      </c>
      <c r="D59" s="25">
        <v>15</v>
      </c>
      <c r="E59" s="25">
        <v>1</v>
      </c>
      <c r="G59" s="139" t="s">
        <v>47</v>
      </c>
      <c r="H59" s="138">
        <v>6</v>
      </c>
      <c r="O59" s="139" t="s">
        <v>42</v>
      </c>
      <c r="P59" s="139">
        <v>0</v>
      </c>
      <c r="X59" s="80"/>
      <c r="Y59" s="80"/>
    </row>
    <row r="60" spans="2:25" ht="17.25" customHeight="1" x14ac:dyDescent="0.25">
      <c r="B60" s="28" t="s">
        <v>35</v>
      </c>
      <c r="C60" s="24">
        <f t="shared" si="7"/>
        <v>14</v>
      </c>
      <c r="D60" s="25">
        <v>12</v>
      </c>
      <c r="E60" s="25">
        <v>2</v>
      </c>
      <c r="G60" s="139" t="s">
        <v>52</v>
      </c>
      <c r="H60" s="138">
        <v>6</v>
      </c>
      <c r="O60" s="139" t="s">
        <v>43</v>
      </c>
      <c r="P60" s="139">
        <v>0</v>
      </c>
      <c r="X60" s="80"/>
      <c r="Y60" s="80"/>
    </row>
    <row r="61" spans="2:25" ht="17.25" customHeight="1" x14ac:dyDescent="0.25">
      <c r="B61" s="28" t="s">
        <v>36</v>
      </c>
      <c r="C61" s="24">
        <f t="shared" si="7"/>
        <v>34</v>
      </c>
      <c r="D61" s="25">
        <v>34</v>
      </c>
      <c r="E61" s="25">
        <v>0</v>
      </c>
      <c r="G61" s="139" t="s">
        <v>45</v>
      </c>
      <c r="H61" s="138">
        <v>7</v>
      </c>
      <c r="O61" s="139" t="s">
        <v>45</v>
      </c>
      <c r="P61" s="139">
        <v>0</v>
      </c>
      <c r="X61" s="80"/>
      <c r="Y61" s="80"/>
    </row>
    <row r="62" spans="2:25" ht="17.25" customHeight="1" x14ac:dyDescent="0.25">
      <c r="B62" s="28" t="s">
        <v>37</v>
      </c>
      <c r="C62" s="24">
        <f t="shared" si="7"/>
        <v>30</v>
      </c>
      <c r="D62" s="25">
        <v>29</v>
      </c>
      <c r="E62" s="25">
        <v>1</v>
      </c>
      <c r="G62" s="139" t="s">
        <v>54</v>
      </c>
      <c r="H62" s="138">
        <v>7</v>
      </c>
      <c r="O62" s="139" t="s">
        <v>47</v>
      </c>
      <c r="P62" s="139">
        <v>0</v>
      </c>
      <c r="X62" s="80"/>
      <c r="Y62" s="80"/>
    </row>
    <row r="63" spans="2:25" ht="17.25" customHeight="1" x14ac:dyDescent="0.25">
      <c r="B63" s="28" t="s">
        <v>38</v>
      </c>
      <c r="C63" s="24">
        <f t="shared" si="7"/>
        <v>6</v>
      </c>
      <c r="D63" s="25">
        <v>6</v>
      </c>
      <c r="E63" s="25">
        <v>0</v>
      </c>
      <c r="G63" s="139" t="s">
        <v>46</v>
      </c>
      <c r="H63" s="138">
        <v>8</v>
      </c>
      <c r="O63" s="139" t="s">
        <v>48</v>
      </c>
      <c r="P63" s="139">
        <v>0</v>
      </c>
      <c r="X63" s="80"/>
      <c r="Y63" s="80"/>
    </row>
    <row r="64" spans="2:25" ht="17.25" customHeight="1" x14ac:dyDescent="0.25">
      <c r="B64" s="28" t="s">
        <v>39</v>
      </c>
      <c r="C64" s="24">
        <f t="shared" si="7"/>
        <v>13</v>
      </c>
      <c r="D64" s="25">
        <v>12</v>
      </c>
      <c r="E64" s="25">
        <v>1</v>
      </c>
      <c r="G64" s="139" t="s">
        <v>32</v>
      </c>
      <c r="H64" s="138">
        <v>12</v>
      </c>
      <c r="O64" s="139" t="s">
        <v>49</v>
      </c>
      <c r="P64" s="139">
        <v>0</v>
      </c>
      <c r="X64" s="80"/>
      <c r="Y64" s="80"/>
    </row>
    <row r="65" spans="2:25" ht="17.25" customHeight="1" x14ac:dyDescent="0.25">
      <c r="B65" s="28" t="s">
        <v>40</v>
      </c>
      <c r="C65" s="24">
        <f t="shared" si="7"/>
        <v>20</v>
      </c>
      <c r="D65" s="25">
        <v>17</v>
      </c>
      <c r="E65" s="25">
        <v>3</v>
      </c>
      <c r="G65" s="139" t="s">
        <v>35</v>
      </c>
      <c r="H65" s="138">
        <v>12</v>
      </c>
      <c r="O65" s="139" t="s">
        <v>50</v>
      </c>
      <c r="P65" s="139">
        <v>0</v>
      </c>
      <c r="X65" s="80"/>
      <c r="Y65" s="80"/>
    </row>
    <row r="66" spans="2:25" ht="17.25" customHeight="1" x14ac:dyDescent="0.25">
      <c r="B66" s="28" t="s">
        <v>41</v>
      </c>
      <c r="C66" s="24">
        <f t="shared" si="7"/>
        <v>32</v>
      </c>
      <c r="D66" s="25">
        <v>27</v>
      </c>
      <c r="E66" s="25">
        <v>5</v>
      </c>
      <c r="G66" s="139" t="s">
        <v>39</v>
      </c>
      <c r="H66" s="138">
        <v>12</v>
      </c>
      <c r="O66" s="139" t="s">
        <v>51</v>
      </c>
      <c r="P66" s="139">
        <v>0</v>
      </c>
      <c r="X66" s="80"/>
      <c r="Y66" s="80"/>
    </row>
    <row r="67" spans="2:25" ht="17.25" customHeight="1" x14ac:dyDescent="0.25">
      <c r="B67" s="28" t="s">
        <v>42</v>
      </c>
      <c r="C67" s="24">
        <f t="shared" si="7"/>
        <v>27</v>
      </c>
      <c r="D67" s="25">
        <v>27</v>
      </c>
      <c r="E67" s="25">
        <v>0</v>
      </c>
      <c r="G67" s="139" t="s">
        <v>50</v>
      </c>
      <c r="H67" s="138">
        <v>12</v>
      </c>
      <c r="O67" s="139" t="s">
        <v>53</v>
      </c>
      <c r="P67" s="139">
        <v>0</v>
      </c>
      <c r="X67" s="80"/>
      <c r="Y67" s="80"/>
    </row>
    <row r="68" spans="2:25" ht="17.25" customHeight="1" x14ac:dyDescent="0.25">
      <c r="B68" s="28" t="s">
        <v>43</v>
      </c>
      <c r="C68" s="24">
        <f t="shared" si="7"/>
        <v>20</v>
      </c>
      <c r="D68" s="25">
        <v>20</v>
      </c>
      <c r="E68" s="25">
        <v>0</v>
      </c>
      <c r="G68" s="139" t="s">
        <v>34</v>
      </c>
      <c r="H68" s="138">
        <v>15</v>
      </c>
      <c r="O68" s="139" t="s">
        <v>31</v>
      </c>
      <c r="P68" s="139">
        <v>1</v>
      </c>
      <c r="X68" s="80"/>
      <c r="Y68" s="80"/>
    </row>
    <row r="69" spans="2:25" ht="17.25" customHeight="1" x14ac:dyDescent="0.25">
      <c r="B69" s="28" t="s">
        <v>44</v>
      </c>
      <c r="C69" s="24">
        <f t="shared" si="7"/>
        <v>359</v>
      </c>
      <c r="D69" s="25">
        <v>319</v>
      </c>
      <c r="E69" s="25">
        <v>40</v>
      </c>
      <c r="G69" s="139" t="s">
        <v>40</v>
      </c>
      <c r="H69" s="138">
        <v>17</v>
      </c>
      <c r="O69" s="139" t="s">
        <v>34</v>
      </c>
      <c r="P69" s="139">
        <v>1</v>
      </c>
      <c r="X69" s="80"/>
      <c r="Y69" s="80"/>
    </row>
    <row r="70" spans="2:25" ht="17.25" customHeight="1" x14ac:dyDescent="0.25">
      <c r="B70" s="28" t="s">
        <v>45</v>
      </c>
      <c r="C70" s="24">
        <f t="shared" si="7"/>
        <v>7</v>
      </c>
      <c r="D70" s="25">
        <v>7</v>
      </c>
      <c r="E70" s="25">
        <v>0</v>
      </c>
      <c r="G70" s="139" t="s">
        <v>51</v>
      </c>
      <c r="H70" s="138">
        <v>18</v>
      </c>
      <c r="O70" s="139" t="s">
        <v>37</v>
      </c>
      <c r="P70" s="139">
        <v>1</v>
      </c>
      <c r="X70" s="80"/>
      <c r="Y70" s="80"/>
    </row>
    <row r="71" spans="2:25" ht="17.25" customHeight="1" x14ac:dyDescent="0.25">
      <c r="B71" s="28" t="s">
        <v>46</v>
      </c>
      <c r="C71" s="24">
        <f t="shared" si="7"/>
        <v>9</v>
      </c>
      <c r="D71" s="25">
        <v>8</v>
      </c>
      <c r="E71" s="25">
        <v>1</v>
      </c>
      <c r="G71" s="139" t="s">
        <v>43</v>
      </c>
      <c r="H71" s="138">
        <v>20</v>
      </c>
      <c r="O71" s="139" t="s">
        <v>39</v>
      </c>
      <c r="P71" s="139">
        <v>1</v>
      </c>
      <c r="X71" s="80"/>
      <c r="Y71" s="80"/>
    </row>
    <row r="72" spans="2:25" ht="17.25" customHeight="1" x14ac:dyDescent="0.25">
      <c r="B72" s="28" t="s">
        <v>47</v>
      </c>
      <c r="C72" s="24">
        <f t="shared" si="7"/>
        <v>6</v>
      </c>
      <c r="D72" s="25">
        <v>6</v>
      </c>
      <c r="E72" s="25">
        <v>0</v>
      </c>
      <c r="G72" s="139" t="s">
        <v>31</v>
      </c>
      <c r="H72" s="138">
        <v>22</v>
      </c>
      <c r="O72" s="139" t="s">
        <v>46</v>
      </c>
      <c r="P72" s="139">
        <v>1</v>
      </c>
      <c r="X72" s="80"/>
      <c r="Y72" s="80"/>
    </row>
    <row r="73" spans="2:25" ht="17.25" customHeight="1" x14ac:dyDescent="0.25">
      <c r="B73" s="28" t="s">
        <v>48</v>
      </c>
      <c r="C73" s="24">
        <f t="shared" si="7"/>
        <v>1</v>
      </c>
      <c r="D73" s="25">
        <v>1</v>
      </c>
      <c r="E73" s="25">
        <v>0</v>
      </c>
      <c r="G73" s="139" t="s">
        <v>49</v>
      </c>
      <c r="H73" s="138">
        <v>25</v>
      </c>
      <c r="O73" s="139" t="s">
        <v>52</v>
      </c>
      <c r="P73" s="139">
        <v>1</v>
      </c>
      <c r="X73" s="80"/>
      <c r="Y73" s="80"/>
    </row>
    <row r="74" spans="2:25" ht="17.25" customHeight="1" x14ac:dyDescent="0.25">
      <c r="B74" s="28" t="s">
        <v>49</v>
      </c>
      <c r="C74" s="24">
        <f t="shared" si="7"/>
        <v>25</v>
      </c>
      <c r="D74" s="25">
        <v>25</v>
      </c>
      <c r="E74" s="25">
        <v>0</v>
      </c>
      <c r="G74" s="139" t="s">
        <v>41</v>
      </c>
      <c r="H74" s="138">
        <v>27</v>
      </c>
      <c r="O74" s="139" t="s">
        <v>54</v>
      </c>
      <c r="P74" s="139">
        <v>1</v>
      </c>
      <c r="X74" s="80"/>
      <c r="Y74" s="80"/>
    </row>
    <row r="75" spans="2:25" ht="17.25" customHeight="1" x14ac:dyDescent="0.25">
      <c r="B75" s="28" t="s">
        <v>50</v>
      </c>
      <c r="C75" s="24">
        <f t="shared" si="7"/>
        <v>12</v>
      </c>
      <c r="D75" s="25">
        <v>12</v>
      </c>
      <c r="E75" s="25">
        <v>0</v>
      </c>
      <c r="G75" s="139" t="s">
        <v>42</v>
      </c>
      <c r="H75" s="138">
        <v>27</v>
      </c>
      <c r="O75" s="139" t="s">
        <v>33</v>
      </c>
      <c r="P75" s="139">
        <v>2</v>
      </c>
      <c r="X75" s="80"/>
      <c r="Y75" s="80"/>
    </row>
    <row r="76" spans="2:25" ht="17.25" customHeight="1" x14ac:dyDescent="0.25">
      <c r="B76" s="28" t="s">
        <v>51</v>
      </c>
      <c r="C76" s="24">
        <f t="shared" si="7"/>
        <v>18</v>
      </c>
      <c r="D76" s="25">
        <v>18</v>
      </c>
      <c r="E76" s="25">
        <v>0</v>
      </c>
      <c r="G76" s="139" t="s">
        <v>33</v>
      </c>
      <c r="H76" s="138">
        <v>28</v>
      </c>
      <c r="O76" s="139" t="s">
        <v>35</v>
      </c>
      <c r="P76" s="139">
        <v>2</v>
      </c>
      <c r="X76" s="80"/>
      <c r="Y76" s="80"/>
    </row>
    <row r="77" spans="2:25" ht="17.25" customHeight="1" x14ac:dyDescent="0.25">
      <c r="B77" s="28" t="s">
        <v>52</v>
      </c>
      <c r="C77" s="24">
        <f t="shared" si="7"/>
        <v>7</v>
      </c>
      <c r="D77" s="25">
        <v>6</v>
      </c>
      <c r="E77" s="25">
        <v>1</v>
      </c>
      <c r="G77" s="139" t="s">
        <v>37</v>
      </c>
      <c r="H77" s="138">
        <v>29</v>
      </c>
      <c r="O77" s="139" t="s">
        <v>40</v>
      </c>
      <c r="P77" s="139">
        <v>3</v>
      </c>
      <c r="X77" s="80"/>
      <c r="Y77" s="80"/>
    </row>
    <row r="78" spans="2:25" ht="17.25" customHeight="1" x14ac:dyDescent="0.25">
      <c r="B78" s="28" t="s">
        <v>53</v>
      </c>
      <c r="C78" s="24">
        <f t="shared" si="7"/>
        <v>5</v>
      </c>
      <c r="D78" s="25">
        <v>5</v>
      </c>
      <c r="E78" s="25">
        <v>0</v>
      </c>
      <c r="G78" s="139" t="s">
        <v>36</v>
      </c>
      <c r="H78" s="138">
        <v>34</v>
      </c>
      <c r="O78" s="139" t="s">
        <v>41</v>
      </c>
      <c r="P78" s="139">
        <v>5</v>
      </c>
      <c r="X78" s="80"/>
      <c r="Y78" s="80"/>
    </row>
    <row r="79" spans="2:25" ht="17.25" customHeight="1" thickBot="1" x14ac:dyDescent="0.3">
      <c r="B79" s="50" t="s">
        <v>54</v>
      </c>
      <c r="C79" s="51">
        <f t="shared" si="7"/>
        <v>8</v>
      </c>
      <c r="D79" s="52">
        <v>7</v>
      </c>
      <c r="E79" s="52">
        <v>1</v>
      </c>
      <c r="G79" s="139" t="s">
        <v>44</v>
      </c>
      <c r="H79" s="138">
        <v>319</v>
      </c>
      <c r="O79" s="139" t="s">
        <v>44</v>
      </c>
      <c r="P79" s="139">
        <v>40</v>
      </c>
      <c r="X79" s="80"/>
      <c r="Y79" s="80"/>
    </row>
    <row r="80" spans="2:25" ht="20.25" customHeight="1" x14ac:dyDescent="0.25">
      <c r="B80" s="53" t="s">
        <v>1</v>
      </c>
      <c r="C80" s="54">
        <f t="shared" ref="C80:E80" si="8">SUM(C55:C79)</f>
        <v>739</v>
      </c>
      <c r="D80" s="55">
        <f t="shared" si="8"/>
        <v>680</v>
      </c>
      <c r="E80" s="55">
        <f t="shared" si="8"/>
        <v>59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0.92016238159675234</v>
      </c>
      <c r="E81" s="68">
        <f t="shared" si="9"/>
        <v>7.9837618403247629E-2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80" t="s">
        <v>75</v>
      </c>
      <c r="C87" s="180" t="s">
        <v>59</v>
      </c>
      <c r="D87" s="178" t="s">
        <v>1</v>
      </c>
      <c r="E87" s="181" t="s">
        <v>29</v>
      </c>
      <c r="F87" s="182"/>
      <c r="G87" s="36"/>
      <c r="H87" s="178" t="s">
        <v>96</v>
      </c>
      <c r="I87" s="178" t="s">
        <v>90</v>
      </c>
      <c r="N87" s="146" t="s">
        <v>76</v>
      </c>
      <c r="O87" s="146"/>
      <c r="P87" s="146"/>
      <c r="Q87" s="147"/>
      <c r="R87" s="152" t="s">
        <v>1</v>
      </c>
      <c r="S87" s="150" t="s">
        <v>77</v>
      </c>
      <c r="T87" s="151"/>
    </row>
    <row r="88" spans="2:20" ht="21.75" customHeight="1" x14ac:dyDescent="0.25">
      <c r="B88" s="180"/>
      <c r="C88" s="180"/>
      <c r="D88" s="178"/>
      <c r="E88" s="107" t="s">
        <v>2</v>
      </c>
      <c r="F88" s="108" t="s">
        <v>3</v>
      </c>
      <c r="G88" s="36"/>
      <c r="H88" s="178"/>
      <c r="I88" s="179"/>
      <c r="N88" s="146"/>
      <c r="O88" s="146"/>
      <c r="P88" s="146"/>
      <c r="Q88" s="147"/>
      <c r="R88" s="153"/>
      <c r="S88" s="18" t="s">
        <v>2</v>
      </c>
      <c r="T88" s="19" t="s">
        <v>3</v>
      </c>
    </row>
    <row r="89" spans="2:20" ht="16.5" x14ac:dyDescent="0.25">
      <c r="B89" s="156" t="s">
        <v>30</v>
      </c>
      <c r="C89" s="109" t="s">
        <v>60</v>
      </c>
      <c r="D89" s="110">
        <f>+E89+F89</f>
        <v>0</v>
      </c>
      <c r="E89" s="111">
        <v>0</v>
      </c>
      <c r="F89" s="111">
        <v>0</v>
      </c>
      <c r="G89" s="36"/>
      <c r="H89" s="122">
        <v>0</v>
      </c>
      <c r="I89" s="123" t="s">
        <v>85</v>
      </c>
      <c r="N89" s="119" t="s">
        <v>81</v>
      </c>
      <c r="O89" s="119"/>
      <c r="P89" s="119"/>
      <c r="Q89" s="119"/>
      <c r="R89" s="112">
        <f t="shared" ref="R89:R98" si="10">SUM(S89:T89)</f>
        <v>67</v>
      </c>
      <c r="S89" s="118">
        <v>62</v>
      </c>
      <c r="T89" s="118">
        <v>5</v>
      </c>
    </row>
    <row r="90" spans="2:20" ht="16.5" x14ac:dyDescent="0.25">
      <c r="B90" s="157"/>
      <c r="C90" s="109" t="s">
        <v>61</v>
      </c>
      <c r="D90" s="110">
        <f t="shared" ref="D90:D157" si="11">+E90+F90</f>
        <v>1</v>
      </c>
      <c r="E90" s="111">
        <v>1</v>
      </c>
      <c r="F90" s="111">
        <v>0</v>
      </c>
      <c r="G90" s="36"/>
      <c r="H90" s="122">
        <v>1</v>
      </c>
      <c r="I90" s="123">
        <f t="shared" ref="I90:I154" si="12">+D90/H90-1</f>
        <v>0</v>
      </c>
      <c r="N90" s="119" t="s">
        <v>78</v>
      </c>
      <c r="O90" s="119"/>
      <c r="P90" s="119"/>
      <c r="Q90" s="119"/>
      <c r="R90" s="112">
        <f t="shared" si="10"/>
        <v>32</v>
      </c>
      <c r="S90" s="118">
        <v>31</v>
      </c>
      <c r="T90" s="118">
        <v>1</v>
      </c>
    </row>
    <row r="91" spans="2:20" ht="16.5" x14ac:dyDescent="0.25">
      <c r="B91" s="157"/>
      <c r="C91" s="109" t="s">
        <v>62</v>
      </c>
      <c r="D91" s="110">
        <f t="shared" si="11"/>
        <v>2</v>
      </c>
      <c r="E91" s="111">
        <v>2</v>
      </c>
      <c r="F91" s="111">
        <v>0</v>
      </c>
      <c r="G91" s="36"/>
      <c r="H91" s="122">
        <v>1</v>
      </c>
      <c r="I91" s="123">
        <f t="shared" si="12"/>
        <v>1</v>
      </c>
      <c r="N91" s="119" t="s">
        <v>80</v>
      </c>
      <c r="O91" s="119"/>
      <c r="P91" s="119"/>
      <c r="Q91" s="119"/>
      <c r="R91" s="112">
        <f t="shared" si="10"/>
        <v>26</v>
      </c>
      <c r="S91" s="118">
        <v>21</v>
      </c>
      <c r="T91" s="118">
        <v>5</v>
      </c>
    </row>
    <row r="92" spans="2:20" ht="16.5" x14ac:dyDescent="0.25">
      <c r="B92" s="158"/>
      <c r="C92" s="113" t="s">
        <v>1</v>
      </c>
      <c r="D92" s="114">
        <f t="shared" si="11"/>
        <v>3</v>
      </c>
      <c r="E92" s="114">
        <v>3</v>
      </c>
      <c r="F92" s="114">
        <v>0</v>
      </c>
      <c r="G92" s="36"/>
      <c r="H92" s="124">
        <v>2</v>
      </c>
      <c r="I92" s="125">
        <f t="shared" si="12"/>
        <v>0.5</v>
      </c>
      <c r="N92" s="119" t="s">
        <v>79</v>
      </c>
      <c r="O92" s="119"/>
      <c r="P92" s="119"/>
      <c r="Q92" s="119"/>
      <c r="R92" s="112">
        <f t="shared" si="10"/>
        <v>22</v>
      </c>
      <c r="S92" s="118">
        <v>15</v>
      </c>
      <c r="T92" s="118">
        <v>7</v>
      </c>
    </row>
    <row r="93" spans="2:20" ht="16.5" x14ac:dyDescent="0.25">
      <c r="B93" s="156" t="s">
        <v>31</v>
      </c>
      <c r="C93" s="109" t="s">
        <v>60</v>
      </c>
      <c r="D93" s="110">
        <f t="shared" si="11"/>
        <v>0</v>
      </c>
      <c r="E93" s="111">
        <v>0</v>
      </c>
      <c r="F93" s="111">
        <v>0</v>
      </c>
      <c r="G93" s="36"/>
      <c r="H93" s="122">
        <v>0</v>
      </c>
      <c r="I93" s="123" t="s">
        <v>85</v>
      </c>
      <c r="N93" s="119" t="s">
        <v>82</v>
      </c>
      <c r="O93" s="119"/>
      <c r="P93" s="119"/>
      <c r="Q93" s="119"/>
      <c r="R93" s="112">
        <f t="shared" si="10"/>
        <v>19</v>
      </c>
      <c r="S93" s="118">
        <v>16</v>
      </c>
      <c r="T93" s="118">
        <v>3</v>
      </c>
    </row>
    <row r="94" spans="2:20" ht="16.5" x14ac:dyDescent="0.25">
      <c r="B94" s="157"/>
      <c r="C94" s="109" t="s">
        <v>61</v>
      </c>
      <c r="D94" s="110">
        <f t="shared" si="11"/>
        <v>0</v>
      </c>
      <c r="E94" s="111">
        <v>0</v>
      </c>
      <c r="F94" s="111">
        <v>0</v>
      </c>
      <c r="G94" s="36"/>
      <c r="H94" s="122">
        <v>1</v>
      </c>
      <c r="I94" s="123">
        <f t="shared" si="12"/>
        <v>-1</v>
      </c>
      <c r="N94" s="119" t="s">
        <v>86</v>
      </c>
      <c r="O94" s="119"/>
      <c r="P94" s="119"/>
      <c r="Q94" s="119"/>
      <c r="R94" s="112">
        <f t="shared" si="10"/>
        <v>19</v>
      </c>
      <c r="S94" s="118">
        <v>18</v>
      </c>
      <c r="T94" s="118">
        <v>1</v>
      </c>
    </row>
    <row r="95" spans="2:20" ht="16.5" x14ac:dyDescent="0.25">
      <c r="B95" s="157"/>
      <c r="C95" s="109" t="s">
        <v>62</v>
      </c>
      <c r="D95" s="110">
        <f t="shared" si="11"/>
        <v>12</v>
      </c>
      <c r="E95" s="111">
        <v>11</v>
      </c>
      <c r="F95" s="111">
        <v>1</v>
      </c>
      <c r="G95" s="36"/>
      <c r="H95" s="122">
        <v>4</v>
      </c>
      <c r="I95" s="123">
        <f t="shared" si="12"/>
        <v>2</v>
      </c>
      <c r="N95" s="119" t="s">
        <v>83</v>
      </c>
      <c r="O95" s="119"/>
      <c r="P95" s="119"/>
      <c r="Q95" s="119"/>
      <c r="R95" s="112">
        <f t="shared" si="10"/>
        <v>17</v>
      </c>
      <c r="S95" s="118">
        <v>17</v>
      </c>
      <c r="T95" s="118">
        <v>0</v>
      </c>
    </row>
    <row r="96" spans="2:20" ht="16.5" x14ac:dyDescent="0.25">
      <c r="B96" s="158"/>
      <c r="C96" s="113" t="s">
        <v>1</v>
      </c>
      <c r="D96" s="114">
        <f t="shared" si="11"/>
        <v>12</v>
      </c>
      <c r="E96" s="114">
        <v>11</v>
      </c>
      <c r="F96" s="114">
        <v>1</v>
      </c>
      <c r="G96" s="36"/>
      <c r="H96" s="124">
        <v>5</v>
      </c>
      <c r="I96" s="125">
        <f t="shared" si="12"/>
        <v>1.4</v>
      </c>
      <c r="N96" s="119" t="s">
        <v>92</v>
      </c>
      <c r="O96" s="119"/>
      <c r="P96" s="119"/>
      <c r="Q96" s="119"/>
      <c r="R96" s="112">
        <f t="shared" si="10"/>
        <v>10</v>
      </c>
      <c r="S96" s="118">
        <v>10</v>
      </c>
      <c r="T96" s="118">
        <v>0</v>
      </c>
    </row>
    <row r="97" spans="2:20" ht="16.5" x14ac:dyDescent="0.25">
      <c r="B97" s="156" t="s">
        <v>63</v>
      </c>
      <c r="C97" s="109" t="s">
        <v>60</v>
      </c>
      <c r="D97" s="110">
        <f t="shared" si="11"/>
        <v>0</v>
      </c>
      <c r="E97" s="111">
        <v>0</v>
      </c>
      <c r="F97" s="111">
        <v>0</v>
      </c>
      <c r="G97" s="36"/>
      <c r="H97" s="122">
        <v>0</v>
      </c>
      <c r="I97" s="123" t="s">
        <v>85</v>
      </c>
      <c r="N97" s="119" t="s">
        <v>93</v>
      </c>
      <c r="O97" s="119"/>
      <c r="P97" s="119"/>
      <c r="Q97" s="119"/>
      <c r="R97" s="112">
        <f t="shared" si="10"/>
        <v>10</v>
      </c>
      <c r="S97" s="118">
        <v>10</v>
      </c>
      <c r="T97" s="118">
        <v>0</v>
      </c>
    </row>
    <row r="98" spans="2:20" ht="16.5" x14ac:dyDescent="0.25">
      <c r="B98" s="157"/>
      <c r="C98" s="109" t="s">
        <v>61</v>
      </c>
      <c r="D98" s="110">
        <f t="shared" si="11"/>
        <v>2</v>
      </c>
      <c r="E98" s="111">
        <v>2</v>
      </c>
      <c r="F98" s="111">
        <v>0</v>
      </c>
      <c r="G98" s="36"/>
      <c r="H98" s="122">
        <v>0</v>
      </c>
      <c r="I98" s="123" t="s">
        <v>85</v>
      </c>
      <c r="N98" s="119" t="s">
        <v>84</v>
      </c>
      <c r="O98" s="119"/>
      <c r="P98" s="119"/>
      <c r="Q98" s="119"/>
      <c r="R98" s="112">
        <f t="shared" si="10"/>
        <v>8</v>
      </c>
      <c r="S98" s="118">
        <v>8</v>
      </c>
      <c r="T98" s="118">
        <v>0</v>
      </c>
    </row>
    <row r="99" spans="2:20" ht="16.5" x14ac:dyDescent="0.25">
      <c r="B99" s="157"/>
      <c r="C99" s="109" t="s">
        <v>62</v>
      </c>
      <c r="D99" s="110">
        <f t="shared" si="11"/>
        <v>3</v>
      </c>
      <c r="E99" s="111">
        <v>3</v>
      </c>
      <c r="F99" s="111">
        <v>0</v>
      </c>
      <c r="G99" s="36"/>
      <c r="H99" s="122">
        <v>0</v>
      </c>
      <c r="I99" s="123" t="s">
        <v>85</v>
      </c>
      <c r="N99" s="119" t="s">
        <v>87</v>
      </c>
      <c r="O99" s="119"/>
      <c r="P99" s="119"/>
      <c r="Q99" s="119"/>
      <c r="R99" s="112">
        <f t="shared" ref="R99:R100" si="13">SUM(S99:T99)</f>
        <v>67</v>
      </c>
      <c r="S99" s="118">
        <v>56</v>
      </c>
      <c r="T99" s="118">
        <v>11</v>
      </c>
    </row>
    <row r="100" spans="2:20" ht="17.25" thickBot="1" x14ac:dyDescent="0.3">
      <c r="B100" s="158"/>
      <c r="C100" s="113" t="s">
        <v>1</v>
      </c>
      <c r="D100" s="114">
        <f t="shared" si="11"/>
        <v>5</v>
      </c>
      <c r="E100" s="114">
        <v>5</v>
      </c>
      <c r="F100" s="114">
        <v>0</v>
      </c>
      <c r="G100" s="36"/>
      <c r="H100" s="124">
        <v>0</v>
      </c>
      <c r="I100" s="125" t="s">
        <v>85</v>
      </c>
      <c r="N100" s="120" t="s">
        <v>67</v>
      </c>
      <c r="O100" s="120"/>
      <c r="P100" s="120"/>
      <c r="Q100" s="120"/>
      <c r="R100" s="112">
        <f t="shared" si="13"/>
        <v>62</v>
      </c>
      <c r="S100" s="118">
        <v>57</v>
      </c>
      <c r="T100" s="118">
        <v>5</v>
      </c>
    </row>
    <row r="101" spans="2:20" ht="16.5" x14ac:dyDescent="0.25">
      <c r="B101" s="156" t="s">
        <v>33</v>
      </c>
      <c r="C101" s="109" t="s">
        <v>60</v>
      </c>
      <c r="D101" s="110">
        <f t="shared" si="11"/>
        <v>1</v>
      </c>
      <c r="E101" s="111">
        <v>1</v>
      </c>
      <c r="F101" s="111">
        <v>0</v>
      </c>
      <c r="G101" s="36"/>
      <c r="H101" s="122">
        <v>0</v>
      </c>
      <c r="I101" s="123" t="s">
        <v>85</v>
      </c>
      <c r="N101" s="148" t="s">
        <v>1</v>
      </c>
      <c r="O101" s="148"/>
      <c r="P101" s="148"/>
      <c r="Q101" s="148"/>
      <c r="R101" s="34">
        <f>SUM(R89:R100)</f>
        <v>359</v>
      </c>
      <c r="S101" s="34">
        <f>SUM(S89:S100)</f>
        <v>321</v>
      </c>
      <c r="T101" s="34">
        <f>SUM(T89:T100)</f>
        <v>38</v>
      </c>
    </row>
    <row r="102" spans="2:20" ht="17.25" thickBot="1" x14ac:dyDescent="0.3">
      <c r="B102" s="157"/>
      <c r="C102" s="109" t="s">
        <v>61</v>
      </c>
      <c r="D102" s="110">
        <f t="shared" si="11"/>
        <v>2</v>
      </c>
      <c r="E102" s="111">
        <v>1</v>
      </c>
      <c r="F102" s="111">
        <v>1</v>
      </c>
      <c r="G102" s="36"/>
      <c r="H102" s="122">
        <v>2</v>
      </c>
      <c r="I102" s="123">
        <f t="shared" si="12"/>
        <v>0</v>
      </c>
      <c r="N102" s="149" t="s">
        <v>15</v>
      </c>
      <c r="O102" s="149"/>
      <c r="P102" s="149"/>
      <c r="Q102" s="149"/>
      <c r="R102" s="39">
        <f>R101/R101</f>
        <v>1</v>
      </c>
      <c r="S102" s="39">
        <f>S101/R101</f>
        <v>0.89415041782729809</v>
      </c>
      <c r="T102" s="39">
        <f>T101/R101</f>
        <v>0.10584958217270195</v>
      </c>
    </row>
    <row r="103" spans="2:20" ht="16.5" customHeight="1" x14ac:dyDescent="0.25">
      <c r="B103" s="157"/>
      <c r="C103" s="109" t="s">
        <v>62</v>
      </c>
      <c r="D103" s="110">
        <f t="shared" si="11"/>
        <v>6</v>
      </c>
      <c r="E103" s="111">
        <v>6</v>
      </c>
      <c r="F103" s="111">
        <v>0</v>
      </c>
      <c r="G103" s="36"/>
      <c r="H103" s="122">
        <v>12</v>
      </c>
      <c r="I103" s="123">
        <f t="shared" si="12"/>
        <v>-0.5</v>
      </c>
      <c r="N103" s="154" t="s">
        <v>97</v>
      </c>
      <c r="O103" s="154"/>
      <c r="P103" s="154"/>
      <c r="Q103" s="154"/>
      <c r="R103" s="154"/>
      <c r="S103" s="154"/>
      <c r="T103" s="154"/>
    </row>
    <row r="104" spans="2:20" ht="16.5" x14ac:dyDescent="0.25">
      <c r="B104" s="158"/>
      <c r="C104" s="113" t="s">
        <v>1</v>
      </c>
      <c r="D104" s="114">
        <f t="shared" si="11"/>
        <v>9</v>
      </c>
      <c r="E104" s="114">
        <v>8</v>
      </c>
      <c r="F104" s="114">
        <v>1</v>
      </c>
      <c r="G104" s="36"/>
      <c r="H104" s="124">
        <v>14</v>
      </c>
      <c r="I104" s="125">
        <f t="shared" si="12"/>
        <v>-0.3571428571428571</v>
      </c>
      <c r="N104" s="155"/>
      <c r="O104" s="155"/>
      <c r="P104" s="155"/>
      <c r="Q104" s="155"/>
      <c r="R104" s="155"/>
      <c r="S104" s="155"/>
      <c r="T104" s="155"/>
    </row>
    <row r="105" spans="2:20" ht="16.5" x14ac:dyDescent="0.25">
      <c r="B105" s="156" t="s">
        <v>34</v>
      </c>
      <c r="C105" s="109" t="s">
        <v>60</v>
      </c>
      <c r="D105" s="110">
        <f t="shared" si="11"/>
        <v>0</v>
      </c>
      <c r="E105" s="111">
        <v>0</v>
      </c>
      <c r="F105" s="111">
        <v>0</v>
      </c>
      <c r="G105" s="36"/>
      <c r="H105" s="122">
        <v>1</v>
      </c>
      <c r="I105" s="123">
        <f t="shared" si="12"/>
        <v>-1</v>
      </c>
      <c r="J105" s="45"/>
      <c r="K105" s="45"/>
      <c r="M105" s="46"/>
      <c r="N105" s="141"/>
      <c r="O105" s="141"/>
      <c r="P105" s="141"/>
      <c r="Q105" s="141"/>
      <c r="R105" s="141"/>
      <c r="S105" s="141"/>
      <c r="T105" s="141"/>
    </row>
    <row r="106" spans="2:20" ht="16.5" x14ac:dyDescent="0.25">
      <c r="B106" s="157"/>
      <c r="C106" s="109" t="s">
        <v>61</v>
      </c>
      <c r="D106" s="110">
        <f t="shared" si="11"/>
        <v>1</v>
      </c>
      <c r="E106" s="111">
        <v>1</v>
      </c>
      <c r="F106" s="111">
        <v>0</v>
      </c>
      <c r="G106" s="36"/>
      <c r="H106" s="122">
        <v>2</v>
      </c>
      <c r="I106" s="123">
        <f t="shared" si="12"/>
        <v>-0.5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57"/>
      <c r="C107" s="109" t="s">
        <v>62</v>
      </c>
      <c r="D107" s="110">
        <f t="shared" si="11"/>
        <v>7</v>
      </c>
      <c r="E107" s="111">
        <v>7</v>
      </c>
      <c r="F107" s="111">
        <v>0</v>
      </c>
      <c r="G107" s="36"/>
      <c r="H107" s="122">
        <v>8</v>
      </c>
      <c r="I107" s="123">
        <f t="shared" si="12"/>
        <v>-0.125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58"/>
      <c r="C108" s="113" t="s">
        <v>1</v>
      </c>
      <c r="D108" s="114">
        <f t="shared" si="11"/>
        <v>8</v>
      </c>
      <c r="E108" s="114">
        <v>8</v>
      </c>
      <c r="F108" s="114">
        <v>0</v>
      </c>
      <c r="G108" s="36"/>
      <c r="H108" s="124">
        <v>11</v>
      </c>
      <c r="I108" s="125">
        <f t="shared" si="12"/>
        <v>-0.27272727272727271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56" t="s">
        <v>35</v>
      </c>
      <c r="C109" s="109" t="s">
        <v>60</v>
      </c>
      <c r="D109" s="110">
        <f t="shared" si="11"/>
        <v>0</v>
      </c>
      <c r="E109" s="111">
        <v>0</v>
      </c>
      <c r="F109" s="111">
        <v>0</v>
      </c>
      <c r="G109" s="36"/>
      <c r="H109" s="122">
        <v>1</v>
      </c>
      <c r="I109" s="123">
        <f t="shared" si="12"/>
        <v>-1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57"/>
      <c r="C110" s="109" t="s">
        <v>61</v>
      </c>
      <c r="D110" s="110">
        <f t="shared" si="11"/>
        <v>3</v>
      </c>
      <c r="E110" s="111">
        <v>3</v>
      </c>
      <c r="F110" s="111">
        <v>0</v>
      </c>
      <c r="G110" s="36"/>
      <c r="H110" s="122">
        <v>2</v>
      </c>
      <c r="I110" s="123">
        <f t="shared" si="12"/>
        <v>0.5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57"/>
      <c r="C111" s="109" t="s">
        <v>62</v>
      </c>
      <c r="D111" s="110">
        <f t="shared" si="11"/>
        <v>7</v>
      </c>
      <c r="E111" s="111">
        <v>5</v>
      </c>
      <c r="F111" s="111">
        <v>2</v>
      </c>
      <c r="G111" s="36"/>
      <c r="H111" s="122">
        <v>5</v>
      </c>
      <c r="I111" s="123">
        <f t="shared" si="12"/>
        <v>0.39999999999999991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58"/>
      <c r="C112" s="113" t="s">
        <v>1</v>
      </c>
      <c r="D112" s="114">
        <f t="shared" si="11"/>
        <v>10</v>
      </c>
      <c r="E112" s="114">
        <v>8</v>
      </c>
      <c r="F112" s="114">
        <v>2</v>
      </c>
      <c r="G112" s="36"/>
      <c r="H112" s="124">
        <v>8</v>
      </c>
      <c r="I112" s="125">
        <f t="shared" si="12"/>
        <v>0.25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56" t="s">
        <v>36</v>
      </c>
      <c r="C113" s="109" t="s">
        <v>60</v>
      </c>
      <c r="D113" s="110">
        <f t="shared" si="11"/>
        <v>1</v>
      </c>
      <c r="E113" s="111">
        <v>1</v>
      </c>
      <c r="F113" s="111">
        <v>0</v>
      </c>
      <c r="G113" s="36"/>
      <c r="H113" s="122">
        <v>0</v>
      </c>
      <c r="I113" s="123" t="s">
        <v>85</v>
      </c>
      <c r="J113" s="45"/>
      <c r="K113" s="45"/>
      <c r="M113" s="46"/>
      <c r="N113" s="46"/>
      <c r="O113" s="46"/>
      <c r="P113" s="46"/>
    </row>
    <row r="114" spans="2:18" ht="16.5" x14ac:dyDescent="0.25">
      <c r="B114" s="157"/>
      <c r="C114" s="109" t="s">
        <v>61</v>
      </c>
      <c r="D114" s="110">
        <f t="shared" si="11"/>
        <v>0</v>
      </c>
      <c r="E114" s="111">
        <v>0</v>
      </c>
      <c r="F114" s="111">
        <v>0</v>
      </c>
      <c r="G114" s="36"/>
      <c r="H114" s="122">
        <v>1</v>
      </c>
      <c r="I114" s="123">
        <f t="shared" si="12"/>
        <v>-1</v>
      </c>
      <c r="J114" s="45"/>
      <c r="K114" s="45"/>
      <c r="M114" s="46"/>
      <c r="N114" s="46"/>
      <c r="O114" s="46"/>
      <c r="P114" s="46"/>
    </row>
    <row r="115" spans="2:18" ht="16.5" x14ac:dyDescent="0.25">
      <c r="B115" s="157"/>
      <c r="C115" s="109" t="s">
        <v>62</v>
      </c>
      <c r="D115" s="110">
        <f t="shared" si="11"/>
        <v>13</v>
      </c>
      <c r="E115" s="111">
        <v>13</v>
      </c>
      <c r="F115" s="111">
        <v>0</v>
      </c>
      <c r="G115" s="36"/>
      <c r="H115" s="122">
        <v>12</v>
      </c>
      <c r="I115" s="123">
        <f t="shared" si="12"/>
        <v>8.3333333333333259E-2</v>
      </c>
      <c r="J115" s="45"/>
      <c r="K115" s="45"/>
      <c r="M115" s="46"/>
      <c r="N115" s="46"/>
      <c r="O115" s="46"/>
      <c r="P115" s="46"/>
    </row>
    <row r="116" spans="2:18" ht="16.5" x14ac:dyDescent="0.25">
      <c r="B116" s="158"/>
      <c r="C116" s="113" t="s">
        <v>1</v>
      </c>
      <c r="D116" s="114">
        <f t="shared" si="11"/>
        <v>14</v>
      </c>
      <c r="E116" s="114">
        <v>14</v>
      </c>
      <c r="F116" s="114">
        <v>0</v>
      </c>
      <c r="G116" s="36"/>
      <c r="H116" s="124">
        <v>13</v>
      </c>
      <c r="I116" s="125">
        <f t="shared" si="12"/>
        <v>7.6923076923076872E-2</v>
      </c>
      <c r="J116" s="45"/>
      <c r="K116" s="45"/>
      <c r="M116" s="46"/>
      <c r="N116" s="46"/>
      <c r="O116" s="46"/>
      <c r="P116" s="46"/>
    </row>
    <row r="117" spans="2:18" ht="16.5" x14ac:dyDescent="0.25">
      <c r="B117" s="156" t="s">
        <v>37</v>
      </c>
      <c r="C117" s="109" t="s">
        <v>60</v>
      </c>
      <c r="D117" s="110">
        <f t="shared" si="11"/>
        <v>0</v>
      </c>
      <c r="E117" s="111">
        <v>0</v>
      </c>
      <c r="F117" s="111">
        <v>0</v>
      </c>
      <c r="G117" s="36"/>
      <c r="H117" s="122">
        <v>2</v>
      </c>
      <c r="I117" s="123">
        <f t="shared" si="12"/>
        <v>-1</v>
      </c>
      <c r="J117" s="45"/>
      <c r="K117" s="45"/>
      <c r="M117" s="46"/>
      <c r="N117" s="46"/>
      <c r="O117" s="46"/>
      <c r="P117" s="46"/>
    </row>
    <row r="118" spans="2:18" ht="16.5" x14ac:dyDescent="0.25">
      <c r="B118" s="157"/>
      <c r="C118" s="109" t="s">
        <v>61</v>
      </c>
      <c r="D118" s="110">
        <f t="shared" si="11"/>
        <v>1</v>
      </c>
      <c r="E118" s="111">
        <v>1</v>
      </c>
      <c r="F118" s="111">
        <v>0</v>
      </c>
      <c r="G118" s="36"/>
      <c r="H118" s="122">
        <v>4</v>
      </c>
      <c r="I118" s="123">
        <f t="shared" si="12"/>
        <v>-0.75</v>
      </c>
      <c r="J118" s="45"/>
      <c r="K118" s="45"/>
      <c r="M118" s="46"/>
      <c r="N118" s="46"/>
      <c r="O118" s="46"/>
      <c r="P118" s="46"/>
    </row>
    <row r="119" spans="2:18" ht="16.5" x14ac:dyDescent="0.25">
      <c r="B119" s="157"/>
      <c r="C119" s="109" t="s">
        <v>62</v>
      </c>
      <c r="D119" s="110">
        <f t="shared" si="11"/>
        <v>14</v>
      </c>
      <c r="E119" s="111">
        <v>14</v>
      </c>
      <c r="F119" s="111">
        <v>0</v>
      </c>
      <c r="G119" s="36"/>
      <c r="H119" s="122">
        <v>7</v>
      </c>
      <c r="I119" s="123">
        <f t="shared" si="12"/>
        <v>1</v>
      </c>
      <c r="J119" s="45"/>
      <c r="K119" s="45"/>
      <c r="M119" s="46"/>
      <c r="N119" s="46"/>
      <c r="O119" s="46"/>
      <c r="P119" s="46"/>
    </row>
    <row r="120" spans="2:18" ht="16.5" x14ac:dyDescent="0.25">
      <c r="B120" s="158"/>
      <c r="C120" s="113" t="s">
        <v>1</v>
      </c>
      <c r="D120" s="114">
        <f t="shared" si="11"/>
        <v>15</v>
      </c>
      <c r="E120" s="114">
        <v>15</v>
      </c>
      <c r="F120" s="114">
        <v>0</v>
      </c>
      <c r="G120" s="36"/>
      <c r="H120" s="124">
        <v>13</v>
      </c>
      <c r="I120" s="125">
        <f t="shared" si="12"/>
        <v>0.15384615384615374</v>
      </c>
      <c r="J120" s="45"/>
      <c r="K120" s="45"/>
      <c r="M120" s="46"/>
      <c r="N120" s="46"/>
      <c r="O120" s="46"/>
      <c r="P120" s="46"/>
    </row>
    <row r="121" spans="2:18" ht="16.5" x14ac:dyDescent="0.25">
      <c r="B121" s="156" t="s">
        <v>38</v>
      </c>
      <c r="C121" s="109" t="s">
        <v>60</v>
      </c>
      <c r="D121" s="110">
        <f t="shared" si="11"/>
        <v>1</v>
      </c>
      <c r="E121" s="111">
        <v>1</v>
      </c>
      <c r="F121" s="111">
        <v>0</v>
      </c>
      <c r="G121" s="36"/>
      <c r="H121" s="122">
        <v>0</v>
      </c>
      <c r="I121" s="123" t="s">
        <v>85</v>
      </c>
      <c r="J121" s="45"/>
      <c r="K121" s="45"/>
      <c r="M121" s="46"/>
      <c r="N121" s="46"/>
      <c r="O121" s="46"/>
      <c r="P121" s="46"/>
    </row>
    <row r="122" spans="2:18" ht="16.5" x14ac:dyDescent="0.25">
      <c r="B122" s="157"/>
      <c r="C122" s="109" t="s">
        <v>61</v>
      </c>
      <c r="D122" s="110">
        <f t="shared" si="11"/>
        <v>1</v>
      </c>
      <c r="E122" s="111">
        <v>1</v>
      </c>
      <c r="F122" s="111">
        <v>0</v>
      </c>
      <c r="G122" s="36"/>
      <c r="H122" s="122">
        <v>1</v>
      </c>
      <c r="I122" s="123">
        <f t="shared" si="12"/>
        <v>0</v>
      </c>
      <c r="J122" s="45"/>
      <c r="K122" s="45"/>
      <c r="M122" s="46"/>
      <c r="N122" s="46"/>
      <c r="O122" s="46"/>
      <c r="P122" s="46"/>
    </row>
    <row r="123" spans="2:18" ht="16.5" x14ac:dyDescent="0.25">
      <c r="B123" s="157"/>
      <c r="C123" s="109" t="s">
        <v>62</v>
      </c>
      <c r="D123" s="110">
        <f t="shared" si="11"/>
        <v>3</v>
      </c>
      <c r="E123" s="111">
        <v>3</v>
      </c>
      <c r="F123" s="111">
        <v>0</v>
      </c>
      <c r="G123" s="36"/>
      <c r="H123" s="122">
        <v>2</v>
      </c>
      <c r="I123" s="123">
        <f t="shared" si="12"/>
        <v>0.5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58"/>
      <c r="C124" s="113" t="s">
        <v>1</v>
      </c>
      <c r="D124" s="114">
        <f t="shared" si="11"/>
        <v>5</v>
      </c>
      <c r="E124" s="114">
        <v>5</v>
      </c>
      <c r="F124" s="114">
        <v>0</v>
      </c>
      <c r="G124" s="36"/>
      <c r="H124" s="124">
        <v>3</v>
      </c>
      <c r="I124" s="127">
        <f t="shared" si="12"/>
        <v>0.66666666666666674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56" t="s">
        <v>64</v>
      </c>
      <c r="C125" s="109" t="s">
        <v>60</v>
      </c>
      <c r="D125" s="110">
        <f t="shared" si="11"/>
        <v>0</v>
      </c>
      <c r="E125" s="111">
        <v>0</v>
      </c>
      <c r="F125" s="111">
        <v>0</v>
      </c>
      <c r="G125" s="36"/>
      <c r="H125" s="122">
        <v>0</v>
      </c>
      <c r="I125" s="123" t="s">
        <v>85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57"/>
      <c r="C126" s="109" t="s">
        <v>61</v>
      </c>
      <c r="D126" s="110">
        <f t="shared" si="11"/>
        <v>2</v>
      </c>
      <c r="E126" s="111">
        <v>1</v>
      </c>
      <c r="F126" s="111">
        <v>1</v>
      </c>
      <c r="G126" s="36"/>
      <c r="H126" s="122">
        <v>2</v>
      </c>
      <c r="I126" s="123">
        <f t="shared" si="12"/>
        <v>0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57"/>
      <c r="C127" s="109" t="s">
        <v>62</v>
      </c>
      <c r="D127" s="110">
        <f t="shared" si="11"/>
        <v>2</v>
      </c>
      <c r="E127" s="111">
        <v>2</v>
      </c>
      <c r="F127" s="111">
        <v>0</v>
      </c>
      <c r="G127" s="36"/>
      <c r="H127" s="122">
        <v>13</v>
      </c>
      <c r="I127" s="123">
        <f t="shared" si="12"/>
        <v>-0.84615384615384615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58"/>
      <c r="C128" s="113" t="s">
        <v>1</v>
      </c>
      <c r="D128" s="114">
        <f t="shared" si="11"/>
        <v>4</v>
      </c>
      <c r="E128" s="114">
        <v>3</v>
      </c>
      <c r="F128" s="114">
        <v>1</v>
      </c>
      <c r="G128" s="36"/>
      <c r="H128" s="124">
        <v>15</v>
      </c>
      <c r="I128" s="125">
        <f t="shared" si="12"/>
        <v>-0.73333333333333339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56" t="s">
        <v>40</v>
      </c>
      <c r="C129" s="109" t="s">
        <v>60</v>
      </c>
      <c r="D129" s="110">
        <f t="shared" si="11"/>
        <v>1</v>
      </c>
      <c r="E129" s="111">
        <v>1</v>
      </c>
      <c r="F129" s="111">
        <v>0</v>
      </c>
      <c r="G129" s="36"/>
      <c r="H129" s="122">
        <v>0</v>
      </c>
      <c r="I129" s="123" t="s">
        <v>85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57"/>
      <c r="C130" s="109" t="s">
        <v>61</v>
      </c>
      <c r="D130" s="110">
        <f t="shared" si="11"/>
        <v>4</v>
      </c>
      <c r="E130" s="111">
        <v>1</v>
      </c>
      <c r="F130" s="111">
        <v>3</v>
      </c>
      <c r="G130" s="36"/>
      <c r="H130" s="122">
        <v>2</v>
      </c>
      <c r="I130" s="123">
        <f t="shared" si="12"/>
        <v>1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57"/>
      <c r="C131" s="109" t="s">
        <v>62</v>
      </c>
      <c r="D131" s="110">
        <f t="shared" si="11"/>
        <v>6</v>
      </c>
      <c r="E131" s="111">
        <v>6</v>
      </c>
      <c r="F131" s="111">
        <v>0</v>
      </c>
      <c r="G131" s="36"/>
      <c r="H131" s="122">
        <v>6</v>
      </c>
      <c r="I131" s="123">
        <f t="shared" si="12"/>
        <v>0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58"/>
      <c r="C132" s="113" t="s">
        <v>1</v>
      </c>
      <c r="D132" s="114">
        <f t="shared" si="11"/>
        <v>11</v>
      </c>
      <c r="E132" s="114">
        <v>8</v>
      </c>
      <c r="F132" s="114">
        <v>3</v>
      </c>
      <c r="G132" s="36"/>
      <c r="H132" s="124">
        <v>8</v>
      </c>
      <c r="I132" s="125">
        <f t="shared" si="12"/>
        <v>0.375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56" t="s">
        <v>65</v>
      </c>
      <c r="C133" s="109" t="s">
        <v>60</v>
      </c>
      <c r="D133" s="110">
        <f t="shared" si="11"/>
        <v>1</v>
      </c>
      <c r="E133" s="111">
        <v>0</v>
      </c>
      <c r="F133" s="111">
        <v>1</v>
      </c>
      <c r="G133" s="36"/>
      <c r="H133" s="122">
        <v>1</v>
      </c>
      <c r="I133" s="123">
        <f t="shared" si="12"/>
        <v>0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57"/>
      <c r="C134" s="109" t="s">
        <v>61</v>
      </c>
      <c r="D134" s="110">
        <f t="shared" si="11"/>
        <v>2</v>
      </c>
      <c r="E134" s="111">
        <v>2</v>
      </c>
      <c r="F134" s="111">
        <v>0</v>
      </c>
      <c r="G134" s="36"/>
      <c r="H134" s="122">
        <v>6</v>
      </c>
      <c r="I134" s="123">
        <f t="shared" si="12"/>
        <v>-0.66666666666666674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57"/>
      <c r="C135" s="109" t="s">
        <v>62</v>
      </c>
      <c r="D135" s="110">
        <f t="shared" si="11"/>
        <v>17</v>
      </c>
      <c r="E135" s="111">
        <v>14</v>
      </c>
      <c r="F135" s="111">
        <v>3</v>
      </c>
      <c r="G135" s="36"/>
      <c r="H135" s="122">
        <v>19</v>
      </c>
      <c r="I135" s="123">
        <f t="shared" si="12"/>
        <v>-0.10526315789473684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58"/>
      <c r="C136" s="113" t="s">
        <v>1</v>
      </c>
      <c r="D136" s="114">
        <f t="shared" si="11"/>
        <v>20</v>
      </c>
      <c r="E136" s="114">
        <v>16</v>
      </c>
      <c r="F136" s="114">
        <v>4</v>
      </c>
      <c r="G136" s="36"/>
      <c r="H136" s="124">
        <v>26</v>
      </c>
      <c r="I136" s="125">
        <f t="shared" si="12"/>
        <v>-0.23076923076923073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56" t="s">
        <v>66</v>
      </c>
      <c r="C137" s="109" t="s">
        <v>60</v>
      </c>
      <c r="D137" s="110">
        <f t="shared" si="11"/>
        <v>0</v>
      </c>
      <c r="E137" s="111">
        <v>0</v>
      </c>
      <c r="F137" s="111">
        <v>0</v>
      </c>
      <c r="G137" s="36"/>
      <c r="H137" s="122">
        <v>1</v>
      </c>
      <c r="I137" s="123">
        <f t="shared" si="12"/>
        <v>-1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57"/>
      <c r="C138" s="109" t="s">
        <v>61</v>
      </c>
      <c r="D138" s="110">
        <f t="shared" si="11"/>
        <v>6</v>
      </c>
      <c r="E138" s="111">
        <v>6</v>
      </c>
      <c r="F138" s="111">
        <v>0</v>
      </c>
      <c r="G138" s="36"/>
      <c r="H138" s="122">
        <v>6</v>
      </c>
      <c r="I138" s="123">
        <f t="shared" si="12"/>
        <v>0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57"/>
      <c r="C139" s="109" t="s">
        <v>62</v>
      </c>
      <c r="D139" s="110">
        <f t="shared" si="11"/>
        <v>13</v>
      </c>
      <c r="E139" s="111">
        <v>13</v>
      </c>
      <c r="F139" s="111">
        <v>0</v>
      </c>
      <c r="G139" s="36"/>
      <c r="H139" s="122">
        <v>18</v>
      </c>
      <c r="I139" s="123">
        <f t="shared" si="12"/>
        <v>-0.27777777777777779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58"/>
      <c r="C140" s="113" t="s">
        <v>1</v>
      </c>
      <c r="D140" s="114">
        <f t="shared" si="11"/>
        <v>19</v>
      </c>
      <c r="E140" s="114">
        <v>19</v>
      </c>
      <c r="F140" s="114">
        <v>0</v>
      </c>
      <c r="G140" s="36"/>
      <c r="H140" s="124">
        <v>25</v>
      </c>
      <c r="I140" s="125">
        <f t="shared" si="12"/>
        <v>-0.24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56" t="s">
        <v>43</v>
      </c>
      <c r="C141" s="109" t="s">
        <v>60</v>
      </c>
      <c r="D141" s="110">
        <f t="shared" si="11"/>
        <v>0</v>
      </c>
      <c r="E141" s="111">
        <v>0</v>
      </c>
      <c r="F141" s="111">
        <v>0</v>
      </c>
      <c r="G141" s="36"/>
      <c r="H141" s="122">
        <v>0</v>
      </c>
      <c r="I141" s="123" t="s">
        <v>85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57"/>
      <c r="C142" s="109" t="s">
        <v>61</v>
      </c>
      <c r="D142" s="110">
        <f t="shared" si="11"/>
        <v>5</v>
      </c>
      <c r="E142" s="111">
        <v>5</v>
      </c>
      <c r="F142" s="111">
        <v>0</v>
      </c>
      <c r="G142" s="36"/>
      <c r="H142" s="122">
        <v>3</v>
      </c>
      <c r="I142" s="123">
        <f t="shared" si="12"/>
        <v>0.66666666666666674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57"/>
      <c r="C143" s="109" t="s">
        <v>62</v>
      </c>
      <c r="D143" s="110">
        <f t="shared" si="11"/>
        <v>5</v>
      </c>
      <c r="E143" s="111">
        <v>5</v>
      </c>
      <c r="F143" s="111">
        <v>0</v>
      </c>
      <c r="G143" s="36"/>
      <c r="H143" s="122">
        <v>2</v>
      </c>
      <c r="I143" s="123">
        <f t="shared" si="12"/>
        <v>1.5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58"/>
      <c r="C144" s="113" t="s">
        <v>1</v>
      </c>
      <c r="D144" s="114">
        <f t="shared" si="11"/>
        <v>10</v>
      </c>
      <c r="E144" s="114">
        <v>10</v>
      </c>
      <c r="F144" s="114">
        <v>0</v>
      </c>
      <c r="G144" s="36"/>
      <c r="H144" s="124">
        <v>5</v>
      </c>
      <c r="I144" s="125">
        <f t="shared" si="12"/>
        <v>1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56" t="s">
        <v>74</v>
      </c>
      <c r="C145" s="109" t="s">
        <v>60</v>
      </c>
      <c r="D145" s="110">
        <f t="shared" si="11"/>
        <v>16</v>
      </c>
      <c r="E145" s="111">
        <v>10</v>
      </c>
      <c r="F145" s="111">
        <v>6</v>
      </c>
      <c r="G145" s="36"/>
      <c r="H145" s="122">
        <v>9</v>
      </c>
      <c r="I145" s="123">
        <f t="shared" si="12"/>
        <v>0.77777777777777768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57"/>
      <c r="C146" s="109" t="s">
        <v>61</v>
      </c>
      <c r="D146" s="110">
        <f t="shared" si="11"/>
        <v>35</v>
      </c>
      <c r="E146" s="111">
        <v>27</v>
      </c>
      <c r="F146" s="111">
        <v>8</v>
      </c>
      <c r="G146" s="36"/>
      <c r="H146" s="122">
        <v>22</v>
      </c>
      <c r="I146" s="123">
        <f t="shared" si="12"/>
        <v>0.59090909090909083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57"/>
      <c r="C147" s="109" t="s">
        <v>62</v>
      </c>
      <c r="D147" s="110">
        <f t="shared" si="11"/>
        <v>105</v>
      </c>
      <c r="E147" s="111">
        <v>95</v>
      </c>
      <c r="F147" s="111">
        <v>10</v>
      </c>
      <c r="G147" s="36"/>
      <c r="H147" s="122">
        <v>103</v>
      </c>
      <c r="I147" s="123">
        <f t="shared" si="12"/>
        <v>1.9417475728155331E-2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58"/>
      <c r="C148" s="113" t="s">
        <v>1</v>
      </c>
      <c r="D148" s="114">
        <f t="shared" si="11"/>
        <v>156</v>
      </c>
      <c r="E148" s="114">
        <v>132</v>
      </c>
      <c r="F148" s="114">
        <v>24</v>
      </c>
      <c r="G148" s="36"/>
      <c r="H148" s="124">
        <v>134</v>
      </c>
      <c r="I148" s="125">
        <f t="shared" si="12"/>
        <v>0.16417910447761197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56" t="s">
        <v>73</v>
      </c>
      <c r="C149" s="109" t="s">
        <v>60</v>
      </c>
      <c r="D149" s="110">
        <f t="shared" ref="D149:D152" si="14">+E149+F149</f>
        <v>0</v>
      </c>
      <c r="E149" s="111">
        <v>0</v>
      </c>
      <c r="F149" s="111">
        <v>0</v>
      </c>
      <c r="G149" s="36"/>
      <c r="H149" s="122">
        <v>0</v>
      </c>
      <c r="I149" s="123" t="s">
        <v>85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57"/>
      <c r="C150" s="109" t="s">
        <v>61</v>
      </c>
      <c r="D150" s="110">
        <f t="shared" si="14"/>
        <v>0</v>
      </c>
      <c r="E150" s="111">
        <v>0</v>
      </c>
      <c r="F150" s="111">
        <v>0</v>
      </c>
      <c r="G150" s="36"/>
      <c r="H150" s="122">
        <v>4</v>
      </c>
      <c r="I150" s="123">
        <f t="shared" si="12"/>
        <v>-1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57"/>
      <c r="C151" s="109" t="s">
        <v>62</v>
      </c>
      <c r="D151" s="110">
        <f t="shared" si="14"/>
        <v>6</v>
      </c>
      <c r="E151" s="111">
        <v>6</v>
      </c>
      <c r="F151" s="111">
        <v>0</v>
      </c>
      <c r="G151" s="36"/>
      <c r="H151" s="122">
        <v>6</v>
      </c>
      <c r="I151" s="123">
        <f t="shared" si="12"/>
        <v>0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58"/>
      <c r="C152" s="113" t="s">
        <v>1</v>
      </c>
      <c r="D152" s="114">
        <f t="shared" si="14"/>
        <v>6</v>
      </c>
      <c r="E152" s="114">
        <v>6</v>
      </c>
      <c r="F152" s="114">
        <v>0</v>
      </c>
      <c r="G152" s="36"/>
      <c r="H152" s="124">
        <v>10</v>
      </c>
      <c r="I152" s="125">
        <f t="shared" si="12"/>
        <v>-0.4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56" t="s">
        <v>45</v>
      </c>
      <c r="C153" s="109" t="s">
        <v>60</v>
      </c>
      <c r="D153" s="110">
        <f t="shared" si="11"/>
        <v>0</v>
      </c>
      <c r="E153" s="111">
        <v>0</v>
      </c>
      <c r="F153" s="111">
        <v>0</v>
      </c>
      <c r="G153" s="36"/>
      <c r="H153" s="122">
        <v>0</v>
      </c>
      <c r="I153" s="123" t="s">
        <v>85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57"/>
      <c r="C154" s="109" t="s">
        <v>61</v>
      </c>
      <c r="D154" s="110">
        <f t="shared" si="11"/>
        <v>1</v>
      </c>
      <c r="E154" s="111">
        <v>1</v>
      </c>
      <c r="F154" s="111">
        <v>0</v>
      </c>
      <c r="G154" s="36"/>
      <c r="H154" s="122">
        <v>1</v>
      </c>
      <c r="I154" s="123">
        <f t="shared" si="12"/>
        <v>0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57"/>
      <c r="C155" s="109" t="s">
        <v>62</v>
      </c>
      <c r="D155" s="110">
        <f t="shared" si="11"/>
        <v>4</v>
      </c>
      <c r="E155" s="111">
        <v>4</v>
      </c>
      <c r="F155" s="111">
        <v>0</v>
      </c>
      <c r="G155" s="36"/>
      <c r="H155" s="122">
        <v>4</v>
      </c>
      <c r="I155" s="123">
        <f t="shared" ref="I155:I193" si="15">+D155/H155-1</f>
        <v>0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58"/>
      <c r="C156" s="113" t="s">
        <v>1</v>
      </c>
      <c r="D156" s="114">
        <f t="shared" si="11"/>
        <v>5</v>
      </c>
      <c r="E156" s="114">
        <v>5</v>
      </c>
      <c r="F156" s="114">
        <v>0</v>
      </c>
      <c r="G156" s="36"/>
      <c r="H156" s="124">
        <v>5</v>
      </c>
      <c r="I156" s="125">
        <f t="shared" si="15"/>
        <v>0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56" t="s">
        <v>68</v>
      </c>
      <c r="C157" s="109" t="s">
        <v>60</v>
      </c>
      <c r="D157" s="110">
        <f t="shared" si="11"/>
        <v>0</v>
      </c>
      <c r="E157" s="111">
        <v>0</v>
      </c>
      <c r="F157" s="111">
        <v>0</v>
      </c>
      <c r="G157" s="36"/>
      <c r="H157" s="122">
        <v>0</v>
      </c>
      <c r="I157" s="123" t="s">
        <v>85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57"/>
      <c r="C158" s="109" t="s">
        <v>61</v>
      </c>
      <c r="D158" s="110">
        <f t="shared" ref="D158:D192" si="16">+E158+F158</f>
        <v>1</v>
      </c>
      <c r="E158" s="111">
        <v>0</v>
      </c>
      <c r="F158" s="111">
        <v>1</v>
      </c>
      <c r="G158" s="36"/>
      <c r="H158" s="122">
        <v>0</v>
      </c>
      <c r="I158" s="123" t="s">
        <v>85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57"/>
      <c r="C159" s="109" t="s">
        <v>62</v>
      </c>
      <c r="D159" s="110">
        <f t="shared" si="16"/>
        <v>4</v>
      </c>
      <c r="E159" s="111">
        <v>4</v>
      </c>
      <c r="F159" s="111">
        <v>0</v>
      </c>
      <c r="G159" s="36"/>
      <c r="H159" s="122">
        <v>3</v>
      </c>
      <c r="I159" s="123">
        <f t="shared" ref="I159" si="17">+D159/H159-1</f>
        <v>0.33333333333333326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58"/>
      <c r="C160" s="113" t="s">
        <v>1</v>
      </c>
      <c r="D160" s="114">
        <f t="shared" si="16"/>
        <v>5</v>
      </c>
      <c r="E160" s="114">
        <v>4</v>
      </c>
      <c r="F160" s="114">
        <v>1</v>
      </c>
      <c r="G160" s="36"/>
      <c r="H160" s="124">
        <v>3</v>
      </c>
      <c r="I160" s="125">
        <f t="shared" si="15"/>
        <v>0.66666666666666674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56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57"/>
      <c r="C162" s="109" t="s">
        <v>61</v>
      </c>
      <c r="D162" s="110">
        <f t="shared" si="16"/>
        <v>0</v>
      </c>
      <c r="E162" s="111">
        <v>0</v>
      </c>
      <c r="F162" s="111">
        <v>0</v>
      </c>
      <c r="G162" s="36"/>
      <c r="H162" s="122">
        <v>0</v>
      </c>
      <c r="I162" s="123" t="s">
        <v>85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57"/>
      <c r="C163" s="109" t="s">
        <v>62</v>
      </c>
      <c r="D163" s="110">
        <f t="shared" si="16"/>
        <v>4</v>
      </c>
      <c r="E163" s="111">
        <v>4</v>
      </c>
      <c r="F163" s="111">
        <v>0</v>
      </c>
      <c r="G163" s="36"/>
      <c r="H163" s="122">
        <v>1</v>
      </c>
      <c r="I163" s="123">
        <f t="shared" ref="I163" si="18">+D163/H163-1</f>
        <v>3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58"/>
      <c r="C164" s="113" t="s">
        <v>1</v>
      </c>
      <c r="D164" s="114">
        <f t="shared" si="16"/>
        <v>4</v>
      </c>
      <c r="E164" s="114">
        <v>4</v>
      </c>
      <c r="F164" s="114">
        <v>0</v>
      </c>
      <c r="G164" s="36"/>
      <c r="H164" s="124">
        <v>1</v>
      </c>
      <c r="I164" s="127">
        <f t="shared" si="15"/>
        <v>3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56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57"/>
      <c r="C166" s="109" t="s">
        <v>61</v>
      </c>
      <c r="D166" s="110">
        <f t="shared" si="16"/>
        <v>0</v>
      </c>
      <c r="E166" s="111">
        <v>0</v>
      </c>
      <c r="F166" s="111">
        <v>0</v>
      </c>
      <c r="G166" s="36"/>
      <c r="H166" s="122">
        <v>0</v>
      </c>
      <c r="I166" s="123" t="s">
        <v>85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57"/>
      <c r="C167" s="109" t="s">
        <v>62</v>
      </c>
      <c r="D167" s="110">
        <f t="shared" si="16"/>
        <v>0</v>
      </c>
      <c r="E167" s="111">
        <v>0</v>
      </c>
      <c r="F167" s="111">
        <v>0</v>
      </c>
      <c r="G167" s="36"/>
      <c r="H167" s="122">
        <v>5</v>
      </c>
      <c r="I167" s="123">
        <f t="shared" si="15"/>
        <v>-1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58"/>
      <c r="C168" s="113" t="s">
        <v>1</v>
      </c>
      <c r="D168" s="114">
        <f t="shared" si="16"/>
        <v>0</v>
      </c>
      <c r="E168" s="114">
        <v>0</v>
      </c>
      <c r="F168" s="114">
        <v>0</v>
      </c>
      <c r="G168" s="36"/>
      <c r="H168" s="124">
        <v>5</v>
      </c>
      <c r="I168" s="125">
        <f t="shared" si="15"/>
        <v>-1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56" t="s">
        <v>49</v>
      </c>
      <c r="C169" s="109" t="s">
        <v>60</v>
      </c>
      <c r="D169" s="110">
        <f t="shared" si="16"/>
        <v>0</v>
      </c>
      <c r="E169" s="111">
        <v>0</v>
      </c>
      <c r="F169" s="111">
        <v>0</v>
      </c>
      <c r="G169" s="36"/>
      <c r="H169" s="122">
        <v>1</v>
      </c>
      <c r="I169" s="123">
        <f t="shared" si="15"/>
        <v>-1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57"/>
      <c r="C170" s="109" t="s">
        <v>61</v>
      </c>
      <c r="D170" s="110">
        <f t="shared" si="16"/>
        <v>2</v>
      </c>
      <c r="E170" s="111">
        <v>2</v>
      </c>
      <c r="F170" s="111">
        <v>0</v>
      </c>
      <c r="G170" s="36"/>
      <c r="H170" s="122">
        <v>6</v>
      </c>
      <c r="I170" s="123">
        <f t="shared" ref="I170" si="19">+D170/H170-1</f>
        <v>-0.66666666666666674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57"/>
      <c r="C171" s="109" t="s">
        <v>62</v>
      </c>
      <c r="D171" s="110">
        <f t="shared" si="16"/>
        <v>10</v>
      </c>
      <c r="E171" s="111">
        <v>10</v>
      </c>
      <c r="F171" s="111">
        <v>0</v>
      </c>
      <c r="G171" s="36"/>
      <c r="H171" s="122">
        <v>10</v>
      </c>
      <c r="I171" s="123">
        <f t="shared" si="15"/>
        <v>0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58"/>
      <c r="C172" s="113" t="s">
        <v>1</v>
      </c>
      <c r="D172" s="114">
        <f t="shared" si="16"/>
        <v>12</v>
      </c>
      <c r="E172" s="114">
        <v>12</v>
      </c>
      <c r="F172" s="114">
        <v>0</v>
      </c>
      <c r="G172" s="36"/>
      <c r="H172" s="124">
        <v>17</v>
      </c>
      <c r="I172" s="125">
        <f t="shared" si="15"/>
        <v>-0.29411764705882348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56" t="s">
        <v>50</v>
      </c>
      <c r="C173" s="109" t="s">
        <v>60</v>
      </c>
      <c r="D173" s="110">
        <f t="shared" si="16"/>
        <v>0</v>
      </c>
      <c r="E173" s="111">
        <v>0</v>
      </c>
      <c r="F173" s="111">
        <v>0</v>
      </c>
      <c r="G173" s="36"/>
      <c r="H173" s="122">
        <v>1</v>
      </c>
      <c r="I173" s="123">
        <f t="shared" si="15"/>
        <v>-1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57"/>
      <c r="C174" s="109" t="s">
        <v>61</v>
      </c>
      <c r="D174" s="110">
        <f t="shared" si="16"/>
        <v>1</v>
      </c>
      <c r="E174" s="111">
        <v>1</v>
      </c>
      <c r="F174" s="111">
        <v>0</v>
      </c>
      <c r="G174" s="36"/>
      <c r="H174" s="122">
        <v>3</v>
      </c>
      <c r="I174" s="123">
        <f t="shared" si="15"/>
        <v>-0.66666666666666674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57"/>
      <c r="C175" s="109" t="s">
        <v>62</v>
      </c>
      <c r="D175" s="110">
        <f t="shared" si="16"/>
        <v>4</v>
      </c>
      <c r="E175" s="111">
        <v>4</v>
      </c>
      <c r="F175" s="111">
        <v>0</v>
      </c>
      <c r="G175" s="36"/>
      <c r="H175" s="122">
        <v>4</v>
      </c>
      <c r="I175" s="123">
        <f t="shared" si="15"/>
        <v>0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58"/>
      <c r="C176" s="113" t="s">
        <v>1</v>
      </c>
      <c r="D176" s="114">
        <f t="shared" si="16"/>
        <v>5</v>
      </c>
      <c r="E176" s="114">
        <v>5</v>
      </c>
      <c r="F176" s="114">
        <v>0</v>
      </c>
      <c r="G176" s="36"/>
      <c r="H176" s="124">
        <v>8</v>
      </c>
      <c r="I176" s="125">
        <f t="shared" si="15"/>
        <v>-0.375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56" t="s">
        <v>69</v>
      </c>
      <c r="C177" s="109" t="s">
        <v>60</v>
      </c>
      <c r="D177" s="110">
        <f t="shared" si="16"/>
        <v>3</v>
      </c>
      <c r="E177" s="111">
        <v>3</v>
      </c>
      <c r="F177" s="111">
        <v>0</v>
      </c>
      <c r="G177" s="36"/>
      <c r="H177" s="122">
        <v>1</v>
      </c>
      <c r="I177" s="123">
        <f t="shared" si="15"/>
        <v>2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57"/>
      <c r="C178" s="109" t="s">
        <v>61</v>
      </c>
      <c r="D178" s="110">
        <f t="shared" si="16"/>
        <v>1</v>
      </c>
      <c r="E178" s="111">
        <v>1</v>
      </c>
      <c r="F178" s="111">
        <v>0</v>
      </c>
      <c r="G178" s="36"/>
      <c r="H178" s="122">
        <v>3</v>
      </c>
      <c r="I178" s="123">
        <f t="shared" si="15"/>
        <v>-0.66666666666666674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57"/>
      <c r="C179" s="109" t="s">
        <v>62</v>
      </c>
      <c r="D179" s="110">
        <f t="shared" si="16"/>
        <v>10</v>
      </c>
      <c r="E179" s="111">
        <v>10</v>
      </c>
      <c r="F179" s="111">
        <v>0</v>
      </c>
      <c r="G179" s="36"/>
      <c r="H179" s="122">
        <v>12</v>
      </c>
      <c r="I179" s="123">
        <f t="shared" si="15"/>
        <v>-0.16666666666666663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58"/>
      <c r="C180" s="113" t="s">
        <v>1</v>
      </c>
      <c r="D180" s="114">
        <f t="shared" si="16"/>
        <v>14</v>
      </c>
      <c r="E180" s="114">
        <v>14</v>
      </c>
      <c r="F180" s="114">
        <v>0</v>
      </c>
      <c r="G180" s="36"/>
      <c r="H180" s="124">
        <v>16</v>
      </c>
      <c r="I180" s="125">
        <f t="shared" si="15"/>
        <v>-0.125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56" t="s">
        <v>52</v>
      </c>
      <c r="C181" s="109" t="s">
        <v>60</v>
      </c>
      <c r="D181" s="110">
        <f t="shared" si="16"/>
        <v>0</v>
      </c>
      <c r="E181" s="111">
        <v>0</v>
      </c>
      <c r="F181" s="111">
        <v>0</v>
      </c>
      <c r="G181" s="36"/>
      <c r="H181" s="122">
        <v>0</v>
      </c>
      <c r="I181" s="123" t="s">
        <v>85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57"/>
      <c r="C182" s="109" t="s">
        <v>61</v>
      </c>
      <c r="D182" s="110">
        <f t="shared" si="16"/>
        <v>0</v>
      </c>
      <c r="E182" s="111">
        <v>0</v>
      </c>
      <c r="F182" s="111">
        <v>0</v>
      </c>
      <c r="G182" s="36"/>
      <c r="H182" s="122">
        <v>1</v>
      </c>
      <c r="I182" s="123">
        <f t="shared" si="15"/>
        <v>-1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57"/>
      <c r="C183" s="109" t="s">
        <v>62</v>
      </c>
      <c r="D183" s="110">
        <f t="shared" si="16"/>
        <v>0</v>
      </c>
      <c r="E183" s="111">
        <v>0</v>
      </c>
      <c r="F183" s="111">
        <v>0</v>
      </c>
      <c r="G183" s="36"/>
      <c r="H183" s="122">
        <v>2</v>
      </c>
      <c r="I183" s="123">
        <f t="shared" si="15"/>
        <v>-1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58"/>
      <c r="C184" s="113" t="s">
        <v>1</v>
      </c>
      <c r="D184" s="114">
        <f t="shared" si="16"/>
        <v>0</v>
      </c>
      <c r="E184" s="114">
        <v>0</v>
      </c>
      <c r="F184" s="114">
        <v>0</v>
      </c>
      <c r="G184" s="36"/>
      <c r="H184" s="124">
        <v>3</v>
      </c>
      <c r="I184" s="125">
        <f t="shared" si="15"/>
        <v>-1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56" t="s">
        <v>53</v>
      </c>
      <c r="C185" s="109" t="s">
        <v>60</v>
      </c>
      <c r="D185" s="110">
        <f t="shared" si="16"/>
        <v>0</v>
      </c>
      <c r="E185" s="111">
        <v>0</v>
      </c>
      <c r="F185" s="111">
        <v>0</v>
      </c>
      <c r="G185" s="36"/>
      <c r="H185" s="122">
        <v>1</v>
      </c>
      <c r="I185" s="123">
        <f t="shared" si="15"/>
        <v>-1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57"/>
      <c r="C186" s="109" t="s">
        <v>61</v>
      </c>
      <c r="D186" s="110">
        <f t="shared" si="16"/>
        <v>0</v>
      </c>
      <c r="E186" s="111">
        <v>0</v>
      </c>
      <c r="F186" s="111">
        <v>0</v>
      </c>
      <c r="G186" s="36"/>
      <c r="H186" s="122">
        <v>0</v>
      </c>
      <c r="I186" s="123" t="s">
        <v>85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57"/>
      <c r="C187" s="109" t="s">
        <v>62</v>
      </c>
      <c r="D187" s="110">
        <f t="shared" si="16"/>
        <v>2</v>
      </c>
      <c r="E187" s="111">
        <v>2</v>
      </c>
      <c r="F187" s="111">
        <v>0</v>
      </c>
      <c r="G187" s="36"/>
      <c r="H187" s="122">
        <v>0</v>
      </c>
      <c r="I187" s="123" t="s">
        <v>85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58"/>
      <c r="C188" s="113" t="s">
        <v>1</v>
      </c>
      <c r="D188" s="114">
        <f t="shared" si="16"/>
        <v>2</v>
      </c>
      <c r="E188" s="114">
        <v>2</v>
      </c>
      <c r="F188" s="114">
        <v>0</v>
      </c>
      <c r="G188" s="36"/>
      <c r="H188" s="124">
        <v>1</v>
      </c>
      <c r="I188" s="127">
        <f t="shared" si="15"/>
        <v>1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56" t="s">
        <v>54</v>
      </c>
      <c r="C189" s="109" t="s">
        <v>60</v>
      </c>
      <c r="D189" s="110">
        <f t="shared" si="16"/>
        <v>0</v>
      </c>
      <c r="E189" s="111">
        <v>0</v>
      </c>
      <c r="F189" s="111">
        <v>0</v>
      </c>
      <c r="G189" s="36"/>
      <c r="H189" s="122">
        <v>0</v>
      </c>
      <c r="I189" s="123" t="s">
        <v>85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57"/>
      <c r="C190" s="109" t="s">
        <v>61</v>
      </c>
      <c r="D190" s="110">
        <f t="shared" si="16"/>
        <v>2</v>
      </c>
      <c r="E190" s="111">
        <v>1</v>
      </c>
      <c r="F190" s="111">
        <v>1</v>
      </c>
      <c r="G190" s="36"/>
      <c r="H190" s="122">
        <v>1</v>
      </c>
      <c r="I190" s="123">
        <f t="shared" ref="I190" si="20">+D190/H190-1</f>
        <v>1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57"/>
      <c r="C191" s="109" t="s">
        <v>62</v>
      </c>
      <c r="D191" s="110">
        <f t="shared" si="16"/>
        <v>3</v>
      </c>
      <c r="E191" s="111">
        <v>3</v>
      </c>
      <c r="F191" s="111">
        <v>0</v>
      </c>
      <c r="G191" s="36"/>
      <c r="H191" s="122">
        <v>6</v>
      </c>
      <c r="I191" s="123">
        <f t="shared" si="15"/>
        <v>-0.5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57"/>
      <c r="C192" s="115" t="s">
        <v>1</v>
      </c>
      <c r="D192" s="116">
        <f t="shared" si="16"/>
        <v>5</v>
      </c>
      <c r="E192" s="116">
        <v>4</v>
      </c>
      <c r="F192" s="116">
        <v>1</v>
      </c>
      <c r="G192" s="36"/>
      <c r="H192" s="126">
        <v>7</v>
      </c>
      <c r="I192" s="127">
        <f t="shared" si="15"/>
        <v>-0.2857142857142857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59" t="s">
        <v>1</v>
      </c>
      <c r="C193" s="159"/>
      <c r="D193" s="117">
        <f>+D92+D96+D100+D104+D108+D112+D116+D120+D124+D128+D132+D136+D140+D144+D148+D152+D156+D160+D164+D168+D172+D176+D180+D184+D188+D192</f>
        <v>359</v>
      </c>
      <c r="E193" s="117">
        <f t="shared" ref="E193:F193" si="21">+E92+E96+E100+E104+E108+E112+E116+E120+E124+E128+E132+E136+E140+E144+E148+E152+E156+E160+E164+E168+E172+E176+E180+E184+E188+E192</f>
        <v>321</v>
      </c>
      <c r="F193" s="117">
        <f t="shared" si="21"/>
        <v>38</v>
      </c>
      <c r="G193" s="36"/>
      <c r="H193" s="117">
        <f>+H92+H96+H100+H104+H108+H112+H116+H120+H124+H128+H132+H136+H140+H144+H148+H152+H156+H160+H164+H168+H172+H176+H180+H184+H188+H192</f>
        <v>358</v>
      </c>
      <c r="I193" s="128">
        <f t="shared" si="15"/>
        <v>2.7932960893854997E-3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47" t="s">
        <v>28</v>
      </c>
      <c r="C197" s="163" t="s">
        <v>1</v>
      </c>
      <c r="D197" s="144" t="s">
        <v>20</v>
      </c>
      <c r="E197" s="145"/>
      <c r="F197" s="144" t="s">
        <v>21</v>
      </c>
      <c r="G197" s="145"/>
      <c r="H197" s="144" t="s">
        <v>22</v>
      </c>
      <c r="I197" s="145"/>
      <c r="J197" s="144" t="s">
        <v>23</v>
      </c>
      <c r="K197" s="145"/>
      <c r="L197" s="144" t="s">
        <v>24</v>
      </c>
      <c r="M197" s="145"/>
      <c r="N197" s="144" t="s">
        <v>25</v>
      </c>
      <c r="O197" s="145"/>
      <c r="P197" s="144" t="s">
        <v>26</v>
      </c>
      <c r="Q197" s="145"/>
      <c r="R197" s="144" t="s">
        <v>27</v>
      </c>
      <c r="S197" s="145"/>
      <c r="T197" s="144" t="s">
        <v>67</v>
      </c>
      <c r="U197" s="145"/>
    </row>
    <row r="198" spans="2:21" ht="21.75" customHeight="1" x14ac:dyDescent="0.25">
      <c r="B198" s="162"/>
      <c r="C198" s="164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5</v>
      </c>
      <c r="D199" s="25">
        <v>0</v>
      </c>
      <c r="E199" s="25">
        <v>0</v>
      </c>
      <c r="F199" s="25">
        <v>1</v>
      </c>
      <c r="G199" s="25">
        <v>0</v>
      </c>
      <c r="H199" s="25">
        <v>2</v>
      </c>
      <c r="I199" s="25">
        <v>0</v>
      </c>
      <c r="J199" s="25">
        <v>0</v>
      </c>
      <c r="K199" s="25">
        <v>0</v>
      </c>
      <c r="L199" s="25">
        <v>2</v>
      </c>
      <c r="M199" s="25">
        <v>0</v>
      </c>
      <c r="N199" s="25">
        <v>0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2">SUM(D200:U200)</f>
        <v>23</v>
      </c>
      <c r="D200" s="25">
        <v>0</v>
      </c>
      <c r="E200" s="25">
        <v>0</v>
      </c>
      <c r="F200" s="25">
        <v>0</v>
      </c>
      <c r="G200" s="25">
        <v>0</v>
      </c>
      <c r="H200" s="25">
        <v>11</v>
      </c>
      <c r="I200" s="25">
        <v>1</v>
      </c>
      <c r="J200" s="25">
        <v>3</v>
      </c>
      <c r="K200" s="25">
        <v>0</v>
      </c>
      <c r="L200" s="25">
        <v>4</v>
      </c>
      <c r="M200" s="25">
        <v>0</v>
      </c>
      <c r="N200" s="25">
        <v>1</v>
      </c>
      <c r="O200" s="25">
        <v>0</v>
      </c>
      <c r="P200" s="25">
        <v>3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</row>
    <row r="201" spans="2:21" ht="17.25" customHeight="1" x14ac:dyDescent="0.25">
      <c r="B201" s="28" t="s">
        <v>32</v>
      </c>
      <c r="C201" s="24">
        <f t="shared" si="22"/>
        <v>12</v>
      </c>
      <c r="D201" s="25">
        <v>0</v>
      </c>
      <c r="E201" s="25">
        <v>0</v>
      </c>
      <c r="F201" s="25">
        <v>2</v>
      </c>
      <c r="G201" s="25">
        <v>0</v>
      </c>
      <c r="H201" s="25">
        <v>3</v>
      </c>
      <c r="I201" s="25">
        <v>0</v>
      </c>
      <c r="J201" s="25">
        <v>2</v>
      </c>
      <c r="K201" s="25">
        <v>0</v>
      </c>
      <c r="L201" s="25">
        <v>4</v>
      </c>
      <c r="M201" s="25">
        <v>0</v>
      </c>
      <c r="N201" s="25">
        <v>1</v>
      </c>
      <c r="O201" s="25">
        <v>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</row>
    <row r="202" spans="2:21" ht="17.25" customHeight="1" x14ac:dyDescent="0.25">
      <c r="B202" s="28" t="s">
        <v>33</v>
      </c>
      <c r="C202" s="24">
        <f t="shared" si="22"/>
        <v>30</v>
      </c>
      <c r="D202" s="25">
        <v>1</v>
      </c>
      <c r="E202" s="25">
        <v>0</v>
      </c>
      <c r="F202" s="25">
        <v>1</v>
      </c>
      <c r="G202" s="25">
        <v>1</v>
      </c>
      <c r="H202" s="25">
        <v>6</v>
      </c>
      <c r="I202" s="25">
        <v>0</v>
      </c>
      <c r="J202" s="25">
        <v>8</v>
      </c>
      <c r="K202" s="25">
        <v>1</v>
      </c>
      <c r="L202" s="25">
        <v>8</v>
      </c>
      <c r="M202" s="25">
        <v>0</v>
      </c>
      <c r="N202" s="25">
        <v>4</v>
      </c>
      <c r="O202" s="25">
        <v>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</row>
    <row r="203" spans="2:21" ht="17.25" customHeight="1" x14ac:dyDescent="0.25">
      <c r="B203" s="28" t="s">
        <v>34</v>
      </c>
      <c r="C203" s="24">
        <f t="shared" si="22"/>
        <v>16</v>
      </c>
      <c r="D203" s="25">
        <v>0</v>
      </c>
      <c r="E203" s="25">
        <v>0</v>
      </c>
      <c r="F203" s="25">
        <v>1</v>
      </c>
      <c r="G203" s="25">
        <v>0</v>
      </c>
      <c r="H203" s="25">
        <v>7</v>
      </c>
      <c r="I203" s="25">
        <v>0</v>
      </c>
      <c r="J203" s="25">
        <v>3</v>
      </c>
      <c r="K203" s="25">
        <v>1</v>
      </c>
      <c r="L203" s="25">
        <v>2</v>
      </c>
      <c r="M203" s="25">
        <v>0</v>
      </c>
      <c r="N203" s="25">
        <v>0</v>
      </c>
      <c r="O203" s="25">
        <v>0</v>
      </c>
      <c r="P203" s="25">
        <v>1</v>
      </c>
      <c r="Q203" s="25">
        <v>0</v>
      </c>
      <c r="R203" s="25">
        <v>1</v>
      </c>
      <c r="S203" s="25">
        <v>0</v>
      </c>
      <c r="T203" s="25">
        <v>0</v>
      </c>
      <c r="U203" s="25">
        <v>0</v>
      </c>
    </row>
    <row r="204" spans="2:21" ht="17.25" customHeight="1" x14ac:dyDescent="0.25">
      <c r="B204" s="28" t="s">
        <v>35</v>
      </c>
      <c r="C204" s="24">
        <f t="shared" si="22"/>
        <v>14</v>
      </c>
      <c r="D204" s="25">
        <v>0</v>
      </c>
      <c r="E204" s="25">
        <v>0</v>
      </c>
      <c r="F204" s="25">
        <v>3</v>
      </c>
      <c r="G204" s="25">
        <v>0</v>
      </c>
      <c r="H204" s="25">
        <v>5</v>
      </c>
      <c r="I204" s="25">
        <v>2</v>
      </c>
      <c r="J204" s="25">
        <v>1</v>
      </c>
      <c r="K204" s="25">
        <v>0</v>
      </c>
      <c r="L204" s="25">
        <v>1</v>
      </c>
      <c r="M204" s="25">
        <v>0</v>
      </c>
      <c r="N204" s="25">
        <v>0</v>
      </c>
      <c r="O204" s="25">
        <v>0</v>
      </c>
      <c r="P204" s="25">
        <v>1</v>
      </c>
      <c r="Q204" s="25">
        <v>0</v>
      </c>
      <c r="R204" s="25">
        <v>1</v>
      </c>
      <c r="S204" s="25">
        <v>0</v>
      </c>
      <c r="T204" s="25">
        <v>0</v>
      </c>
      <c r="U204" s="25">
        <v>0</v>
      </c>
    </row>
    <row r="205" spans="2:21" ht="17.25" customHeight="1" x14ac:dyDescent="0.25">
      <c r="B205" s="28" t="s">
        <v>36</v>
      </c>
      <c r="C205" s="24">
        <f t="shared" si="22"/>
        <v>34</v>
      </c>
      <c r="D205" s="25">
        <v>1</v>
      </c>
      <c r="E205" s="25">
        <v>0</v>
      </c>
      <c r="F205" s="25">
        <v>0</v>
      </c>
      <c r="G205" s="25">
        <v>0</v>
      </c>
      <c r="H205" s="25">
        <v>13</v>
      </c>
      <c r="I205" s="25">
        <v>0</v>
      </c>
      <c r="J205" s="25">
        <v>6</v>
      </c>
      <c r="K205" s="25">
        <v>0</v>
      </c>
      <c r="L205" s="25">
        <v>6</v>
      </c>
      <c r="M205" s="25">
        <v>0</v>
      </c>
      <c r="N205" s="25">
        <v>3</v>
      </c>
      <c r="O205" s="25">
        <v>0</v>
      </c>
      <c r="P205" s="25">
        <v>3</v>
      </c>
      <c r="Q205" s="25">
        <v>0</v>
      </c>
      <c r="R205" s="25">
        <v>0</v>
      </c>
      <c r="S205" s="25">
        <v>0</v>
      </c>
      <c r="T205" s="25">
        <v>2</v>
      </c>
      <c r="U205" s="25">
        <v>0</v>
      </c>
    </row>
    <row r="206" spans="2:21" ht="17.25" customHeight="1" x14ac:dyDescent="0.25">
      <c r="B206" s="28" t="s">
        <v>37</v>
      </c>
      <c r="C206" s="24">
        <f t="shared" si="22"/>
        <v>30</v>
      </c>
      <c r="D206" s="25">
        <v>0</v>
      </c>
      <c r="E206" s="25">
        <v>0</v>
      </c>
      <c r="F206" s="25">
        <v>1</v>
      </c>
      <c r="G206" s="25">
        <v>0</v>
      </c>
      <c r="H206" s="25">
        <v>14</v>
      </c>
      <c r="I206" s="25">
        <v>0</v>
      </c>
      <c r="J206" s="25">
        <v>3</v>
      </c>
      <c r="K206" s="25">
        <v>1</v>
      </c>
      <c r="L206" s="25">
        <v>8</v>
      </c>
      <c r="M206" s="25">
        <v>0</v>
      </c>
      <c r="N206" s="25">
        <v>1</v>
      </c>
      <c r="O206" s="25">
        <v>0</v>
      </c>
      <c r="P206" s="25">
        <v>0</v>
      </c>
      <c r="Q206" s="25">
        <v>0</v>
      </c>
      <c r="R206" s="25">
        <v>2</v>
      </c>
      <c r="S206" s="25">
        <v>0</v>
      </c>
      <c r="T206" s="25">
        <v>0</v>
      </c>
      <c r="U206" s="25">
        <v>0</v>
      </c>
    </row>
    <row r="207" spans="2:21" ht="17.25" customHeight="1" x14ac:dyDescent="0.25">
      <c r="B207" s="28" t="s">
        <v>38</v>
      </c>
      <c r="C207" s="24">
        <f t="shared" si="22"/>
        <v>6</v>
      </c>
      <c r="D207" s="25">
        <v>1</v>
      </c>
      <c r="E207" s="25">
        <v>0</v>
      </c>
      <c r="F207" s="25">
        <v>1</v>
      </c>
      <c r="G207" s="25">
        <v>0</v>
      </c>
      <c r="H207" s="25">
        <v>3</v>
      </c>
      <c r="I207" s="25">
        <v>0</v>
      </c>
      <c r="J207" s="25">
        <v>1</v>
      </c>
      <c r="K207" s="25">
        <v>0</v>
      </c>
      <c r="L207" s="25">
        <v>0</v>
      </c>
      <c r="M207" s="25">
        <v>0</v>
      </c>
      <c r="N207" s="25">
        <v>0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</row>
    <row r="208" spans="2:21" ht="17.25" customHeight="1" x14ac:dyDescent="0.25">
      <c r="B208" s="28" t="s">
        <v>39</v>
      </c>
      <c r="C208" s="24">
        <f t="shared" si="22"/>
        <v>13</v>
      </c>
      <c r="D208" s="25">
        <v>0</v>
      </c>
      <c r="E208" s="25">
        <v>0</v>
      </c>
      <c r="F208" s="25">
        <v>1</v>
      </c>
      <c r="G208" s="25">
        <v>1</v>
      </c>
      <c r="H208" s="25">
        <v>2</v>
      </c>
      <c r="I208" s="25">
        <v>0</v>
      </c>
      <c r="J208" s="25">
        <v>3</v>
      </c>
      <c r="K208" s="25">
        <v>0</v>
      </c>
      <c r="L208" s="25">
        <v>2</v>
      </c>
      <c r="M208" s="25">
        <v>0</v>
      </c>
      <c r="N208" s="25">
        <v>3</v>
      </c>
      <c r="O208" s="25">
        <v>0</v>
      </c>
      <c r="P208" s="25">
        <v>1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2"/>
        <v>20</v>
      </c>
      <c r="D209" s="25">
        <v>1</v>
      </c>
      <c r="E209" s="25">
        <v>0</v>
      </c>
      <c r="F209" s="25">
        <v>1</v>
      </c>
      <c r="G209" s="25">
        <v>3</v>
      </c>
      <c r="H209" s="25">
        <v>6</v>
      </c>
      <c r="I209" s="25">
        <v>0</v>
      </c>
      <c r="J209" s="25">
        <v>3</v>
      </c>
      <c r="K209" s="25">
        <v>0</v>
      </c>
      <c r="L209" s="25">
        <v>2</v>
      </c>
      <c r="M209" s="25">
        <v>0</v>
      </c>
      <c r="N209" s="25">
        <v>1</v>
      </c>
      <c r="O209" s="25">
        <v>0</v>
      </c>
      <c r="P209" s="25">
        <v>2</v>
      </c>
      <c r="Q209" s="25">
        <v>0</v>
      </c>
      <c r="R209" s="25">
        <v>1</v>
      </c>
      <c r="S209" s="25">
        <v>0</v>
      </c>
      <c r="T209" s="25">
        <v>0</v>
      </c>
      <c r="U209" s="25">
        <v>0</v>
      </c>
    </row>
    <row r="210" spans="2:21" ht="17.25" customHeight="1" x14ac:dyDescent="0.25">
      <c r="B210" s="28" t="s">
        <v>41</v>
      </c>
      <c r="C210" s="24">
        <f t="shared" si="22"/>
        <v>32</v>
      </c>
      <c r="D210" s="25">
        <v>0</v>
      </c>
      <c r="E210" s="25">
        <v>1</v>
      </c>
      <c r="F210" s="25">
        <v>2</v>
      </c>
      <c r="G210" s="25">
        <v>0</v>
      </c>
      <c r="H210" s="25">
        <v>14</v>
      </c>
      <c r="I210" s="25">
        <v>3</v>
      </c>
      <c r="J210" s="25">
        <v>1</v>
      </c>
      <c r="K210" s="25">
        <v>0</v>
      </c>
      <c r="L210" s="25">
        <v>6</v>
      </c>
      <c r="M210" s="25">
        <v>0</v>
      </c>
      <c r="N210" s="25">
        <v>3</v>
      </c>
      <c r="O210" s="25">
        <v>1</v>
      </c>
      <c r="P210" s="25">
        <v>1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</row>
    <row r="211" spans="2:21" ht="17.25" customHeight="1" x14ac:dyDescent="0.25">
      <c r="B211" s="28" t="s">
        <v>42</v>
      </c>
      <c r="C211" s="24">
        <f t="shared" si="22"/>
        <v>27</v>
      </c>
      <c r="D211" s="25">
        <v>0</v>
      </c>
      <c r="E211" s="25">
        <v>0</v>
      </c>
      <c r="F211" s="25">
        <v>6</v>
      </c>
      <c r="G211" s="25">
        <v>0</v>
      </c>
      <c r="H211" s="25">
        <v>13</v>
      </c>
      <c r="I211" s="25">
        <v>0</v>
      </c>
      <c r="J211" s="25">
        <v>3</v>
      </c>
      <c r="K211" s="25">
        <v>0</v>
      </c>
      <c r="L211" s="25">
        <v>3</v>
      </c>
      <c r="M211" s="25">
        <v>0</v>
      </c>
      <c r="N211" s="25">
        <v>2</v>
      </c>
      <c r="O211" s="25">
        <v>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</row>
    <row r="212" spans="2:21" ht="17.25" customHeight="1" x14ac:dyDescent="0.25">
      <c r="B212" s="28" t="s">
        <v>43</v>
      </c>
      <c r="C212" s="24">
        <f t="shared" si="22"/>
        <v>20</v>
      </c>
      <c r="D212" s="25">
        <v>0</v>
      </c>
      <c r="E212" s="25">
        <v>0</v>
      </c>
      <c r="F212" s="25">
        <v>5</v>
      </c>
      <c r="G212" s="25">
        <v>0</v>
      </c>
      <c r="H212" s="25">
        <v>5</v>
      </c>
      <c r="I212" s="25">
        <v>0</v>
      </c>
      <c r="J212" s="25">
        <v>5</v>
      </c>
      <c r="K212" s="25">
        <v>0</v>
      </c>
      <c r="L212" s="25">
        <v>1</v>
      </c>
      <c r="M212" s="25">
        <v>0</v>
      </c>
      <c r="N212" s="25">
        <v>2</v>
      </c>
      <c r="O212" s="25">
        <v>0</v>
      </c>
      <c r="P212" s="25">
        <v>1</v>
      </c>
      <c r="Q212" s="25">
        <v>0</v>
      </c>
      <c r="R212" s="25">
        <v>0</v>
      </c>
      <c r="S212" s="25">
        <v>0</v>
      </c>
      <c r="T212" s="25">
        <v>1</v>
      </c>
      <c r="U212" s="25">
        <v>0</v>
      </c>
    </row>
    <row r="213" spans="2:21" ht="17.25" customHeight="1" x14ac:dyDescent="0.25">
      <c r="B213" s="28" t="s">
        <v>44</v>
      </c>
      <c r="C213" s="24">
        <f t="shared" si="22"/>
        <v>359</v>
      </c>
      <c r="D213" s="25">
        <v>10</v>
      </c>
      <c r="E213" s="25">
        <v>6</v>
      </c>
      <c r="F213" s="25">
        <v>27</v>
      </c>
      <c r="G213" s="25">
        <v>8</v>
      </c>
      <c r="H213" s="25">
        <v>101</v>
      </c>
      <c r="I213" s="25">
        <v>10</v>
      </c>
      <c r="J213" s="25">
        <v>62</v>
      </c>
      <c r="K213" s="25">
        <v>4</v>
      </c>
      <c r="L213" s="25">
        <v>47</v>
      </c>
      <c r="M213" s="25">
        <v>9</v>
      </c>
      <c r="N213" s="25">
        <v>33</v>
      </c>
      <c r="O213" s="25">
        <v>1</v>
      </c>
      <c r="P213" s="25">
        <v>17</v>
      </c>
      <c r="Q213" s="25">
        <v>1</v>
      </c>
      <c r="R213" s="25">
        <v>8</v>
      </c>
      <c r="S213" s="25">
        <v>0</v>
      </c>
      <c r="T213" s="25">
        <v>14</v>
      </c>
      <c r="U213" s="25">
        <v>1</v>
      </c>
    </row>
    <row r="214" spans="2:21" ht="17.25" customHeight="1" x14ac:dyDescent="0.25">
      <c r="B214" s="28" t="s">
        <v>45</v>
      </c>
      <c r="C214" s="24">
        <f t="shared" si="22"/>
        <v>7</v>
      </c>
      <c r="D214" s="25">
        <v>0</v>
      </c>
      <c r="E214" s="25">
        <v>0</v>
      </c>
      <c r="F214" s="25">
        <v>1</v>
      </c>
      <c r="G214" s="25">
        <v>0</v>
      </c>
      <c r="H214" s="25">
        <v>4</v>
      </c>
      <c r="I214" s="25">
        <v>0</v>
      </c>
      <c r="J214" s="25">
        <v>1</v>
      </c>
      <c r="K214" s="25">
        <v>0</v>
      </c>
      <c r="L214" s="25">
        <v>0</v>
      </c>
      <c r="M214" s="25">
        <v>0</v>
      </c>
      <c r="N214" s="25">
        <v>1</v>
      </c>
      <c r="O214" s="25">
        <v>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</row>
    <row r="215" spans="2:21" ht="17.25" customHeight="1" x14ac:dyDescent="0.25">
      <c r="B215" s="28" t="s">
        <v>46</v>
      </c>
      <c r="C215" s="24">
        <f t="shared" si="22"/>
        <v>9</v>
      </c>
      <c r="D215" s="25">
        <v>0</v>
      </c>
      <c r="E215" s="25">
        <v>0</v>
      </c>
      <c r="F215" s="25">
        <v>0</v>
      </c>
      <c r="G215" s="25">
        <v>1</v>
      </c>
      <c r="H215" s="25">
        <v>4</v>
      </c>
      <c r="I215" s="25">
        <v>0</v>
      </c>
      <c r="J215" s="25">
        <v>1</v>
      </c>
      <c r="K215" s="25">
        <v>0</v>
      </c>
      <c r="L215" s="25">
        <v>2</v>
      </c>
      <c r="M215" s="25">
        <v>0</v>
      </c>
      <c r="N215" s="25">
        <v>1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2"/>
        <v>6</v>
      </c>
      <c r="D216" s="25">
        <v>0</v>
      </c>
      <c r="E216" s="25">
        <v>0</v>
      </c>
      <c r="F216" s="25">
        <v>0</v>
      </c>
      <c r="G216" s="25">
        <v>0</v>
      </c>
      <c r="H216" s="25">
        <v>4</v>
      </c>
      <c r="I216" s="25">
        <v>0</v>
      </c>
      <c r="J216" s="25">
        <v>0</v>
      </c>
      <c r="K216" s="25">
        <v>0</v>
      </c>
      <c r="L216" s="25">
        <v>2</v>
      </c>
      <c r="M216" s="25">
        <v>0</v>
      </c>
      <c r="N216" s="25">
        <v>0</v>
      </c>
      <c r="O216" s="25">
        <v>0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</row>
    <row r="217" spans="2:21" ht="17.25" customHeight="1" x14ac:dyDescent="0.25">
      <c r="B217" s="28" t="s">
        <v>48</v>
      </c>
      <c r="C217" s="24">
        <f t="shared" si="22"/>
        <v>1</v>
      </c>
      <c r="D217" s="25">
        <v>0</v>
      </c>
      <c r="E217" s="25">
        <v>0</v>
      </c>
      <c r="F217" s="25">
        <v>0</v>
      </c>
      <c r="G217" s="25">
        <v>0</v>
      </c>
      <c r="H217" s="25">
        <v>0</v>
      </c>
      <c r="I217" s="25">
        <v>0</v>
      </c>
      <c r="J217" s="25">
        <v>0</v>
      </c>
      <c r="K217" s="25">
        <v>0</v>
      </c>
      <c r="L217" s="25">
        <v>1</v>
      </c>
      <c r="M217" s="25">
        <v>0</v>
      </c>
      <c r="N217" s="25">
        <v>0</v>
      </c>
      <c r="O217" s="25">
        <v>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2"/>
        <v>25</v>
      </c>
      <c r="D218" s="25">
        <v>0</v>
      </c>
      <c r="E218" s="25">
        <v>0</v>
      </c>
      <c r="F218" s="25">
        <v>2</v>
      </c>
      <c r="G218" s="25">
        <v>0</v>
      </c>
      <c r="H218" s="25">
        <v>10</v>
      </c>
      <c r="I218" s="25">
        <v>0</v>
      </c>
      <c r="J218" s="25">
        <v>5</v>
      </c>
      <c r="K218" s="25">
        <v>0</v>
      </c>
      <c r="L218" s="25">
        <v>5</v>
      </c>
      <c r="M218" s="25">
        <v>0</v>
      </c>
      <c r="N218" s="25">
        <v>2</v>
      </c>
      <c r="O218" s="25">
        <v>0</v>
      </c>
      <c r="P218" s="25">
        <v>1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</row>
    <row r="219" spans="2:21" ht="17.25" customHeight="1" x14ac:dyDescent="0.25">
      <c r="B219" s="28" t="s">
        <v>50</v>
      </c>
      <c r="C219" s="24">
        <f t="shared" si="22"/>
        <v>12</v>
      </c>
      <c r="D219" s="25">
        <v>0</v>
      </c>
      <c r="E219" s="25">
        <v>0</v>
      </c>
      <c r="F219" s="25">
        <v>1</v>
      </c>
      <c r="G219" s="25">
        <v>0</v>
      </c>
      <c r="H219" s="25">
        <v>4</v>
      </c>
      <c r="I219" s="25">
        <v>0</v>
      </c>
      <c r="J219" s="25">
        <v>0</v>
      </c>
      <c r="K219" s="25">
        <v>0</v>
      </c>
      <c r="L219" s="25">
        <v>3</v>
      </c>
      <c r="M219" s="25">
        <v>0</v>
      </c>
      <c r="N219" s="25">
        <v>3</v>
      </c>
      <c r="O219" s="25">
        <v>0</v>
      </c>
      <c r="P219" s="25">
        <v>1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</row>
    <row r="220" spans="2:21" ht="17.25" customHeight="1" x14ac:dyDescent="0.25">
      <c r="B220" s="28" t="s">
        <v>51</v>
      </c>
      <c r="C220" s="24">
        <f t="shared" si="22"/>
        <v>18</v>
      </c>
      <c r="D220" s="25">
        <v>3</v>
      </c>
      <c r="E220" s="25">
        <v>0</v>
      </c>
      <c r="F220" s="25">
        <v>1</v>
      </c>
      <c r="G220" s="25">
        <v>0</v>
      </c>
      <c r="H220" s="25">
        <v>10</v>
      </c>
      <c r="I220" s="25">
        <v>0</v>
      </c>
      <c r="J220" s="25">
        <v>1</v>
      </c>
      <c r="K220" s="25">
        <v>0</v>
      </c>
      <c r="L220" s="25">
        <v>2</v>
      </c>
      <c r="M220" s="25">
        <v>0</v>
      </c>
      <c r="N220" s="25">
        <v>0</v>
      </c>
      <c r="O220" s="25">
        <v>0</v>
      </c>
      <c r="P220" s="25">
        <v>0</v>
      </c>
      <c r="Q220" s="25">
        <v>0</v>
      </c>
      <c r="R220" s="25">
        <v>0</v>
      </c>
      <c r="S220" s="25">
        <v>0</v>
      </c>
      <c r="T220" s="25">
        <v>1</v>
      </c>
      <c r="U220" s="25">
        <v>0</v>
      </c>
    </row>
    <row r="221" spans="2:21" ht="17.25" customHeight="1" x14ac:dyDescent="0.25">
      <c r="B221" s="28" t="s">
        <v>52</v>
      </c>
      <c r="C221" s="24">
        <f t="shared" si="22"/>
        <v>7</v>
      </c>
      <c r="D221" s="25">
        <v>0</v>
      </c>
      <c r="E221" s="25">
        <v>0</v>
      </c>
      <c r="F221" s="25">
        <v>0</v>
      </c>
      <c r="G221" s="25">
        <v>0</v>
      </c>
      <c r="H221" s="25">
        <v>0</v>
      </c>
      <c r="I221" s="25">
        <v>0</v>
      </c>
      <c r="J221" s="25">
        <v>3</v>
      </c>
      <c r="K221" s="25">
        <v>1</v>
      </c>
      <c r="L221" s="25">
        <v>1</v>
      </c>
      <c r="M221" s="25">
        <v>0</v>
      </c>
      <c r="N221" s="25">
        <v>1</v>
      </c>
      <c r="O221" s="25">
        <v>0</v>
      </c>
      <c r="P221" s="25">
        <v>1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</row>
    <row r="222" spans="2:21" ht="17.25" customHeight="1" x14ac:dyDescent="0.25">
      <c r="B222" s="28" t="s">
        <v>53</v>
      </c>
      <c r="C222" s="24">
        <f t="shared" si="22"/>
        <v>5</v>
      </c>
      <c r="D222" s="25">
        <v>0</v>
      </c>
      <c r="E222" s="25">
        <v>0</v>
      </c>
      <c r="F222" s="25">
        <v>0</v>
      </c>
      <c r="G222" s="25">
        <v>0</v>
      </c>
      <c r="H222" s="25">
        <v>2</v>
      </c>
      <c r="I222" s="25">
        <v>0</v>
      </c>
      <c r="J222" s="25">
        <v>0</v>
      </c>
      <c r="K222" s="25">
        <v>0</v>
      </c>
      <c r="L222" s="25">
        <v>2</v>
      </c>
      <c r="M222" s="25">
        <v>0</v>
      </c>
      <c r="N222" s="25">
        <v>0</v>
      </c>
      <c r="O222" s="25">
        <v>0</v>
      </c>
      <c r="P222" s="25">
        <v>1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2"/>
        <v>8</v>
      </c>
      <c r="D223" s="52">
        <v>0</v>
      </c>
      <c r="E223" s="52">
        <v>0</v>
      </c>
      <c r="F223" s="52">
        <v>1</v>
      </c>
      <c r="G223" s="52">
        <v>1</v>
      </c>
      <c r="H223" s="52">
        <v>3</v>
      </c>
      <c r="I223" s="52">
        <v>0</v>
      </c>
      <c r="J223" s="52">
        <v>1</v>
      </c>
      <c r="K223" s="52">
        <v>0</v>
      </c>
      <c r="L223" s="52">
        <v>1</v>
      </c>
      <c r="M223" s="52">
        <v>0</v>
      </c>
      <c r="N223" s="52">
        <v>1</v>
      </c>
      <c r="O223" s="52">
        <v>0</v>
      </c>
      <c r="P223" s="52">
        <v>0</v>
      </c>
      <c r="Q223" s="52">
        <v>0</v>
      </c>
      <c r="R223" s="52">
        <v>0</v>
      </c>
      <c r="S223" s="52">
        <v>0</v>
      </c>
      <c r="T223" s="52">
        <v>0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3">SUM(C199:C223)</f>
        <v>739</v>
      </c>
      <c r="D224" s="93">
        <f t="shared" si="23"/>
        <v>17</v>
      </c>
      <c r="E224" s="94">
        <f t="shared" si="23"/>
        <v>7</v>
      </c>
      <c r="F224" s="34">
        <f t="shared" si="23"/>
        <v>58</v>
      </c>
      <c r="G224" s="34">
        <f t="shared" si="23"/>
        <v>15</v>
      </c>
      <c r="H224" s="93">
        <f t="shared" si="23"/>
        <v>246</v>
      </c>
      <c r="I224" s="94">
        <f t="shared" si="23"/>
        <v>16</v>
      </c>
      <c r="J224" s="34">
        <f t="shared" si="23"/>
        <v>116</v>
      </c>
      <c r="K224" s="34">
        <f t="shared" si="23"/>
        <v>8</v>
      </c>
      <c r="L224" s="93">
        <f t="shared" si="23"/>
        <v>115</v>
      </c>
      <c r="M224" s="94">
        <f t="shared" si="23"/>
        <v>9</v>
      </c>
      <c r="N224" s="34">
        <f t="shared" si="23"/>
        <v>63</v>
      </c>
      <c r="O224" s="34">
        <f t="shared" si="23"/>
        <v>2</v>
      </c>
      <c r="P224" s="93">
        <f t="shared" si="23"/>
        <v>34</v>
      </c>
      <c r="Q224" s="94">
        <f t="shared" si="23"/>
        <v>1</v>
      </c>
      <c r="R224" s="34">
        <f t="shared" si="23"/>
        <v>13</v>
      </c>
      <c r="S224" s="34">
        <f t="shared" si="23"/>
        <v>0</v>
      </c>
      <c r="T224" s="34">
        <f t="shared" ref="T224:U224" si="24">SUM(T199:T223)</f>
        <v>18</v>
      </c>
      <c r="U224" s="34">
        <f t="shared" si="24"/>
        <v>1</v>
      </c>
    </row>
    <row r="225" spans="2:23" ht="15.75" thickBot="1" x14ac:dyDescent="0.3">
      <c r="B225" s="67" t="s">
        <v>15</v>
      </c>
      <c r="C225" s="40">
        <f>C224/$C27</f>
        <v>1</v>
      </c>
      <c r="D225" s="95">
        <f>D224/$C$224</f>
        <v>2.3004059539918808E-2</v>
      </c>
      <c r="E225" s="96">
        <f t="shared" ref="E225:U225" si="25">E224/$C$224</f>
        <v>9.4722598105548041E-3</v>
      </c>
      <c r="F225" s="40">
        <f t="shared" si="25"/>
        <v>7.8484438430311235E-2</v>
      </c>
      <c r="G225" s="40">
        <f t="shared" si="25"/>
        <v>2.0297699594046009E-2</v>
      </c>
      <c r="H225" s="95">
        <f t="shared" si="25"/>
        <v>0.33288227334235454</v>
      </c>
      <c r="I225" s="96">
        <f t="shared" si="25"/>
        <v>2.165087956698241E-2</v>
      </c>
      <c r="J225" s="40">
        <f t="shared" si="25"/>
        <v>0.15696887686062247</v>
      </c>
      <c r="K225" s="40">
        <f t="shared" si="25"/>
        <v>1.0825439783491205E-2</v>
      </c>
      <c r="L225" s="95">
        <f t="shared" si="25"/>
        <v>0.15561569688768606</v>
      </c>
      <c r="M225" s="96">
        <f t="shared" si="25"/>
        <v>1.2178619756427604E-2</v>
      </c>
      <c r="N225" s="40">
        <f t="shared" si="25"/>
        <v>8.5250338294993233E-2</v>
      </c>
      <c r="O225" s="40">
        <f t="shared" si="25"/>
        <v>2.7063599458728013E-3</v>
      </c>
      <c r="P225" s="95">
        <f t="shared" si="25"/>
        <v>4.6008119079837616E-2</v>
      </c>
      <c r="Q225" s="96">
        <f t="shared" si="25"/>
        <v>1.3531799729364006E-3</v>
      </c>
      <c r="R225" s="40">
        <f t="shared" si="25"/>
        <v>1.7591339648173207E-2</v>
      </c>
      <c r="S225" s="40">
        <f t="shared" si="25"/>
        <v>0</v>
      </c>
      <c r="T225" s="40">
        <f t="shared" si="25"/>
        <v>2.4357239512855209E-2</v>
      </c>
      <c r="U225" s="40">
        <f t="shared" si="25"/>
        <v>1.3531799729364006E-3</v>
      </c>
    </row>
    <row r="226" spans="2:23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3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3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3" ht="36.75" customHeight="1" x14ac:dyDescent="0.25">
      <c r="B229" s="147" t="s">
        <v>28</v>
      </c>
      <c r="C229" s="163" t="s">
        <v>1</v>
      </c>
      <c r="D229" s="146" t="s">
        <v>70</v>
      </c>
      <c r="E229" s="146"/>
      <c r="F229" s="147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3" ht="33.75" customHeight="1" x14ac:dyDescent="0.25">
      <c r="B230" s="162"/>
      <c r="C230" s="164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3" ht="17.25" customHeight="1" x14ac:dyDescent="0.25">
      <c r="B231" s="28" t="s">
        <v>30</v>
      </c>
      <c r="C231" s="24">
        <f>SUM(D231:F231)</f>
        <v>5</v>
      </c>
      <c r="D231" s="66">
        <v>0</v>
      </c>
      <c r="E231" s="25">
        <v>1</v>
      </c>
      <c r="F231" s="25">
        <v>4</v>
      </c>
      <c r="G231" s="73"/>
      <c r="H231" s="73"/>
      <c r="I231" s="73"/>
      <c r="J231" s="73"/>
      <c r="K231" s="73"/>
      <c r="L231" s="73"/>
      <c r="M231" s="138" t="s">
        <v>48</v>
      </c>
      <c r="N231" s="138">
        <v>1</v>
      </c>
      <c r="O231" s="45"/>
      <c r="P231" s="44"/>
      <c r="Q231" s="44"/>
      <c r="S231" s="70"/>
      <c r="T231" s="70"/>
      <c r="U231" s="70"/>
      <c r="W231" s="80"/>
    </row>
    <row r="232" spans="2:23" ht="17.25" customHeight="1" x14ac:dyDescent="0.25">
      <c r="B232" s="28" t="s">
        <v>31</v>
      </c>
      <c r="C232" s="24">
        <f t="shared" ref="C232:C254" si="26">SUM(D232:F232)</f>
        <v>23</v>
      </c>
      <c r="D232" s="25">
        <v>0</v>
      </c>
      <c r="E232" s="25">
        <v>1</v>
      </c>
      <c r="F232" s="25">
        <v>22</v>
      </c>
      <c r="G232" s="73"/>
      <c r="H232" s="73"/>
      <c r="I232" s="73"/>
      <c r="J232" s="73"/>
      <c r="K232" s="73"/>
      <c r="L232" s="73"/>
      <c r="M232" s="138" t="s">
        <v>30</v>
      </c>
      <c r="N232" s="138">
        <v>5</v>
      </c>
      <c r="O232" s="45"/>
      <c r="P232" s="44"/>
      <c r="Q232" s="44"/>
      <c r="S232" s="70"/>
      <c r="T232" s="70"/>
      <c r="U232" s="70"/>
      <c r="W232" s="80"/>
    </row>
    <row r="233" spans="2:23" ht="17.25" customHeight="1" x14ac:dyDescent="0.25">
      <c r="B233" s="28" t="s">
        <v>32</v>
      </c>
      <c r="C233" s="24">
        <f t="shared" si="26"/>
        <v>12</v>
      </c>
      <c r="D233" s="25">
        <v>0</v>
      </c>
      <c r="E233" s="25">
        <v>2</v>
      </c>
      <c r="F233" s="25">
        <v>10</v>
      </c>
      <c r="G233" s="73"/>
      <c r="H233" s="73"/>
      <c r="I233" s="73"/>
      <c r="J233" s="73"/>
      <c r="K233" s="73"/>
      <c r="L233" s="73"/>
      <c r="M233" s="138" t="s">
        <v>53</v>
      </c>
      <c r="N233" s="138">
        <v>5</v>
      </c>
      <c r="O233" s="45"/>
      <c r="P233" s="44"/>
      <c r="Q233" s="44"/>
      <c r="S233" s="70"/>
      <c r="T233" s="70"/>
      <c r="U233" s="70"/>
      <c r="W233" s="80"/>
    </row>
    <row r="234" spans="2:23" ht="17.25" customHeight="1" x14ac:dyDescent="0.25">
      <c r="B234" s="28" t="s">
        <v>33</v>
      </c>
      <c r="C234" s="24">
        <f t="shared" si="26"/>
        <v>30</v>
      </c>
      <c r="D234" s="25">
        <v>0</v>
      </c>
      <c r="E234" s="25">
        <v>1</v>
      </c>
      <c r="F234" s="25">
        <v>29</v>
      </c>
      <c r="G234" s="73"/>
      <c r="H234" s="73"/>
      <c r="I234" s="73"/>
      <c r="J234" s="73"/>
      <c r="K234" s="73"/>
      <c r="L234" s="73"/>
      <c r="M234" s="138" t="s">
        <v>38</v>
      </c>
      <c r="N234" s="138">
        <v>6</v>
      </c>
      <c r="O234" s="45"/>
      <c r="P234" s="44"/>
      <c r="Q234" s="44"/>
      <c r="S234" s="70"/>
      <c r="T234" s="70"/>
      <c r="U234" s="70"/>
      <c r="W234" s="80"/>
    </row>
    <row r="235" spans="2:23" ht="17.25" customHeight="1" x14ac:dyDescent="0.25">
      <c r="B235" s="28" t="s">
        <v>34</v>
      </c>
      <c r="C235" s="24">
        <f t="shared" si="26"/>
        <v>16</v>
      </c>
      <c r="D235" s="25">
        <v>0</v>
      </c>
      <c r="E235" s="25">
        <v>1</v>
      </c>
      <c r="F235" s="25">
        <v>15</v>
      </c>
      <c r="G235" s="73"/>
      <c r="H235" s="73"/>
      <c r="I235" s="73"/>
      <c r="J235" s="73"/>
      <c r="K235" s="73"/>
      <c r="L235" s="73"/>
      <c r="M235" s="138" t="s">
        <v>47</v>
      </c>
      <c r="N235" s="138">
        <v>6</v>
      </c>
      <c r="O235" s="45"/>
      <c r="P235" s="45"/>
      <c r="Q235" s="45"/>
      <c r="S235" s="70"/>
      <c r="T235" s="70"/>
      <c r="U235" s="70"/>
      <c r="W235" s="80"/>
    </row>
    <row r="236" spans="2:23" ht="17.25" customHeight="1" x14ac:dyDescent="0.25">
      <c r="B236" s="28" t="s">
        <v>35</v>
      </c>
      <c r="C236" s="24">
        <f t="shared" si="26"/>
        <v>14</v>
      </c>
      <c r="D236" s="25">
        <v>0</v>
      </c>
      <c r="E236" s="25">
        <v>1</v>
      </c>
      <c r="F236" s="25">
        <v>13</v>
      </c>
      <c r="G236" s="73"/>
      <c r="H236" s="73"/>
      <c r="I236" s="73"/>
      <c r="J236" s="73"/>
      <c r="K236" s="73"/>
      <c r="L236" s="73"/>
      <c r="M236" s="138" t="s">
        <v>45</v>
      </c>
      <c r="N236" s="138">
        <v>7</v>
      </c>
      <c r="O236" s="47"/>
      <c r="P236" s="47"/>
      <c r="Q236" s="47"/>
      <c r="S236" s="70"/>
      <c r="T236" s="70"/>
      <c r="U236" s="70"/>
      <c r="W236" s="80"/>
    </row>
    <row r="237" spans="2:23" ht="17.25" customHeight="1" x14ac:dyDescent="0.25">
      <c r="B237" s="28" t="s">
        <v>36</v>
      </c>
      <c r="C237" s="24">
        <f t="shared" si="26"/>
        <v>34</v>
      </c>
      <c r="D237" s="25">
        <v>0</v>
      </c>
      <c r="E237" s="25">
        <v>4</v>
      </c>
      <c r="F237" s="25">
        <v>30</v>
      </c>
      <c r="G237" s="73"/>
      <c r="H237" s="73"/>
      <c r="I237" s="73"/>
      <c r="J237" s="73"/>
      <c r="K237" s="73"/>
      <c r="L237" s="73"/>
      <c r="M237" s="138" t="s">
        <v>52</v>
      </c>
      <c r="N237" s="138">
        <v>7</v>
      </c>
      <c r="O237" s="131"/>
      <c r="P237" s="29"/>
      <c r="Q237" s="29"/>
      <c r="S237" s="70"/>
      <c r="T237" s="70"/>
      <c r="U237" s="70"/>
      <c r="W237" s="80"/>
    </row>
    <row r="238" spans="2:23" ht="17.25" customHeight="1" x14ac:dyDescent="0.25">
      <c r="B238" s="28" t="s">
        <v>37</v>
      </c>
      <c r="C238" s="24">
        <f t="shared" si="26"/>
        <v>30</v>
      </c>
      <c r="D238" s="25">
        <v>0</v>
      </c>
      <c r="E238" s="25">
        <v>5</v>
      </c>
      <c r="F238" s="25">
        <v>25</v>
      </c>
      <c r="G238" s="73"/>
      <c r="H238" s="73"/>
      <c r="I238" s="73"/>
      <c r="J238" s="73"/>
      <c r="K238" s="73"/>
      <c r="L238" s="73"/>
      <c r="M238" s="138" t="s">
        <v>54</v>
      </c>
      <c r="N238" s="138">
        <v>8</v>
      </c>
      <c r="O238" s="131"/>
      <c r="P238" s="29"/>
      <c r="Q238" s="29"/>
      <c r="S238" s="70"/>
      <c r="T238" s="70"/>
      <c r="U238" s="70"/>
      <c r="W238" s="80"/>
    </row>
    <row r="239" spans="2:23" ht="17.25" customHeight="1" x14ac:dyDescent="0.25">
      <c r="B239" s="28" t="s">
        <v>38</v>
      </c>
      <c r="C239" s="24">
        <f t="shared" si="26"/>
        <v>6</v>
      </c>
      <c r="D239" s="25">
        <v>0</v>
      </c>
      <c r="E239" s="25">
        <v>0</v>
      </c>
      <c r="F239" s="25">
        <v>6</v>
      </c>
      <c r="G239" s="73"/>
      <c r="H239" s="73"/>
      <c r="I239" s="73"/>
      <c r="J239" s="73"/>
      <c r="K239" s="73"/>
      <c r="L239" s="73"/>
      <c r="M239" s="138" t="s">
        <v>46</v>
      </c>
      <c r="N239" s="138">
        <v>9</v>
      </c>
      <c r="O239" s="131"/>
      <c r="P239" s="29"/>
      <c r="Q239" s="29"/>
      <c r="S239" s="70"/>
      <c r="T239" s="70"/>
      <c r="U239" s="70"/>
      <c r="W239" s="80"/>
    </row>
    <row r="240" spans="2:23" ht="17.25" customHeight="1" x14ac:dyDescent="0.25">
      <c r="B240" s="28" t="s">
        <v>39</v>
      </c>
      <c r="C240" s="24">
        <f t="shared" si="26"/>
        <v>13</v>
      </c>
      <c r="D240" s="25">
        <v>0</v>
      </c>
      <c r="E240" s="25">
        <v>2</v>
      </c>
      <c r="F240" s="25">
        <v>11</v>
      </c>
      <c r="G240" s="73"/>
      <c r="H240" s="73"/>
      <c r="I240" s="73"/>
      <c r="J240" s="73"/>
      <c r="K240" s="73"/>
      <c r="L240" s="73"/>
      <c r="M240" s="138" t="s">
        <v>32</v>
      </c>
      <c r="N240" s="138">
        <v>12</v>
      </c>
      <c r="O240" s="131"/>
      <c r="P240" s="29"/>
      <c r="Q240" s="29"/>
      <c r="S240" s="70"/>
      <c r="T240" s="70"/>
      <c r="U240" s="70"/>
      <c r="W240" s="80"/>
    </row>
    <row r="241" spans="2:23" ht="17.25" customHeight="1" x14ac:dyDescent="0.25">
      <c r="B241" s="28" t="s">
        <v>40</v>
      </c>
      <c r="C241" s="24">
        <f t="shared" si="26"/>
        <v>20</v>
      </c>
      <c r="D241" s="25">
        <v>0</v>
      </c>
      <c r="E241" s="25">
        <v>4</v>
      </c>
      <c r="F241" s="25">
        <v>16</v>
      </c>
      <c r="G241" s="73"/>
      <c r="H241" s="73"/>
      <c r="I241" s="73"/>
      <c r="J241" s="73"/>
      <c r="K241" s="73"/>
      <c r="L241" s="73"/>
      <c r="M241" s="138" t="s">
        <v>50</v>
      </c>
      <c r="N241" s="138">
        <v>12</v>
      </c>
      <c r="O241" s="131"/>
      <c r="P241" s="29"/>
      <c r="Q241" s="29"/>
      <c r="S241" s="70"/>
      <c r="T241" s="70"/>
      <c r="U241" s="70"/>
      <c r="W241" s="80"/>
    </row>
    <row r="242" spans="2:23" ht="17.25" customHeight="1" x14ac:dyDescent="0.25">
      <c r="B242" s="28" t="s">
        <v>41</v>
      </c>
      <c r="C242" s="24">
        <f t="shared" si="26"/>
        <v>32</v>
      </c>
      <c r="D242" s="25">
        <v>0</v>
      </c>
      <c r="E242" s="25">
        <v>1</v>
      </c>
      <c r="F242" s="25">
        <v>31</v>
      </c>
      <c r="G242" s="73"/>
      <c r="H242" s="73"/>
      <c r="I242" s="73"/>
      <c r="J242" s="73"/>
      <c r="K242" s="73"/>
      <c r="L242" s="73"/>
      <c r="M242" s="138" t="s">
        <v>39</v>
      </c>
      <c r="N242" s="138">
        <v>13</v>
      </c>
      <c r="O242" s="131"/>
      <c r="P242" s="29"/>
      <c r="Q242" s="29"/>
      <c r="S242" s="70"/>
      <c r="T242" s="70"/>
      <c r="U242" s="70"/>
      <c r="W242" s="80"/>
    </row>
    <row r="243" spans="2:23" ht="17.25" customHeight="1" x14ac:dyDescent="0.25">
      <c r="B243" s="28" t="s">
        <v>42</v>
      </c>
      <c r="C243" s="24">
        <f t="shared" si="26"/>
        <v>27</v>
      </c>
      <c r="D243" s="25">
        <v>0</v>
      </c>
      <c r="E243" s="25">
        <v>4</v>
      </c>
      <c r="F243" s="25">
        <v>23</v>
      </c>
      <c r="G243" s="73"/>
      <c r="H243" s="73"/>
      <c r="I243" s="73"/>
      <c r="J243" s="73"/>
      <c r="K243" s="73"/>
      <c r="L243" s="73"/>
      <c r="M243" s="138" t="s">
        <v>35</v>
      </c>
      <c r="N243" s="138">
        <v>14</v>
      </c>
      <c r="O243" s="131"/>
      <c r="P243" s="29"/>
      <c r="Q243" s="29"/>
      <c r="S243" s="70"/>
      <c r="T243" s="70"/>
      <c r="U243" s="70"/>
      <c r="W243" s="80"/>
    </row>
    <row r="244" spans="2:23" ht="17.25" customHeight="1" x14ac:dyDescent="0.25">
      <c r="B244" s="28" t="s">
        <v>43</v>
      </c>
      <c r="C244" s="24">
        <f t="shared" si="26"/>
        <v>20</v>
      </c>
      <c r="D244" s="25">
        <v>2</v>
      </c>
      <c r="E244" s="25">
        <v>4</v>
      </c>
      <c r="F244" s="25">
        <v>14</v>
      </c>
      <c r="G244" s="73"/>
      <c r="H244" s="73"/>
      <c r="I244" s="73"/>
      <c r="J244" s="73"/>
      <c r="K244" s="73"/>
      <c r="L244" s="73"/>
      <c r="M244" s="138" t="s">
        <v>34</v>
      </c>
      <c r="N244" s="138">
        <v>16</v>
      </c>
      <c r="O244" s="130"/>
      <c r="P244" s="43"/>
      <c r="Q244" s="43"/>
      <c r="S244" s="70"/>
      <c r="T244" s="70"/>
      <c r="U244" s="70"/>
      <c r="W244" s="80"/>
    </row>
    <row r="245" spans="2:23" ht="17.25" customHeight="1" x14ac:dyDescent="0.25">
      <c r="B245" s="28" t="s">
        <v>44</v>
      </c>
      <c r="C245" s="24">
        <f t="shared" si="26"/>
        <v>359</v>
      </c>
      <c r="D245" s="25">
        <v>2</v>
      </c>
      <c r="E245" s="25">
        <v>57</v>
      </c>
      <c r="F245" s="25">
        <v>300</v>
      </c>
      <c r="G245" s="73"/>
      <c r="H245" s="73"/>
      <c r="I245" s="73"/>
      <c r="J245" s="73"/>
      <c r="K245" s="73"/>
      <c r="L245" s="73"/>
      <c r="M245" s="138" t="s">
        <v>51</v>
      </c>
      <c r="N245" s="138">
        <v>18</v>
      </c>
      <c r="O245" s="130"/>
      <c r="P245" s="43"/>
      <c r="Q245" s="43"/>
      <c r="S245" s="70"/>
      <c r="T245" s="70"/>
      <c r="U245" s="70"/>
      <c r="W245" s="80"/>
    </row>
    <row r="246" spans="2:23" ht="17.25" customHeight="1" x14ac:dyDescent="0.25">
      <c r="B246" s="28" t="s">
        <v>45</v>
      </c>
      <c r="C246" s="24">
        <f t="shared" si="26"/>
        <v>7</v>
      </c>
      <c r="D246" s="25">
        <v>0</v>
      </c>
      <c r="E246" s="25">
        <v>0</v>
      </c>
      <c r="F246" s="25">
        <v>7</v>
      </c>
      <c r="G246" s="73"/>
      <c r="H246" s="73"/>
      <c r="I246" s="73"/>
      <c r="J246" s="73"/>
      <c r="K246" s="73"/>
      <c r="L246" s="73"/>
      <c r="M246" s="138" t="s">
        <v>40</v>
      </c>
      <c r="N246" s="138">
        <v>20</v>
      </c>
      <c r="O246" s="45"/>
      <c r="P246" s="44"/>
      <c r="Q246" s="44"/>
      <c r="S246" s="70"/>
      <c r="T246" s="70"/>
      <c r="U246" s="70"/>
      <c r="W246" s="80"/>
    </row>
    <row r="247" spans="2:23" ht="17.25" customHeight="1" x14ac:dyDescent="0.25">
      <c r="B247" s="28" t="s">
        <v>46</v>
      </c>
      <c r="C247" s="24">
        <f t="shared" si="26"/>
        <v>9</v>
      </c>
      <c r="D247" s="25">
        <v>0</v>
      </c>
      <c r="E247" s="25">
        <v>1</v>
      </c>
      <c r="F247" s="25">
        <v>8</v>
      </c>
      <c r="G247" s="73"/>
      <c r="H247" s="73"/>
      <c r="I247" s="73"/>
      <c r="J247" s="73"/>
      <c r="K247" s="73"/>
      <c r="L247" s="73"/>
      <c r="M247" s="138" t="s">
        <v>43</v>
      </c>
      <c r="N247" s="138">
        <v>20</v>
      </c>
      <c r="O247" s="45"/>
      <c r="P247" s="44"/>
      <c r="Q247" s="44"/>
      <c r="S247" s="70"/>
      <c r="T247" s="70"/>
      <c r="U247" s="70"/>
      <c r="W247" s="80"/>
    </row>
    <row r="248" spans="2:23" ht="17.25" customHeight="1" x14ac:dyDescent="0.25">
      <c r="B248" s="28" t="s">
        <v>47</v>
      </c>
      <c r="C248" s="24">
        <f t="shared" si="26"/>
        <v>6</v>
      </c>
      <c r="D248" s="25">
        <v>0</v>
      </c>
      <c r="E248" s="25">
        <v>0</v>
      </c>
      <c r="F248" s="25">
        <v>6</v>
      </c>
      <c r="G248" s="73"/>
      <c r="H248" s="73"/>
      <c r="I248" s="73"/>
      <c r="J248" s="73"/>
      <c r="K248" s="73"/>
      <c r="L248" s="73"/>
      <c r="M248" s="138" t="s">
        <v>31</v>
      </c>
      <c r="N248" s="138">
        <v>23</v>
      </c>
      <c r="O248" s="45"/>
      <c r="P248" s="44"/>
      <c r="Q248" s="44"/>
      <c r="S248" s="70"/>
      <c r="T248" s="70"/>
      <c r="U248" s="70"/>
      <c r="W248" s="80"/>
    </row>
    <row r="249" spans="2:23" ht="17.25" customHeight="1" x14ac:dyDescent="0.25">
      <c r="B249" s="28" t="s">
        <v>48</v>
      </c>
      <c r="C249" s="24">
        <f t="shared" si="26"/>
        <v>1</v>
      </c>
      <c r="D249" s="25">
        <v>0</v>
      </c>
      <c r="E249" s="25">
        <v>0</v>
      </c>
      <c r="F249" s="25">
        <v>1</v>
      </c>
      <c r="G249" s="73"/>
      <c r="H249" s="73"/>
      <c r="I249" s="73"/>
      <c r="J249" s="73"/>
      <c r="K249" s="73"/>
      <c r="L249" s="73"/>
      <c r="M249" s="138" t="s">
        <v>49</v>
      </c>
      <c r="N249" s="138">
        <v>25</v>
      </c>
      <c r="O249" s="45"/>
      <c r="P249" s="44"/>
      <c r="Q249" s="44"/>
      <c r="S249" s="70"/>
      <c r="T249" s="70"/>
      <c r="U249" s="70"/>
      <c r="W249" s="80"/>
    </row>
    <row r="250" spans="2:23" ht="17.25" customHeight="1" x14ac:dyDescent="0.25">
      <c r="B250" s="28" t="s">
        <v>49</v>
      </c>
      <c r="C250" s="24">
        <f t="shared" si="26"/>
        <v>25</v>
      </c>
      <c r="D250" s="25">
        <v>1</v>
      </c>
      <c r="E250" s="25">
        <v>5</v>
      </c>
      <c r="F250" s="25">
        <v>19</v>
      </c>
      <c r="G250" s="73"/>
      <c r="H250" s="73"/>
      <c r="I250" s="73"/>
      <c r="J250" s="73"/>
      <c r="K250" s="73"/>
      <c r="L250" s="73"/>
      <c r="M250" s="138" t="s">
        <v>42</v>
      </c>
      <c r="N250" s="138">
        <v>27</v>
      </c>
      <c r="O250" s="45"/>
      <c r="P250" s="45"/>
      <c r="Q250" s="45"/>
      <c r="S250" s="70"/>
      <c r="T250" s="70"/>
      <c r="U250" s="70"/>
      <c r="W250" s="80"/>
    </row>
    <row r="251" spans="2:23" ht="17.25" customHeight="1" x14ac:dyDescent="0.25">
      <c r="B251" s="28" t="s">
        <v>50</v>
      </c>
      <c r="C251" s="24">
        <f t="shared" si="26"/>
        <v>12</v>
      </c>
      <c r="D251" s="25">
        <v>1</v>
      </c>
      <c r="E251" s="25">
        <v>1</v>
      </c>
      <c r="F251" s="25">
        <v>10</v>
      </c>
      <c r="G251" s="73"/>
      <c r="H251" s="73"/>
      <c r="I251" s="73"/>
      <c r="J251" s="73"/>
      <c r="K251" s="73"/>
      <c r="L251" s="47"/>
      <c r="M251" s="138" t="s">
        <v>33</v>
      </c>
      <c r="N251" s="138">
        <v>30</v>
      </c>
      <c r="O251" s="47"/>
      <c r="P251" s="47"/>
      <c r="Q251" s="47"/>
      <c r="S251" s="70"/>
      <c r="T251" s="70"/>
      <c r="U251" s="70"/>
      <c r="W251" s="80"/>
    </row>
    <row r="252" spans="2:23" ht="17.25" customHeight="1" x14ac:dyDescent="0.25">
      <c r="B252" s="28" t="s">
        <v>51</v>
      </c>
      <c r="C252" s="24">
        <f t="shared" si="26"/>
        <v>18</v>
      </c>
      <c r="D252" s="25">
        <v>0</v>
      </c>
      <c r="E252" s="25">
        <v>0</v>
      </c>
      <c r="F252" s="25">
        <v>18</v>
      </c>
      <c r="G252" s="73"/>
      <c r="H252" s="73"/>
      <c r="I252" s="73"/>
      <c r="J252" s="73"/>
      <c r="K252" s="73"/>
      <c r="L252" s="11"/>
      <c r="M252" s="138" t="s">
        <v>37</v>
      </c>
      <c r="N252" s="138">
        <v>30</v>
      </c>
      <c r="O252" s="11"/>
      <c r="P252" s="11"/>
      <c r="Q252" s="11"/>
      <c r="S252" s="70"/>
      <c r="T252" s="70"/>
      <c r="U252" s="70"/>
      <c r="W252" s="80"/>
    </row>
    <row r="253" spans="2:23" ht="17.25" customHeight="1" x14ac:dyDescent="0.25">
      <c r="B253" s="28" t="s">
        <v>52</v>
      </c>
      <c r="C253" s="24">
        <f t="shared" si="26"/>
        <v>7</v>
      </c>
      <c r="D253" s="25">
        <v>0</v>
      </c>
      <c r="E253" s="25">
        <v>1</v>
      </c>
      <c r="F253" s="25">
        <v>6</v>
      </c>
      <c r="G253" s="73"/>
      <c r="H253" s="73"/>
      <c r="I253" s="73"/>
      <c r="J253" s="73"/>
      <c r="K253" s="73"/>
      <c r="L253" s="131"/>
      <c r="M253" s="138" t="s">
        <v>41</v>
      </c>
      <c r="N253" s="138">
        <v>32</v>
      </c>
      <c r="O253" s="131"/>
      <c r="P253" s="29"/>
      <c r="Q253" s="29"/>
      <c r="S253" s="70"/>
      <c r="T253" s="70"/>
      <c r="U253" s="70"/>
      <c r="W253" s="80"/>
    </row>
    <row r="254" spans="2:23" ht="17.25" customHeight="1" x14ac:dyDescent="0.25">
      <c r="B254" s="28" t="s">
        <v>53</v>
      </c>
      <c r="C254" s="24">
        <f t="shared" si="26"/>
        <v>5</v>
      </c>
      <c r="D254" s="25">
        <v>0</v>
      </c>
      <c r="E254" s="25">
        <v>0</v>
      </c>
      <c r="F254" s="25">
        <v>5</v>
      </c>
      <c r="G254" s="73"/>
      <c r="H254" s="73"/>
      <c r="I254" s="73"/>
      <c r="J254" s="73"/>
      <c r="K254" s="73"/>
      <c r="L254" s="131"/>
      <c r="M254" s="138" t="s">
        <v>36</v>
      </c>
      <c r="N254" s="138">
        <v>34</v>
      </c>
      <c r="O254" s="131"/>
      <c r="P254" s="29"/>
      <c r="Q254" s="29"/>
      <c r="S254" s="70"/>
      <c r="T254" s="70"/>
      <c r="U254" s="70"/>
      <c r="W254" s="80"/>
    </row>
    <row r="255" spans="2:23" ht="17.25" customHeight="1" thickBot="1" x14ac:dyDescent="0.3">
      <c r="B255" s="50" t="s">
        <v>54</v>
      </c>
      <c r="C255" s="51">
        <f>SUM(D255:F255)</f>
        <v>8</v>
      </c>
      <c r="D255" s="52">
        <v>0</v>
      </c>
      <c r="E255" s="52">
        <v>1</v>
      </c>
      <c r="F255" s="52">
        <v>7</v>
      </c>
      <c r="G255" s="73"/>
      <c r="H255" s="73"/>
      <c r="I255" s="73"/>
      <c r="J255" s="73"/>
      <c r="K255" s="73"/>
      <c r="L255" s="131"/>
      <c r="M255" s="138" t="s">
        <v>44</v>
      </c>
      <c r="N255" s="138">
        <v>359</v>
      </c>
      <c r="O255" s="131"/>
      <c r="P255" s="29"/>
      <c r="Q255" s="29"/>
      <c r="S255" s="70"/>
      <c r="T255" s="70"/>
      <c r="U255" s="70"/>
      <c r="W255" s="80"/>
    </row>
    <row r="256" spans="2:23" ht="20.25" customHeight="1" x14ac:dyDescent="0.25">
      <c r="B256" s="53" t="s">
        <v>1</v>
      </c>
      <c r="C256" s="54">
        <f t="shared" ref="C256:F256" si="27">SUM(C231:C255)</f>
        <v>739</v>
      </c>
      <c r="D256" s="97">
        <f t="shared" si="27"/>
        <v>6</v>
      </c>
      <c r="E256" s="98">
        <f t="shared" si="27"/>
        <v>97</v>
      </c>
      <c r="F256" s="99">
        <f t="shared" si="27"/>
        <v>636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8.119079837618403E-3</v>
      </c>
      <c r="E257" s="68">
        <f t="shared" ref="E257:F257" si="28">E256/$C$256</f>
        <v>0.13125845737483086</v>
      </c>
      <c r="F257" s="101">
        <f t="shared" si="28"/>
        <v>0.86062246278755072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2022</v>
      </c>
      <c r="E265" s="64">
        <v>2023</v>
      </c>
      <c r="F265" s="49">
        <v>2024</v>
      </c>
      <c r="G265" s="64">
        <v>2025</v>
      </c>
      <c r="H265" s="49" t="s">
        <v>91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232</v>
      </c>
      <c r="D266" s="25">
        <v>57</v>
      </c>
      <c r="E266" s="25">
        <v>52</v>
      </c>
      <c r="F266" s="66">
        <v>66</v>
      </c>
      <c r="G266" s="66">
        <v>52</v>
      </c>
      <c r="H266" s="66">
        <f t="shared" ref="H266:H290" si="29">C231</f>
        <v>5</v>
      </c>
      <c r="I266" s="72"/>
      <c r="J266" s="79"/>
      <c r="K266" s="138" t="s">
        <v>47</v>
      </c>
      <c r="L266" s="138">
        <v>88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30">SUM(D267:H267)</f>
        <v>397</v>
      </c>
      <c r="D267" s="25">
        <v>88</v>
      </c>
      <c r="E267" s="25">
        <v>91</v>
      </c>
      <c r="F267" s="25">
        <v>99</v>
      </c>
      <c r="G267" s="25">
        <v>96</v>
      </c>
      <c r="H267" s="25">
        <f t="shared" si="29"/>
        <v>23</v>
      </c>
      <c r="J267" s="79"/>
      <c r="K267" s="138" t="s">
        <v>53</v>
      </c>
      <c r="L267" s="138">
        <v>94</v>
      </c>
      <c r="M267" s="79"/>
      <c r="R267" s="80"/>
    </row>
    <row r="268" spans="2:21" ht="17.25" customHeight="1" x14ac:dyDescent="0.25">
      <c r="B268" s="28" t="s">
        <v>32</v>
      </c>
      <c r="C268" s="24">
        <f t="shared" si="30"/>
        <v>290</v>
      </c>
      <c r="D268" s="25">
        <v>97</v>
      </c>
      <c r="E268" s="25">
        <v>65</v>
      </c>
      <c r="F268" s="25">
        <v>59</v>
      </c>
      <c r="G268" s="25">
        <v>57</v>
      </c>
      <c r="H268" s="25">
        <f t="shared" si="29"/>
        <v>12</v>
      </c>
      <c r="J268" s="79"/>
      <c r="K268" s="138" t="s">
        <v>48</v>
      </c>
      <c r="L268" s="138">
        <v>132</v>
      </c>
      <c r="M268" s="79"/>
      <c r="R268" s="80"/>
    </row>
    <row r="269" spans="2:21" ht="17.25" customHeight="1" x14ac:dyDescent="0.25">
      <c r="B269" s="28" t="s">
        <v>33</v>
      </c>
      <c r="C269" s="24">
        <f t="shared" si="30"/>
        <v>918</v>
      </c>
      <c r="D269" s="25">
        <v>250</v>
      </c>
      <c r="E269" s="25">
        <v>240</v>
      </c>
      <c r="F269" s="25">
        <v>207</v>
      </c>
      <c r="G269" s="25">
        <v>191</v>
      </c>
      <c r="H269" s="25">
        <f t="shared" si="29"/>
        <v>30</v>
      </c>
      <c r="J269" s="79"/>
      <c r="K269" s="138" t="s">
        <v>38</v>
      </c>
      <c r="L269" s="138">
        <v>143</v>
      </c>
      <c r="M269" s="79"/>
      <c r="R269" s="80"/>
    </row>
    <row r="270" spans="2:21" ht="17.25" customHeight="1" x14ac:dyDescent="0.25">
      <c r="B270" s="28" t="s">
        <v>34</v>
      </c>
      <c r="C270" s="24">
        <f t="shared" si="30"/>
        <v>427</v>
      </c>
      <c r="D270" s="25">
        <v>104</v>
      </c>
      <c r="E270" s="25">
        <v>110</v>
      </c>
      <c r="F270" s="25">
        <v>97</v>
      </c>
      <c r="G270" s="25">
        <v>100</v>
      </c>
      <c r="H270" s="25">
        <f t="shared" si="29"/>
        <v>16</v>
      </c>
      <c r="J270" s="79"/>
      <c r="K270" s="138" t="s">
        <v>30</v>
      </c>
      <c r="L270" s="138">
        <v>232</v>
      </c>
      <c r="M270" s="79"/>
      <c r="R270" s="80"/>
    </row>
    <row r="271" spans="2:21" ht="17.25" customHeight="1" x14ac:dyDescent="0.25">
      <c r="B271" s="28" t="s">
        <v>35</v>
      </c>
      <c r="C271" s="24">
        <f t="shared" si="30"/>
        <v>646</v>
      </c>
      <c r="D271" s="25">
        <v>174</v>
      </c>
      <c r="E271" s="25">
        <v>161</v>
      </c>
      <c r="F271" s="25">
        <v>157</v>
      </c>
      <c r="G271" s="25">
        <v>140</v>
      </c>
      <c r="H271" s="25">
        <f t="shared" si="29"/>
        <v>14</v>
      </c>
      <c r="J271" s="79"/>
      <c r="K271" s="138" t="s">
        <v>46</v>
      </c>
      <c r="L271" s="138">
        <v>235</v>
      </c>
      <c r="M271" s="79"/>
      <c r="R271" s="80"/>
    </row>
    <row r="272" spans="2:21" ht="17.25" customHeight="1" x14ac:dyDescent="0.25">
      <c r="B272" s="28" t="s">
        <v>36</v>
      </c>
      <c r="C272" s="24">
        <f t="shared" si="30"/>
        <v>887</v>
      </c>
      <c r="D272" s="25">
        <v>235</v>
      </c>
      <c r="E272" s="25">
        <v>240</v>
      </c>
      <c r="F272" s="25">
        <v>187</v>
      </c>
      <c r="G272" s="25">
        <v>191</v>
      </c>
      <c r="H272" s="25">
        <f t="shared" si="29"/>
        <v>34</v>
      </c>
      <c r="J272" s="79"/>
      <c r="K272" s="138" t="s">
        <v>52</v>
      </c>
      <c r="L272" s="138">
        <v>240</v>
      </c>
      <c r="M272" s="79"/>
      <c r="R272" s="80"/>
    </row>
    <row r="273" spans="2:18" ht="17.25" customHeight="1" x14ac:dyDescent="0.25">
      <c r="B273" s="28" t="s">
        <v>37</v>
      </c>
      <c r="C273" s="24">
        <f t="shared" si="30"/>
        <v>902</v>
      </c>
      <c r="D273" s="25">
        <v>231</v>
      </c>
      <c r="E273" s="25">
        <v>226</v>
      </c>
      <c r="F273" s="25">
        <v>213</v>
      </c>
      <c r="G273" s="25">
        <v>202</v>
      </c>
      <c r="H273" s="25">
        <f t="shared" si="29"/>
        <v>30</v>
      </c>
      <c r="J273" s="79"/>
      <c r="K273" s="138" t="s">
        <v>32</v>
      </c>
      <c r="L273" s="138">
        <v>290</v>
      </c>
      <c r="M273" s="79"/>
      <c r="R273" s="80"/>
    </row>
    <row r="274" spans="2:18" ht="17.25" customHeight="1" x14ac:dyDescent="0.25">
      <c r="B274" s="28" t="s">
        <v>38</v>
      </c>
      <c r="C274" s="24">
        <f t="shared" si="30"/>
        <v>143</v>
      </c>
      <c r="D274" s="25">
        <v>41</v>
      </c>
      <c r="E274" s="25">
        <v>30</v>
      </c>
      <c r="F274" s="25">
        <v>27</v>
      </c>
      <c r="G274" s="25">
        <v>39</v>
      </c>
      <c r="H274" s="25">
        <f t="shared" si="29"/>
        <v>6</v>
      </c>
      <c r="J274" s="79"/>
      <c r="K274" s="138" t="s">
        <v>45</v>
      </c>
      <c r="L274" s="138">
        <v>349</v>
      </c>
      <c r="M274" s="79"/>
      <c r="R274" s="80"/>
    </row>
    <row r="275" spans="2:18" ht="17.25" customHeight="1" x14ac:dyDescent="0.25">
      <c r="B275" s="28" t="s">
        <v>39</v>
      </c>
      <c r="C275" s="24">
        <f t="shared" si="30"/>
        <v>524</v>
      </c>
      <c r="D275" s="25">
        <v>169</v>
      </c>
      <c r="E275" s="25">
        <v>125</v>
      </c>
      <c r="F275" s="25">
        <v>111</v>
      </c>
      <c r="G275" s="25">
        <v>106</v>
      </c>
      <c r="H275" s="25">
        <f t="shared" si="29"/>
        <v>13</v>
      </c>
      <c r="J275" s="79"/>
      <c r="K275" s="138" t="s">
        <v>54</v>
      </c>
      <c r="L275" s="138">
        <v>350</v>
      </c>
      <c r="M275" s="79"/>
      <c r="R275" s="80"/>
    </row>
    <row r="276" spans="2:18" ht="17.25" customHeight="1" x14ac:dyDescent="0.25">
      <c r="B276" s="28" t="s">
        <v>40</v>
      </c>
      <c r="C276" s="24">
        <f t="shared" si="30"/>
        <v>491</v>
      </c>
      <c r="D276" s="25">
        <v>115</v>
      </c>
      <c r="E276" s="25">
        <v>126</v>
      </c>
      <c r="F276" s="25">
        <v>117</v>
      </c>
      <c r="G276" s="25">
        <v>113</v>
      </c>
      <c r="H276" s="25">
        <f t="shared" si="29"/>
        <v>20</v>
      </c>
      <c r="J276" s="79"/>
      <c r="K276" s="138" t="s">
        <v>31</v>
      </c>
      <c r="L276" s="138">
        <v>397</v>
      </c>
      <c r="M276" s="79"/>
      <c r="R276" s="80"/>
    </row>
    <row r="277" spans="2:18" ht="17.25" customHeight="1" x14ac:dyDescent="0.25">
      <c r="B277" s="28" t="s">
        <v>41</v>
      </c>
      <c r="C277" s="24">
        <f t="shared" si="30"/>
        <v>1061</v>
      </c>
      <c r="D277" s="25">
        <v>263</v>
      </c>
      <c r="E277" s="25">
        <v>227</v>
      </c>
      <c r="F277" s="25">
        <v>278</v>
      </c>
      <c r="G277" s="25">
        <v>261</v>
      </c>
      <c r="H277" s="25">
        <f t="shared" si="29"/>
        <v>32</v>
      </c>
      <c r="J277" s="79"/>
      <c r="K277" s="138" t="s">
        <v>34</v>
      </c>
      <c r="L277" s="138">
        <v>427</v>
      </c>
      <c r="M277" s="79"/>
      <c r="R277" s="80"/>
    </row>
    <row r="278" spans="2:18" ht="17.25" customHeight="1" x14ac:dyDescent="0.25">
      <c r="B278" s="28" t="s">
        <v>42</v>
      </c>
      <c r="C278" s="24">
        <f t="shared" si="30"/>
        <v>976</v>
      </c>
      <c r="D278" s="25">
        <v>273</v>
      </c>
      <c r="E278" s="25">
        <v>247</v>
      </c>
      <c r="F278" s="25">
        <v>212</v>
      </c>
      <c r="G278" s="25">
        <v>217</v>
      </c>
      <c r="H278" s="25">
        <f t="shared" si="29"/>
        <v>27</v>
      </c>
      <c r="J278" s="79"/>
      <c r="K278" s="138" t="s">
        <v>43</v>
      </c>
      <c r="L278" s="138">
        <v>487</v>
      </c>
      <c r="M278" s="79"/>
      <c r="R278" s="80"/>
    </row>
    <row r="279" spans="2:18" ht="17.25" customHeight="1" x14ac:dyDescent="0.25">
      <c r="B279" s="28" t="s">
        <v>43</v>
      </c>
      <c r="C279" s="24">
        <f t="shared" si="30"/>
        <v>487</v>
      </c>
      <c r="D279" s="25">
        <v>110</v>
      </c>
      <c r="E279" s="25">
        <v>123</v>
      </c>
      <c r="F279" s="25">
        <v>125</v>
      </c>
      <c r="G279" s="25">
        <v>109</v>
      </c>
      <c r="H279" s="25">
        <f t="shared" si="29"/>
        <v>20</v>
      </c>
      <c r="J279" s="79"/>
      <c r="K279" s="138" t="s">
        <v>40</v>
      </c>
      <c r="L279" s="138">
        <v>491</v>
      </c>
      <c r="M279" s="79"/>
      <c r="R279" s="80"/>
    </row>
    <row r="280" spans="2:18" ht="17.25" customHeight="1" x14ac:dyDescent="0.25">
      <c r="B280" s="28" t="s">
        <v>44</v>
      </c>
      <c r="C280" s="24">
        <f t="shared" si="30"/>
        <v>9635</v>
      </c>
      <c r="D280" s="25">
        <v>2725</v>
      </c>
      <c r="E280" s="25">
        <v>2388</v>
      </c>
      <c r="F280" s="25">
        <v>2115</v>
      </c>
      <c r="G280" s="25">
        <v>2048</v>
      </c>
      <c r="H280" s="25">
        <f t="shared" si="29"/>
        <v>359</v>
      </c>
      <c r="J280" s="79"/>
      <c r="K280" s="138" t="s">
        <v>39</v>
      </c>
      <c r="L280" s="138">
        <v>524</v>
      </c>
      <c r="M280" s="79"/>
      <c r="R280" s="80"/>
    </row>
    <row r="281" spans="2:18" ht="17.25" customHeight="1" x14ac:dyDescent="0.25">
      <c r="B281" s="28" t="s">
        <v>45</v>
      </c>
      <c r="C281" s="24">
        <f t="shared" si="30"/>
        <v>349</v>
      </c>
      <c r="D281" s="25">
        <v>102</v>
      </c>
      <c r="E281" s="25">
        <v>78</v>
      </c>
      <c r="F281" s="25">
        <v>77</v>
      </c>
      <c r="G281" s="25">
        <v>85</v>
      </c>
      <c r="H281" s="25">
        <f t="shared" si="29"/>
        <v>7</v>
      </c>
      <c r="J281" s="79"/>
      <c r="K281" s="138" t="s">
        <v>51</v>
      </c>
      <c r="L281" s="138">
        <v>566</v>
      </c>
      <c r="M281" s="79"/>
      <c r="R281" s="80"/>
    </row>
    <row r="282" spans="2:18" ht="17.25" customHeight="1" x14ac:dyDescent="0.25">
      <c r="B282" s="28" t="s">
        <v>46</v>
      </c>
      <c r="C282" s="24">
        <f t="shared" si="30"/>
        <v>235</v>
      </c>
      <c r="D282" s="25">
        <v>48</v>
      </c>
      <c r="E282" s="25">
        <v>57</v>
      </c>
      <c r="F282" s="25">
        <v>59</v>
      </c>
      <c r="G282" s="25">
        <v>62</v>
      </c>
      <c r="H282" s="25">
        <f t="shared" si="29"/>
        <v>9</v>
      </c>
      <c r="J282" s="79"/>
      <c r="K282" s="138" t="s">
        <v>50</v>
      </c>
      <c r="L282" s="138">
        <v>625</v>
      </c>
      <c r="M282" s="79"/>
      <c r="R282" s="80"/>
    </row>
    <row r="283" spans="2:18" ht="17.25" customHeight="1" x14ac:dyDescent="0.25">
      <c r="B283" s="28" t="s">
        <v>47</v>
      </c>
      <c r="C283" s="24">
        <f t="shared" si="30"/>
        <v>88</v>
      </c>
      <c r="D283" s="25">
        <v>30</v>
      </c>
      <c r="E283" s="25">
        <v>14</v>
      </c>
      <c r="F283" s="25">
        <v>18</v>
      </c>
      <c r="G283" s="25">
        <v>20</v>
      </c>
      <c r="H283" s="25">
        <f t="shared" si="29"/>
        <v>6</v>
      </c>
      <c r="J283" s="79"/>
      <c r="K283" s="138" t="s">
        <v>35</v>
      </c>
      <c r="L283" s="138">
        <v>646</v>
      </c>
      <c r="M283" s="79"/>
      <c r="R283" s="80"/>
    </row>
    <row r="284" spans="2:18" ht="17.25" customHeight="1" x14ac:dyDescent="0.25">
      <c r="B284" s="28" t="s">
        <v>48</v>
      </c>
      <c r="C284" s="24">
        <f t="shared" si="30"/>
        <v>132</v>
      </c>
      <c r="D284" s="25">
        <v>30</v>
      </c>
      <c r="E284" s="25">
        <v>31</v>
      </c>
      <c r="F284" s="25">
        <v>35</v>
      </c>
      <c r="G284" s="25">
        <v>35</v>
      </c>
      <c r="H284" s="25">
        <f t="shared" si="29"/>
        <v>1</v>
      </c>
      <c r="J284" s="79"/>
      <c r="K284" s="138" t="s">
        <v>49</v>
      </c>
      <c r="L284" s="138">
        <v>748</v>
      </c>
      <c r="M284" s="79"/>
      <c r="R284" s="80"/>
    </row>
    <row r="285" spans="2:18" ht="17.25" customHeight="1" x14ac:dyDescent="0.25">
      <c r="B285" s="28" t="s">
        <v>49</v>
      </c>
      <c r="C285" s="24">
        <f t="shared" si="30"/>
        <v>748</v>
      </c>
      <c r="D285" s="25">
        <v>227</v>
      </c>
      <c r="E285" s="25">
        <v>169</v>
      </c>
      <c r="F285" s="25">
        <v>160</v>
      </c>
      <c r="G285" s="25">
        <v>167</v>
      </c>
      <c r="H285" s="25">
        <f t="shared" si="29"/>
        <v>25</v>
      </c>
      <c r="J285" s="79"/>
      <c r="K285" s="138" t="s">
        <v>36</v>
      </c>
      <c r="L285" s="138">
        <v>887</v>
      </c>
      <c r="M285" s="79"/>
      <c r="R285" s="80"/>
    </row>
    <row r="286" spans="2:18" ht="17.25" customHeight="1" x14ac:dyDescent="0.25">
      <c r="B286" s="28" t="s">
        <v>50</v>
      </c>
      <c r="C286" s="24">
        <f t="shared" si="30"/>
        <v>625</v>
      </c>
      <c r="D286" s="25">
        <v>184</v>
      </c>
      <c r="E286" s="25">
        <v>169</v>
      </c>
      <c r="F286" s="25">
        <v>130</v>
      </c>
      <c r="G286" s="25">
        <v>130</v>
      </c>
      <c r="H286" s="25">
        <f t="shared" si="29"/>
        <v>12</v>
      </c>
      <c r="J286" s="79"/>
      <c r="K286" s="138" t="s">
        <v>37</v>
      </c>
      <c r="L286" s="138">
        <v>902</v>
      </c>
      <c r="M286" s="79"/>
      <c r="R286" s="80"/>
    </row>
    <row r="287" spans="2:18" ht="17.25" customHeight="1" x14ac:dyDescent="0.25">
      <c r="B287" s="28" t="s">
        <v>51</v>
      </c>
      <c r="C287" s="24">
        <f t="shared" si="30"/>
        <v>566</v>
      </c>
      <c r="D287" s="25">
        <v>168</v>
      </c>
      <c r="E287" s="25">
        <v>127</v>
      </c>
      <c r="F287" s="25">
        <v>125</v>
      </c>
      <c r="G287" s="25">
        <v>128</v>
      </c>
      <c r="H287" s="25">
        <f t="shared" si="29"/>
        <v>18</v>
      </c>
      <c r="J287" s="79"/>
      <c r="K287" s="138" t="s">
        <v>33</v>
      </c>
      <c r="L287" s="138">
        <v>918</v>
      </c>
      <c r="M287" s="79"/>
      <c r="R287" s="80"/>
    </row>
    <row r="288" spans="2:18" ht="17.25" customHeight="1" x14ac:dyDescent="0.25">
      <c r="B288" s="28" t="s">
        <v>52</v>
      </c>
      <c r="C288" s="24">
        <f t="shared" si="30"/>
        <v>240</v>
      </c>
      <c r="D288" s="25">
        <v>59</v>
      </c>
      <c r="E288" s="25">
        <v>55</v>
      </c>
      <c r="F288" s="25">
        <v>75</v>
      </c>
      <c r="G288" s="25">
        <v>44</v>
      </c>
      <c r="H288" s="25">
        <f t="shared" si="29"/>
        <v>7</v>
      </c>
      <c r="J288" s="79"/>
      <c r="K288" s="138" t="s">
        <v>42</v>
      </c>
      <c r="L288" s="138">
        <v>976</v>
      </c>
      <c r="M288" s="79"/>
      <c r="R288" s="80"/>
    </row>
    <row r="289" spans="2:18" ht="17.25" customHeight="1" x14ac:dyDescent="0.25">
      <c r="B289" s="28" t="s">
        <v>53</v>
      </c>
      <c r="C289" s="24">
        <f t="shared" si="30"/>
        <v>94</v>
      </c>
      <c r="D289" s="25">
        <v>34</v>
      </c>
      <c r="E289" s="25">
        <v>21</v>
      </c>
      <c r="F289" s="25">
        <v>23</v>
      </c>
      <c r="G289" s="25">
        <v>11</v>
      </c>
      <c r="H289" s="25">
        <f t="shared" si="29"/>
        <v>5</v>
      </c>
      <c r="J289" s="79"/>
      <c r="K289" s="138" t="s">
        <v>41</v>
      </c>
      <c r="L289" s="138">
        <v>1061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350</v>
      </c>
      <c r="D290" s="52">
        <v>83</v>
      </c>
      <c r="E290" s="52">
        <v>84</v>
      </c>
      <c r="F290" s="52">
        <v>92</v>
      </c>
      <c r="G290" s="52">
        <v>83</v>
      </c>
      <c r="H290" s="52">
        <f t="shared" si="29"/>
        <v>8</v>
      </c>
      <c r="J290" s="79"/>
      <c r="K290" s="138" t="s">
        <v>44</v>
      </c>
      <c r="L290" s="138">
        <v>9635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1">SUM(C266:C290)</f>
        <v>21443</v>
      </c>
      <c r="D291" s="55">
        <v>5897</v>
      </c>
      <c r="E291" s="55">
        <v>5256</v>
      </c>
      <c r="F291" s="55">
        <v>4864</v>
      </c>
      <c r="G291" s="55">
        <v>4687</v>
      </c>
      <c r="H291" s="55">
        <f t="shared" si="31"/>
        <v>739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1</v>
      </c>
      <c r="D292" s="68">
        <f t="shared" ref="D292:G292" si="32">D291/$C$291</f>
        <v>0.27500816117147786</v>
      </c>
      <c r="E292" s="68">
        <f t="shared" si="32"/>
        <v>0.24511495592967403</v>
      </c>
      <c r="F292" s="68">
        <f t="shared" si="32"/>
        <v>0.22683393181924172</v>
      </c>
      <c r="G292" s="68">
        <f t="shared" si="32"/>
        <v>0.21857948981019448</v>
      </c>
      <c r="H292" s="68">
        <f>H291/$C$291</f>
        <v>3.4463461269411931E-2</v>
      </c>
      <c r="J292" s="79"/>
      <c r="K292" s="79"/>
      <c r="L292" s="79"/>
      <c r="M292" s="79"/>
    </row>
    <row r="293" spans="2:18" x14ac:dyDescent="0.25">
      <c r="B293" s="140" t="s">
        <v>95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46" t="s">
        <v>19</v>
      </c>
      <c r="C298" s="147"/>
      <c r="D298" s="63">
        <v>2025</v>
      </c>
      <c r="E298" s="63">
        <v>2026</v>
      </c>
      <c r="F298" s="22" t="s">
        <v>58</v>
      </c>
    </row>
    <row r="299" spans="2:18" ht="19.5" customHeight="1" x14ac:dyDescent="0.25">
      <c r="B299" s="160" t="s">
        <v>4</v>
      </c>
      <c r="C299" s="161"/>
      <c r="D299" s="82">
        <v>361</v>
      </c>
      <c r="E299" s="82">
        <f t="shared" ref="E299:E310" si="33">+C15</f>
        <v>380</v>
      </c>
      <c r="F299" s="133">
        <f t="shared" ref="F299:F310" si="34">E299/D299-1</f>
        <v>5.2631578947368363E-2</v>
      </c>
    </row>
    <row r="300" spans="2:18" ht="19.5" customHeight="1" thickBot="1" x14ac:dyDescent="0.3">
      <c r="B300" s="160" t="s">
        <v>5</v>
      </c>
      <c r="C300" s="161"/>
      <c r="D300" s="82">
        <v>368</v>
      </c>
      <c r="E300" s="82">
        <f t="shared" si="33"/>
        <v>359</v>
      </c>
      <c r="F300" s="134">
        <f t="shared" si="34"/>
        <v>-2.4456521739130488E-2</v>
      </c>
    </row>
    <row r="301" spans="2:18" ht="19.5" hidden="1" customHeight="1" x14ac:dyDescent="0.3">
      <c r="B301" s="160" t="s">
        <v>6</v>
      </c>
      <c r="C301" s="161"/>
      <c r="D301" s="82">
        <v>401</v>
      </c>
      <c r="E301" s="82">
        <f t="shared" si="33"/>
        <v>0</v>
      </c>
      <c r="F301" s="134">
        <f t="shared" si="34"/>
        <v>-1</v>
      </c>
    </row>
    <row r="302" spans="2:18" ht="19.5" hidden="1" customHeight="1" x14ac:dyDescent="0.3">
      <c r="B302" s="160" t="s">
        <v>7</v>
      </c>
      <c r="C302" s="161"/>
      <c r="D302" s="82">
        <v>380</v>
      </c>
      <c r="E302" s="82">
        <f t="shared" si="33"/>
        <v>0</v>
      </c>
      <c r="F302" s="134">
        <f t="shared" si="34"/>
        <v>-1</v>
      </c>
    </row>
    <row r="303" spans="2:18" ht="19.5" hidden="1" customHeight="1" x14ac:dyDescent="0.3">
      <c r="B303" s="160" t="s">
        <v>8</v>
      </c>
      <c r="C303" s="161"/>
      <c r="D303" s="82">
        <v>354</v>
      </c>
      <c r="E303" s="82">
        <f t="shared" si="33"/>
        <v>0</v>
      </c>
      <c r="F303" s="134">
        <f t="shared" si="34"/>
        <v>-1</v>
      </c>
    </row>
    <row r="304" spans="2:18" ht="18.75" hidden="1" customHeight="1" x14ac:dyDescent="0.3">
      <c r="B304" s="160" t="s">
        <v>9</v>
      </c>
      <c r="C304" s="161"/>
      <c r="D304" s="82">
        <v>416</v>
      </c>
      <c r="E304" s="82">
        <f t="shared" si="33"/>
        <v>0</v>
      </c>
      <c r="F304" s="134">
        <f t="shared" si="34"/>
        <v>-1</v>
      </c>
    </row>
    <row r="305" spans="2:18" ht="19.5" hidden="1" customHeight="1" x14ac:dyDescent="0.3">
      <c r="B305" s="160" t="s">
        <v>10</v>
      </c>
      <c r="C305" s="161"/>
      <c r="D305" s="82">
        <v>349</v>
      </c>
      <c r="E305" s="82">
        <f t="shared" si="33"/>
        <v>0</v>
      </c>
      <c r="F305" s="134">
        <f t="shared" si="34"/>
        <v>-1</v>
      </c>
    </row>
    <row r="306" spans="2:18" ht="19.5" hidden="1" customHeight="1" x14ac:dyDescent="0.3">
      <c r="B306" s="160" t="s">
        <v>11</v>
      </c>
      <c r="C306" s="161"/>
      <c r="D306" s="82">
        <v>419</v>
      </c>
      <c r="E306" s="82">
        <f t="shared" si="33"/>
        <v>0</v>
      </c>
      <c r="F306" s="134">
        <f t="shared" si="34"/>
        <v>-1</v>
      </c>
    </row>
    <row r="307" spans="2:18" ht="19.5" hidden="1" customHeight="1" x14ac:dyDescent="0.3">
      <c r="B307" s="160" t="s">
        <v>89</v>
      </c>
      <c r="C307" s="161"/>
      <c r="D307" s="82">
        <v>448</v>
      </c>
      <c r="E307" s="82">
        <f t="shared" si="33"/>
        <v>0</v>
      </c>
      <c r="F307" s="134">
        <f t="shared" si="34"/>
        <v>-1</v>
      </c>
      <c r="G307" s="57"/>
    </row>
    <row r="308" spans="2:18" ht="19.5" hidden="1" customHeight="1" x14ac:dyDescent="0.3">
      <c r="B308" s="160" t="s">
        <v>12</v>
      </c>
      <c r="C308" s="161"/>
      <c r="D308" s="82">
        <v>419</v>
      </c>
      <c r="E308" s="82">
        <f t="shared" si="33"/>
        <v>0</v>
      </c>
      <c r="F308" s="134">
        <f t="shared" si="34"/>
        <v>-1</v>
      </c>
      <c r="G308" s="57"/>
    </row>
    <row r="309" spans="2:18" ht="19.5" hidden="1" customHeight="1" x14ac:dyDescent="0.3">
      <c r="B309" s="160" t="s">
        <v>13</v>
      </c>
      <c r="C309" s="161"/>
      <c r="D309" s="82">
        <v>404</v>
      </c>
      <c r="E309" s="82">
        <f t="shared" si="33"/>
        <v>0</v>
      </c>
      <c r="F309" s="134">
        <f t="shared" si="34"/>
        <v>-1</v>
      </c>
      <c r="G309" s="57"/>
    </row>
    <row r="310" spans="2:18" ht="19.5" hidden="1" customHeight="1" thickBot="1" x14ac:dyDescent="0.3">
      <c r="B310" s="165" t="s">
        <v>14</v>
      </c>
      <c r="C310" s="166"/>
      <c r="D310" s="83">
        <v>368</v>
      </c>
      <c r="E310" s="83">
        <f t="shared" si="33"/>
        <v>0</v>
      </c>
      <c r="F310" s="84">
        <f t="shared" si="34"/>
        <v>-1</v>
      </c>
      <c r="G310" s="57"/>
    </row>
    <row r="311" spans="2:18" ht="24.75" customHeight="1" x14ac:dyDescent="0.25">
      <c r="B311" s="167" t="s">
        <v>1</v>
      </c>
      <c r="C311" s="167"/>
      <c r="D311" s="137">
        <f>SUM(D299:D300)</f>
        <v>729</v>
      </c>
      <c r="E311" s="137">
        <f>SUM(E299:E300)</f>
        <v>739</v>
      </c>
      <c r="F311" s="136">
        <f>E311/D311-1</f>
        <v>1.3717421124828544E-2</v>
      </c>
      <c r="G311" s="57"/>
    </row>
    <row r="312" spans="2:18" ht="21.75" customHeight="1" x14ac:dyDescent="0.25">
      <c r="B312" s="87" t="s">
        <v>88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O55:P79">
    <sortCondition ref="P55:P79"/>
  </sortState>
  <mergeCells count="86">
    <mergeCell ref="H87:H88"/>
    <mergeCell ref="I87:I88"/>
    <mergeCell ref="B89:B92"/>
    <mergeCell ref="B87:B88"/>
    <mergeCell ref="C87:C88"/>
    <mergeCell ref="D87:D88"/>
    <mergeCell ref="E87:F87"/>
    <mergeCell ref="B97:B100"/>
    <mergeCell ref="B93:B96"/>
    <mergeCell ref="B117:B120"/>
    <mergeCell ref="B113:B116"/>
    <mergeCell ref="B109:B112"/>
    <mergeCell ref="B105:B108"/>
    <mergeCell ref="B101:B104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125:B128"/>
    <mergeCell ref="B121:B124"/>
    <mergeCell ref="B141:B144"/>
    <mergeCell ref="B145:B148"/>
    <mergeCell ref="B153:B156"/>
    <mergeCell ref="B149:B152"/>
    <mergeCell ref="B129:B132"/>
    <mergeCell ref="B53:B54"/>
    <mergeCell ref="C53:C54"/>
    <mergeCell ref="D53:E53"/>
    <mergeCell ref="D34:E34"/>
    <mergeCell ref="F34:G34"/>
    <mergeCell ref="B34:B35"/>
    <mergeCell ref="C34:C35"/>
    <mergeCell ref="B2:R2"/>
    <mergeCell ref="B11:R11"/>
    <mergeCell ref="B6:U6"/>
    <mergeCell ref="B7:U7"/>
    <mergeCell ref="B8:U8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98:C298"/>
    <mergeCell ref="B299:C299"/>
    <mergeCell ref="B300:C300"/>
    <mergeCell ref="B229:B230"/>
    <mergeCell ref="C229:C230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4"/>
    <mergeCell ref="H34:I34"/>
    <mergeCell ref="J34:K34"/>
    <mergeCell ref="N34:O34"/>
    <mergeCell ref="P34:Q34"/>
    <mergeCell ref="R34:S34"/>
    <mergeCell ref="L34:M34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2025-10-16T17:54:15Z</cp:lastPrinted>
  <dcterms:created xsi:type="dcterms:W3CDTF">2023-08-14T13:39:38Z</dcterms:created>
  <dcterms:modified xsi:type="dcterms:W3CDTF">2026-03-17T21:00:23Z</dcterms:modified>
</cp:coreProperties>
</file>