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52AEEF7-C963-45B0-A3D1-C6BC70EF783D}" xr6:coauthVersionLast="47" xr6:coauthVersionMax="47" xr10:uidLastSave="{00000000-0000-0000-0000-000000000000}"/>
  <bookViews>
    <workbookView xWindow="-120" yWindow="-120" windowWidth="20730" windowHeight="11040" xr2:uid="{252B9E96-FE8E-4339-83F1-D0EAD3CDC875}"/>
  </bookViews>
  <sheets>
    <sheet name="AP" sheetId="1" r:id="rId1"/>
  </sheets>
  <externalReferences>
    <externalReference r:id="rId2"/>
  </externalReferences>
  <definedNames>
    <definedName name="_xlnm._FilterDatabase" localSheetId="0" hidden="1">AP!$M$115:$N$141</definedName>
    <definedName name="_xlnm.Print_Area" localSheetId="0">AP!$A$1:$S$352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351" i="1" l="1"/>
  <c r="K351" i="1"/>
  <c r="I351" i="1"/>
  <c r="H351" i="1"/>
  <c r="G351" i="1"/>
  <c r="F351" i="1"/>
  <c r="E351" i="1"/>
  <c r="J350" i="1"/>
  <c r="C350" i="1" s="1"/>
  <c r="G350" i="1"/>
  <c r="D350" i="1"/>
  <c r="J349" i="1"/>
  <c r="C349" i="1" s="1"/>
  <c r="G349" i="1"/>
  <c r="D349" i="1"/>
  <c r="J348" i="1"/>
  <c r="C348" i="1" s="1"/>
  <c r="G348" i="1"/>
  <c r="D348" i="1"/>
  <c r="J347" i="1"/>
  <c r="C347" i="1" s="1"/>
  <c r="G347" i="1"/>
  <c r="D347" i="1"/>
  <c r="J346" i="1"/>
  <c r="C346" i="1" s="1"/>
  <c r="G346" i="1"/>
  <c r="D346" i="1"/>
  <c r="J345" i="1"/>
  <c r="C345" i="1" s="1"/>
  <c r="G345" i="1"/>
  <c r="D345" i="1"/>
  <c r="J344" i="1"/>
  <c r="C344" i="1" s="1"/>
  <c r="G344" i="1"/>
  <c r="D344" i="1"/>
  <c r="J343" i="1"/>
  <c r="C343" i="1" s="1"/>
  <c r="G343" i="1"/>
  <c r="D343" i="1"/>
  <c r="J342" i="1"/>
  <c r="C342" i="1" s="1"/>
  <c r="G342" i="1"/>
  <c r="D342" i="1"/>
  <c r="J341" i="1"/>
  <c r="C341" i="1" s="1"/>
  <c r="G341" i="1"/>
  <c r="D341" i="1"/>
  <c r="J340" i="1"/>
  <c r="C340" i="1" s="1"/>
  <c r="G340" i="1"/>
  <c r="D340" i="1"/>
  <c r="J339" i="1"/>
  <c r="C339" i="1" s="1"/>
  <c r="G339" i="1"/>
  <c r="D339" i="1"/>
  <c r="J338" i="1"/>
  <c r="C338" i="1" s="1"/>
  <c r="G338" i="1"/>
  <c r="D338" i="1"/>
  <c r="J337" i="1"/>
  <c r="C337" i="1" s="1"/>
  <c r="G337" i="1"/>
  <c r="D337" i="1"/>
  <c r="J336" i="1"/>
  <c r="C336" i="1" s="1"/>
  <c r="G336" i="1"/>
  <c r="D336" i="1"/>
  <c r="J335" i="1"/>
  <c r="C335" i="1" s="1"/>
  <c r="G335" i="1"/>
  <c r="D335" i="1"/>
  <c r="J334" i="1"/>
  <c r="C334" i="1" s="1"/>
  <c r="G334" i="1"/>
  <c r="D334" i="1"/>
  <c r="J333" i="1"/>
  <c r="C333" i="1" s="1"/>
  <c r="G333" i="1"/>
  <c r="D333" i="1"/>
  <c r="J332" i="1"/>
  <c r="C332" i="1" s="1"/>
  <c r="G332" i="1"/>
  <c r="D332" i="1"/>
  <c r="J331" i="1"/>
  <c r="C331" i="1" s="1"/>
  <c r="G331" i="1"/>
  <c r="D331" i="1"/>
  <c r="J330" i="1"/>
  <c r="C330" i="1" s="1"/>
  <c r="G330" i="1"/>
  <c r="D330" i="1"/>
  <c r="J329" i="1"/>
  <c r="C329" i="1" s="1"/>
  <c r="G329" i="1"/>
  <c r="D329" i="1"/>
  <c r="J328" i="1"/>
  <c r="C328" i="1" s="1"/>
  <c r="G328" i="1"/>
  <c r="D328" i="1"/>
  <c r="J327" i="1"/>
  <c r="C327" i="1" s="1"/>
  <c r="G327" i="1"/>
  <c r="D327" i="1"/>
  <c r="J326" i="1"/>
  <c r="C326" i="1" s="1"/>
  <c r="G326" i="1"/>
  <c r="D326" i="1"/>
  <c r="J325" i="1"/>
  <c r="C325" i="1" s="1"/>
  <c r="G325" i="1"/>
  <c r="D325" i="1"/>
  <c r="D351" i="1" s="1"/>
  <c r="L318" i="1"/>
  <c r="K318" i="1"/>
  <c r="I318" i="1"/>
  <c r="H318" i="1"/>
  <c r="F318" i="1"/>
  <c r="E318" i="1"/>
  <c r="J317" i="1"/>
  <c r="G317" i="1"/>
  <c r="D317" i="1"/>
  <c r="C317" i="1" s="1"/>
  <c r="J316" i="1"/>
  <c r="G316" i="1"/>
  <c r="D316" i="1"/>
  <c r="C316" i="1" s="1"/>
  <c r="J315" i="1"/>
  <c r="G315" i="1"/>
  <c r="D315" i="1"/>
  <c r="C315" i="1" s="1"/>
  <c r="J314" i="1"/>
  <c r="G314" i="1"/>
  <c r="D314" i="1"/>
  <c r="C314" i="1" s="1"/>
  <c r="J313" i="1"/>
  <c r="G313" i="1"/>
  <c r="D313" i="1"/>
  <c r="C313" i="1" s="1"/>
  <c r="J312" i="1"/>
  <c r="G312" i="1"/>
  <c r="D312" i="1"/>
  <c r="C312" i="1" s="1"/>
  <c r="J311" i="1"/>
  <c r="J318" i="1" s="1"/>
  <c r="G311" i="1"/>
  <c r="G318" i="1" s="1"/>
  <c r="D311" i="1"/>
  <c r="D318" i="1" s="1"/>
  <c r="C318" i="1" s="1"/>
  <c r="I304" i="1"/>
  <c r="H304" i="1"/>
  <c r="F303" i="1"/>
  <c r="F302" i="1"/>
  <c r="F301" i="1"/>
  <c r="G301" i="1" s="1"/>
  <c r="F300" i="1"/>
  <c r="F299" i="1"/>
  <c r="G299" i="1" s="1"/>
  <c r="F298" i="1"/>
  <c r="F297" i="1"/>
  <c r="F296" i="1"/>
  <c r="F295" i="1"/>
  <c r="F294" i="1"/>
  <c r="F293" i="1"/>
  <c r="G293" i="1" s="1"/>
  <c r="P292" i="1"/>
  <c r="O292" i="1"/>
  <c r="N292" i="1"/>
  <c r="F292" i="1"/>
  <c r="P291" i="1"/>
  <c r="F291" i="1"/>
  <c r="P290" i="1"/>
  <c r="F290" i="1"/>
  <c r="G290" i="1" s="1"/>
  <c r="P289" i="1"/>
  <c r="F289" i="1"/>
  <c r="P288" i="1"/>
  <c r="F288" i="1"/>
  <c r="P287" i="1"/>
  <c r="F287" i="1"/>
  <c r="P286" i="1"/>
  <c r="F286" i="1"/>
  <c r="G286" i="1" s="1"/>
  <c r="P285" i="1"/>
  <c r="F285" i="1"/>
  <c r="F284" i="1"/>
  <c r="G284" i="1" s="1"/>
  <c r="F283" i="1"/>
  <c r="F282" i="1"/>
  <c r="F281" i="1"/>
  <c r="F280" i="1"/>
  <c r="F279" i="1"/>
  <c r="F278" i="1"/>
  <c r="F277" i="1"/>
  <c r="F276" i="1"/>
  <c r="G276" i="1" s="1"/>
  <c r="F275" i="1"/>
  <c r="F274" i="1"/>
  <c r="F273" i="1"/>
  <c r="F272" i="1"/>
  <c r="F271" i="1"/>
  <c r="F270" i="1"/>
  <c r="F269" i="1"/>
  <c r="F268" i="1"/>
  <c r="G268" i="1" s="1"/>
  <c r="F267" i="1"/>
  <c r="Q266" i="1"/>
  <c r="P266" i="1"/>
  <c r="F266" i="1"/>
  <c r="N265" i="1"/>
  <c r="F265" i="1"/>
  <c r="N264" i="1"/>
  <c r="N266" i="1" s="1"/>
  <c r="F264" i="1"/>
  <c r="G264" i="1" s="1"/>
  <c r="F263" i="1"/>
  <c r="F262" i="1"/>
  <c r="F261" i="1"/>
  <c r="F260" i="1"/>
  <c r="F259" i="1"/>
  <c r="F258" i="1"/>
  <c r="F257" i="1"/>
  <c r="F256" i="1"/>
  <c r="G256" i="1" s="1"/>
  <c r="F255" i="1"/>
  <c r="F254" i="1"/>
  <c r="R253" i="1"/>
  <c r="Q253" i="1"/>
  <c r="F253" i="1"/>
  <c r="O252" i="1"/>
  <c r="F252" i="1"/>
  <c r="O251" i="1"/>
  <c r="F251" i="1"/>
  <c r="O250" i="1"/>
  <c r="F250" i="1"/>
  <c r="O249" i="1"/>
  <c r="F249" i="1"/>
  <c r="F304" i="1" s="1"/>
  <c r="G304" i="1" s="1"/>
  <c r="I241" i="1"/>
  <c r="H241" i="1"/>
  <c r="G241" i="1"/>
  <c r="F241" i="1"/>
  <c r="E241" i="1"/>
  <c r="I209" i="1"/>
  <c r="H209" i="1"/>
  <c r="F208" i="1"/>
  <c r="G208" i="1" s="1"/>
  <c r="F207" i="1"/>
  <c r="F206" i="1"/>
  <c r="G206" i="1" s="1"/>
  <c r="F205" i="1"/>
  <c r="G205" i="1" s="1"/>
  <c r="F204" i="1"/>
  <c r="F203" i="1"/>
  <c r="F202" i="1"/>
  <c r="F201" i="1"/>
  <c r="F200" i="1"/>
  <c r="G200" i="1" s="1"/>
  <c r="F199" i="1"/>
  <c r="F198" i="1"/>
  <c r="G198" i="1" s="1"/>
  <c r="F197" i="1"/>
  <c r="G197" i="1" s="1"/>
  <c r="F196" i="1"/>
  <c r="F195" i="1"/>
  <c r="F194" i="1"/>
  <c r="F193" i="1"/>
  <c r="F192" i="1"/>
  <c r="G192" i="1" s="1"/>
  <c r="R191" i="1"/>
  <c r="Q191" i="1"/>
  <c r="F191" i="1"/>
  <c r="G191" i="1" s="1"/>
  <c r="F190" i="1"/>
  <c r="O189" i="1"/>
  <c r="F189" i="1"/>
  <c r="F188" i="1"/>
  <c r="O187" i="1"/>
  <c r="F187" i="1"/>
  <c r="F186" i="1"/>
  <c r="G186" i="1" s="1"/>
  <c r="O185" i="1"/>
  <c r="P185" i="1" s="1"/>
  <c r="F185" i="1"/>
  <c r="F184" i="1"/>
  <c r="O183" i="1"/>
  <c r="F183" i="1"/>
  <c r="F182" i="1"/>
  <c r="G182" i="1" s="1"/>
  <c r="O181" i="1"/>
  <c r="F181" i="1"/>
  <c r="G181" i="1" s="1"/>
  <c r="F180" i="1"/>
  <c r="G180" i="1" s="1"/>
  <c r="O179" i="1"/>
  <c r="F179" i="1"/>
  <c r="F178" i="1"/>
  <c r="O177" i="1"/>
  <c r="F177" i="1"/>
  <c r="G177" i="1" s="1"/>
  <c r="F176" i="1"/>
  <c r="O175" i="1"/>
  <c r="O191" i="1" s="1"/>
  <c r="P181" i="1" s="1"/>
  <c r="F175" i="1"/>
  <c r="G175" i="1" s="1"/>
  <c r="F174" i="1"/>
  <c r="F209" i="1" s="1"/>
  <c r="R163" i="1"/>
  <c r="Q163" i="1"/>
  <c r="E163" i="1"/>
  <c r="E164" i="1" s="1"/>
  <c r="D163" i="1"/>
  <c r="D164" i="1" s="1"/>
  <c r="O162" i="1"/>
  <c r="C162" i="1"/>
  <c r="O161" i="1"/>
  <c r="P161" i="1" s="1"/>
  <c r="C161" i="1"/>
  <c r="O160" i="1"/>
  <c r="C160" i="1"/>
  <c r="O159" i="1"/>
  <c r="C159" i="1"/>
  <c r="O158" i="1"/>
  <c r="O163" i="1" s="1"/>
  <c r="C158" i="1"/>
  <c r="O157" i="1"/>
  <c r="P157" i="1" s="1"/>
  <c r="C157" i="1"/>
  <c r="O156" i="1"/>
  <c r="P156" i="1" s="1"/>
  <c r="C156" i="1"/>
  <c r="C163" i="1" s="1"/>
  <c r="C164" i="1" s="1"/>
  <c r="I143" i="1"/>
  <c r="H143" i="1"/>
  <c r="G143" i="1"/>
  <c r="F143" i="1"/>
  <c r="E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H112" i="1"/>
  <c r="F112" i="1"/>
  <c r="D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N96" i="1"/>
  <c r="M96" i="1"/>
  <c r="O96" i="1" s="1"/>
  <c r="C96" i="1"/>
  <c r="O95" i="1"/>
  <c r="C95" i="1"/>
  <c r="O94" i="1"/>
  <c r="C94" i="1"/>
  <c r="O93" i="1"/>
  <c r="C93" i="1"/>
  <c r="O92" i="1"/>
  <c r="C92" i="1"/>
  <c r="O91" i="1"/>
  <c r="C91" i="1"/>
  <c r="O90" i="1"/>
  <c r="C90" i="1"/>
  <c r="O89" i="1"/>
  <c r="C89" i="1"/>
  <c r="C88" i="1"/>
  <c r="C87" i="1"/>
  <c r="C86" i="1"/>
  <c r="C112" i="1" s="1"/>
  <c r="Q81" i="1"/>
  <c r="R78" i="1" s="1"/>
  <c r="L81" i="1"/>
  <c r="M79" i="1" s="1"/>
  <c r="M80" i="1"/>
  <c r="R79" i="1"/>
  <c r="M78" i="1"/>
  <c r="R77" i="1"/>
  <c r="M77" i="1"/>
  <c r="M76" i="1"/>
  <c r="R75" i="1"/>
  <c r="M74" i="1"/>
  <c r="R73" i="1"/>
  <c r="M73" i="1"/>
  <c r="M72" i="1"/>
  <c r="R71" i="1"/>
  <c r="M70" i="1"/>
  <c r="R69" i="1"/>
  <c r="M69" i="1"/>
  <c r="G69" i="1"/>
  <c r="H67" i="1" s="1"/>
  <c r="R68" i="1"/>
  <c r="H68" i="1"/>
  <c r="R67" i="1"/>
  <c r="M67" i="1"/>
  <c r="M66" i="1"/>
  <c r="H66" i="1"/>
  <c r="M65" i="1"/>
  <c r="H65" i="1"/>
  <c r="H64" i="1"/>
  <c r="H61" i="1"/>
  <c r="H60" i="1"/>
  <c r="N59" i="1"/>
  <c r="O56" i="1" s="1"/>
  <c r="O59" i="1" s="1"/>
  <c r="O58" i="1"/>
  <c r="O57" i="1"/>
  <c r="P45" i="1"/>
  <c r="N45" i="1"/>
  <c r="L45" i="1"/>
  <c r="K44" i="1"/>
  <c r="K43" i="1"/>
  <c r="K42" i="1"/>
  <c r="K41" i="1"/>
  <c r="K40" i="1"/>
  <c r="K39" i="1"/>
  <c r="K38" i="1"/>
  <c r="K45" i="1" s="1"/>
  <c r="K27" i="1"/>
  <c r="O265" i="1" l="1"/>
  <c r="O264" i="1"/>
  <c r="P159" i="1"/>
  <c r="P160" i="1"/>
  <c r="P162" i="1"/>
  <c r="G187" i="1"/>
  <c r="G199" i="1"/>
  <c r="G207" i="1"/>
  <c r="G258" i="1"/>
  <c r="G265" i="1"/>
  <c r="G270" i="1"/>
  <c r="G278" i="1"/>
  <c r="P187" i="1"/>
  <c r="C351" i="1"/>
  <c r="P177" i="1"/>
  <c r="G183" i="1"/>
  <c r="G188" i="1"/>
  <c r="G193" i="1"/>
  <c r="G201" i="1"/>
  <c r="G260" i="1"/>
  <c r="G266" i="1"/>
  <c r="G272" i="1"/>
  <c r="G280" i="1"/>
  <c r="G178" i="1"/>
  <c r="P183" i="1"/>
  <c r="G189" i="1"/>
  <c r="G194" i="1"/>
  <c r="G202" i="1"/>
  <c r="G287" i="1"/>
  <c r="G291" i="1"/>
  <c r="G295" i="1"/>
  <c r="G303" i="1"/>
  <c r="G184" i="1"/>
  <c r="P189" i="1"/>
  <c r="G195" i="1"/>
  <c r="G203" i="1"/>
  <c r="G254" i="1"/>
  <c r="G262" i="1"/>
  <c r="G274" i="1"/>
  <c r="G282" i="1"/>
  <c r="G249" i="1"/>
  <c r="G298" i="1"/>
  <c r="G279" i="1"/>
  <c r="G259" i="1"/>
  <c r="G300" i="1"/>
  <c r="G296" i="1"/>
  <c r="G285" i="1"/>
  <c r="G281" i="1"/>
  <c r="G277" i="1"/>
  <c r="G273" i="1"/>
  <c r="G269" i="1"/>
  <c r="G261" i="1"/>
  <c r="G257" i="1"/>
  <c r="G252" i="1"/>
  <c r="G250" i="1"/>
  <c r="G263" i="1"/>
  <c r="G179" i="1"/>
  <c r="G176" i="1"/>
  <c r="G289" i="1"/>
  <c r="G271" i="1"/>
  <c r="G251" i="1"/>
  <c r="G302" i="1"/>
  <c r="G283" i="1"/>
  <c r="G267" i="1"/>
  <c r="G255" i="1"/>
  <c r="G209" i="1"/>
  <c r="G294" i="1"/>
  <c r="G275" i="1"/>
  <c r="G253" i="1"/>
  <c r="P179" i="1"/>
  <c r="G185" i="1"/>
  <c r="G190" i="1"/>
  <c r="G196" i="1"/>
  <c r="G204" i="1"/>
  <c r="G288" i="1"/>
  <c r="G292" i="1"/>
  <c r="G297" i="1"/>
  <c r="R65" i="1"/>
  <c r="R81" i="1" s="1"/>
  <c r="M68" i="1"/>
  <c r="M81" i="1" s="1"/>
  <c r="M71" i="1"/>
  <c r="M75" i="1"/>
  <c r="C311" i="1"/>
  <c r="D143" i="1"/>
  <c r="G144" i="1" s="1"/>
  <c r="P175" i="1"/>
  <c r="O253" i="1"/>
  <c r="P251" i="1" s="1"/>
  <c r="H62" i="1"/>
  <c r="H69" i="1" s="1"/>
  <c r="R66" i="1"/>
  <c r="R72" i="1"/>
  <c r="R76" i="1"/>
  <c r="R80" i="1"/>
  <c r="H63" i="1"/>
  <c r="J351" i="1"/>
  <c r="P158" i="1"/>
  <c r="P163" i="1" s="1"/>
  <c r="G174" i="1"/>
  <c r="R70" i="1"/>
  <c r="R74" i="1"/>
  <c r="P191" i="1" l="1"/>
  <c r="E144" i="1"/>
  <c r="I144" i="1"/>
  <c r="F144" i="1"/>
  <c r="D144" i="1"/>
  <c r="P250" i="1"/>
  <c r="P252" i="1"/>
  <c r="O266" i="1"/>
  <c r="H144" i="1"/>
  <c r="P249" i="1"/>
  <c r="P253" i="1" l="1"/>
</calcChain>
</file>

<file path=xl/sharedStrings.xml><?xml version="1.0" encoding="utf-8"?>
<sst xmlns="http://schemas.openxmlformats.org/spreadsheetml/2006/main" count="482" uniqueCount="213">
  <si>
    <t>REPORTE ESTADÍSTICO DE ACCIONES PREVENTIVAS REALIZADAS POR LOS CENTROS DE EMERGENCIA MUJER Y FAMILIA DEL PROGRAMA NACIONAL WARMI ÑAN</t>
  </si>
  <si>
    <t>Periodo: Enero - Julio, 2026 (Preliminar)</t>
  </si>
  <si>
    <t>Periodo: 2021</t>
  </si>
  <si>
    <r>
      <t xml:space="preserve">Figura N°1: </t>
    </r>
    <r>
      <rPr>
        <sz val="14"/>
        <color theme="1"/>
        <rFont val="Arial Narrow"/>
        <family val="2"/>
      </rPr>
      <t>Acciones preventivas según departamento</t>
    </r>
    <r>
      <rPr>
        <b/>
        <sz val="14"/>
        <color theme="1"/>
        <rFont val="Arial Narrow"/>
        <family val="2"/>
      </rPr>
      <t>, Enero - Julio, 2026 (preliminar)</t>
    </r>
  </si>
  <si>
    <t>Mes</t>
  </si>
  <si>
    <t>Total</t>
  </si>
  <si>
    <t>Enero</t>
  </si>
  <si>
    <t>Febrero</t>
  </si>
  <si>
    <t>Marzo</t>
  </si>
  <si>
    <t>Abril</t>
  </si>
  <si>
    <t>Mayo</t>
  </si>
  <si>
    <t>Junio</t>
  </si>
  <si>
    <t>Julio</t>
  </si>
  <si>
    <t>Estrategia comunitaria</t>
  </si>
  <si>
    <t>Estrategia comunicacional</t>
  </si>
  <si>
    <t>Acciones transversales</t>
  </si>
  <si>
    <t>Leyenda</t>
  </si>
  <si>
    <t>Intervalo</t>
  </si>
  <si>
    <t>146 a 705 acciones</t>
  </si>
  <si>
    <t>706 a 1 264 acciones</t>
  </si>
  <si>
    <t>1 265 a 1 823 acciones</t>
  </si>
  <si>
    <t>1 824 a 2 382 acciones</t>
  </si>
  <si>
    <t>2 383 a 2 941 acciones</t>
  </si>
  <si>
    <t>2 942 a 5 814 acciones</t>
  </si>
  <si>
    <t>Participación del Programa Nacional Warmi Ñan</t>
  </si>
  <si>
    <t>% Acción</t>
  </si>
  <si>
    <t>Organizador</t>
  </si>
  <si>
    <t>Coorganizador</t>
  </si>
  <si>
    <t>Invitado</t>
  </si>
  <si>
    <t>Intervención</t>
  </si>
  <si>
    <t>%</t>
  </si>
  <si>
    <t>Capacitación y sensibilización a la comunidad</t>
  </si>
  <si>
    <t>Orientación a varones para la construcción de una nueva forma de masculinidad que no permita la transmisión del ciclo de violencia</t>
  </si>
  <si>
    <t>Fortalecimiento de habilidades y decisión EMBS</t>
  </si>
  <si>
    <t>Sencibilización a través de cortometrajes antiviolencia</t>
  </si>
  <si>
    <t>Institución que coorganizó con el Programa Nacional Warmi Ñan</t>
  </si>
  <si>
    <t>Institución que invitó al Programa Nacional Warmi Ñan</t>
  </si>
  <si>
    <t>Acciones de información de la estrategia comunicacional</t>
  </si>
  <si>
    <t>Comunicación para el cambio de comportamiento</t>
  </si>
  <si>
    <t>Gobiernos regionales</t>
  </si>
  <si>
    <t>Incidencia con autoridades, espacios de concertación, organizaciones sociales y empresas</t>
  </si>
  <si>
    <t>Gobiernos locales (Prov./Dist.)</t>
  </si>
  <si>
    <t>Desarrollo de capacidades</t>
  </si>
  <si>
    <t>Instituciones educativas</t>
  </si>
  <si>
    <t>Acciones de movilización masiva, artísticas, culturales y edu-entretenimiento</t>
  </si>
  <si>
    <t>Universidades/Institutos</t>
  </si>
  <si>
    <t>Instituciones públicas</t>
  </si>
  <si>
    <t>Instituciones privadas</t>
  </si>
  <si>
    <t>Iglesias</t>
  </si>
  <si>
    <t>Organizaciones sociales</t>
  </si>
  <si>
    <t>Comité/Mesa/Red</t>
  </si>
  <si>
    <t>Comunidades</t>
  </si>
  <si>
    <t>Agencias de cooperación internacional</t>
  </si>
  <si>
    <t>Empresas</t>
  </si>
  <si>
    <t>Medios de comunicación</t>
  </si>
  <si>
    <t>ONG</t>
  </si>
  <si>
    <t>Otras instituciones</t>
  </si>
  <si>
    <t>Gobiernos locales (Distritales)</t>
  </si>
  <si>
    <t>Región</t>
  </si>
  <si>
    <t>Amazonas</t>
  </si>
  <si>
    <t>Áncash</t>
  </si>
  <si>
    <t>Apurímac</t>
  </si>
  <si>
    <t>Variación porcentual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</si>
  <si>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</si>
  <si>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</si>
  <si>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</si>
  <si>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</si>
  <si>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</si>
  <si>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</si>
  <si>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</si>
  <si>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</si>
  <si>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Junin</t>
  </si>
  <si>
    <t>La Libertad</t>
  </si>
  <si>
    <t>Lambayeque</t>
  </si>
  <si>
    <t>Lima Metropolitana</t>
  </si>
  <si>
    <t>Lima Provincia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</si>
  <si>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</si>
  <si>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</si>
  <si>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</si>
  <si>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</si>
  <si>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</si>
  <si>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</si>
  <si>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</si>
  <si>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</si>
  <si>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</si>
  <si>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</si>
  <si>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d</t>
  </si>
  <si>
    <t>Total de acciones preventivas</t>
  </si>
  <si>
    <t>2026 *</t>
  </si>
  <si>
    <t>Junín</t>
  </si>
  <si>
    <t>* Información estadística preliminar a julio de 2026.</t>
  </si>
  <si>
    <t>SECCION II: CARACTERISTICAS DE LA POBLACIÓN INFORMADA EN LAS ACCIONES PREVENTIVAS</t>
  </si>
  <si>
    <t>Mujer</t>
  </si>
  <si>
    <t>Hombre</t>
  </si>
  <si>
    <t>Grupo
de edad</t>
  </si>
  <si>
    <t>&lt; 6 años</t>
  </si>
  <si>
    <t>6 a 11 años</t>
  </si>
  <si>
    <t>12 a 14 años</t>
  </si>
  <si>
    <t>15 a 17 años</t>
  </si>
  <si>
    <t>18 a 29 años</t>
  </si>
  <si>
    <t>30 a 59 años</t>
  </si>
  <si>
    <t>60 a más años</t>
  </si>
  <si>
    <t>Tipo de beneficiario/a</t>
  </si>
  <si>
    <t>Operadores/as de justicia</t>
  </si>
  <si>
    <t>Operadores/as policiales</t>
  </si>
  <si>
    <t>Operadores/as de salud</t>
  </si>
  <si>
    <t>Autoridades/funcionariado regional</t>
  </si>
  <si>
    <t>Autoridades/funcionariado local</t>
  </si>
  <si>
    <t>Autoridades comunales y políticas</t>
  </si>
  <si>
    <t>Docentes</t>
  </si>
  <si>
    <t>Escolares</t>
  </si>
  <si>
    <t>Estudiantes de educación superior</t>
  </si>
  <si>
    <t>Padres/Madres de familia y/o cuidadores/as</t>
  </si>
  <si>
    <t>Líderes/lideresas comunales</t>
  </si>
  <si>
    <t>Facilitadoras/es en acción</t>
  </si>
  <si>
    <t>Defensoras de derechos humanos</t>
  </si>
  <si>
    <t>Serenazgo</t>
  </si>
  <si>
    <t>Funcionarios/as públicos</t>
  </si>
  <si>
    <t>Representantes de la sociedad civil</t>
  </si>
  <si>
    <t>Empresarios/as</t>
  </si>
  <si>
    <t>Gerentes/as de empresas</t>
  </si>
  <si>
    <t>Trabajadores/as de empresas</t>
  </si>
  <si>
    <t>Contrayentes de nupcias</t>
  </si>
  <si>
    <t>Periodistas</t>
  </si>
  <si>
    <t>Integrantes de organizaciones sociales</t>
  </si>
  <si>
    <t>Integrantes de redes comunales</t>
  </si>
  <si>
    <t>Representantes de ONG</t>
  </si>
  <si>
    <t>Integrantes de Instancia/Mesa/Comité/Red</t>
  </si>
  <si>
    <t>Agentes comunitarios</t>
  </si>
  <si>
    <t>integrantes de hogares</t>
  </si>
  <si>
    <t>Autoridades académicas</t>
  </si>
  <si>
    <t>Servidores/as públicos/as</t>
  </si>
  <si>
    <t>Trabajadores/as del hogar</t>
  </si>
  <si>
    <t>Integrantes de colectivo de varones</t>
  </si>
  <si>
    <t>Hombres de la comunidad</t>
  </si>
  <si>
    <t>Mujeres de la comunidad</t>
  </si>
  <si>
    <t>Población en general</t>
  </si>
  <si>
    <t>Otro</t>
  </si>
  <si>
    <r>
      <t xml:space="preserve">Figura N°2: </t>
    </r>
    <r>
      <rPr>
        <sz val="12"/>
        <color theme="1"/>
        <rFont val="Arial Narrow"/>
        <family val="2"/>
      </rPr>
      <t>Personas informadas por los Centros Emergencia Mujer y Familia según departamento</t>
    </r>
    <r>
      <rPr>
        <b/>
        <sz val="12"/>
        <color theme="1"/>
        <rFont val="Arial Narrow"/>
        <family val="2"/>
      </rPr>
      <t>, Año 2026*</t>
    </r>
  </si>
  <si>
    <t>4 677 a 20 564 personas</t>
  </si>
  <si>
    <t>20 565 a 36 451 personas</t>
  </si>
  <si>
    <t>36 452 a 52 338 personas</t>
  </si>
  <si>
    <t>52 339 a 68 225 personas</t>
  </si>
  <si>
    <t>68 226 a 84 112 personas</t>
  </si>
  <si>
    <t>84 113 a 168 156 personas</t>
  </si>
  <si>
    <t>Temática principal de la acción preventiva</t>
  </si>
  <si>
    <t>Tipo de acción preventiva</t>
  </si>
  <si>
    <t>Sexo</t>
  </si>
  <si>
    <t>Derechos humanos y ciudadanía</t>
  </si>
  <si>
    <t>Sostenida</t>
  </si>
  <si>
    <t>Derechos sexuales y reproductivos</t>
  </si>
  <si>
    <t>Breve</t>
  </si>
  <si>
    <t>Género</t>
  </si>
  <si>
    <t>Asistencia técnica</t>
  </si>
  <si>
    <t>Masculinidad</t>
  </si>
  <si>
    <t>A demanda</t>
  </si>
  <si>
    <t>Gestión, planificación y redes</t>
  </si>
  <si>
    <t>Liderazgo</t>
  </si>
  <si>
    <t>Violencia contra la mujer</t>
  </si>
  <si>
    <t>Violencia contra los integrantes del grupo familiar / Violencia familiar</t>
  </si>
  <si>
    <t>Violencia de género</t>
  </si>
  <si>
    <t>Feminicidio/Tentativa</t>
  </si>
  <si>
    <t>Violencia en relaciones de pareja</t>
  </si>
  <si>
    <t>Violencia física</t>
  </si>
  <si>
    <t>Violencia psicológica</t>
  </si>
  <si>
    <t>Violencia económica/Patrimonial</t>
  </si>
  <si>
    <t>Área donde se realizó la acción preventiva</t>
  </si>
  <si>
    <t>Violencia sexual</t>
  </si>
  <si>
    <t>Trata</t>
  </si>
  <si>
    <t>Urbana</t>
  </si>
  <si>
    <t>Acoso sexual en espacios públicos</t>
  </si>
  <si>
    <t>Rural</t>
  </si>
  <si>
    <t>Hostigamiento sexual</t>
  </si>
  <si>
    <t>Prostitución forzada</t>
  </si>
  <si>
    <t>Explotación sexual comercial</t>
  </si>
  <si>
    <t>Violencia contra mujeres migrantes</t>
  </si>
  <si>
    <t>Violencia contra mujeres privadas de libertad</t>
  </si>
  <si>
    <t>Violencia contra mujeres con discapacidad</t>
  </si>
  <si>
    <t>Violencia por orientación sexual</t>
  </si>
  <si>
    <t>Violencia contra mujeres indígenas u originarias</t>
  </si>
  <si>
    <t>Violencia contra mujeres afroperuanas</t>
  </si>
  <si>
    <t>Violencia contra mujeres adultas mayores</t>
  </si>
  <si>
    <t>Violencia en los servicios de salud sexual y reproductivo</t>
  </si>
  <si>
    <t>Esterilizaciones forzadas</t>
  </si>
  <si>
    <t>Violencia contra mujeres con VIH</t>
  </si>
  <si>
    <t>Violencia y TIC</t>
  </si>
  <si>
    <t>Violencia en conflictos sociales</t>
  </si>
  <si>
    <t>Violencia en conflicto armado</t>
  </si>
  <si>
    <t>Acoso político</t>
  </si>
  <si>
    <t>Secuestro / Tortura</t>
  </si>
  <si>
    <t>Violencia Institucional</t>
  </si>
  <si>
    <t>Maltrato infantil y adolescente</t>
  </si>
  <si>
    <t>Abuso sexual infantil</t>
  </si>
  <si>
    <t>Prevención de drogas asociados a la violencia</t>
  </si>
  <si>
    <t>Bullying / Violencia escolar</t>
  </si>
  <si>
    <t>Marco normativo internacional y nacional</t>
  </si>
  <si>
    <t>Seguridad ciudadana</t>
  </si>
  <si>
    <t>Planes nacionales</t>
  </si>
  <si>
    <t>Descentralización</t>
  </si>
  <si>
    <t>Organización comunal</t>
  </si>
  <si>
    <t>Estrategias de prevención de la violencia</t>
  </si>
  <si>
    <t>Buen trato</t>
  </si>
  <si>
    <t>Crecimiento y desarrollo personal / Familiar</t>
  </si>
  <si>
    <t>Pautas de crianza</t>
  </si>
  <si>
    <t>Familia</t>
  </si>
  <si>
    <t>Empoderamiento económico</t>
  </si>
  <si>
    <t>Calidad de atención frente a la violencia</t>
  </si>
  <si>
    <t>Tolerancia social</t>
  </si>
  <si>
    <t>Tratamiento de la noticia</t>
  </si>
  <si>
    <t xml:space="preserve"> </t>
  </si>
  <si>
    <t>PPoR</t>
  </si>
  <si>
    <t>Subtotal</t>
  </si>
  <si>
    <t>Fuente: Registro de acciones preventivas / SGIC / UPPM / WARMI ÑAN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</si>
</sst>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B05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0"/>
      <name val="Arial Narrow"/>
      <family val="2"/>
    </font>
    <font>
      <b/>
      <sz val="18"/>
      <color theme="0"/>
      <name val="Arial"/>
      <family val="2"/>
    </font>
    <font>
      <b/>
      <sz val="16"/>
      <color theme="0"/>
      <name val="Arial Narrow"/>
      <family val="2"/>
    </font>
    <font>
      <b/>
      <sz val="9"/>
      <color theme="0"/>
      <name val="Arial Narrow"/>
      <family val="2"/>
    </font>
    <font>
      <b/>
      <sz val="22"/>
      <color theme="0"/>
      <name val="Arial Narrow"/>
      <family val="2"/>
    </font>
    <font>
      <b/>
      <sz val="18"/>
      <color theme="0"/>
      <name val="Arial Narrow"/>
      <family val="2"/>
    </font>
    <font>
      <b/>
      <sz val="17"/>
      <color theme="0"/>
      <name val="Arial Narrow"/>
      <family val="2"/>
    </font>
    <font>
      <sz val="9"/>
      <color theme="0"/>
      <name val="Arial Narrow"/>
      <family val="2"/>
    </font>
    <font>
      <b/>
      <sz val="14"/>
      <color theme="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sz val="11"/>
      <color rgb="FF000000"/>
      <name val="Calibri"/>
      <family val="2"/>
    </font>
    <font>
      <b/>
      <sz val="11"/>
      <name val="Aptos Narrow"/>
      <family val="2"/>
      <scheme val="minor"/>
    </font>
    <font>
      <sz val="10"/>
      <name val="Univers"/>
      <family val="2"/>
    </font>
    <font>
      <sz val="11"/>
      <name val="Aptos Narrow"/>
      <family val="2"/>
      <scheme val="minor"/>
    </font>
    <font>
      <b/>
      <sz val="10"/>
      <color indexed="8"/>
      <name val="Arial Narrow"/>
      <family val="2"/>
    </font>
    <font>
      <sz val="8"/>
      <name val="Arial"/>
      <family val="2"/>
    </font>
    <font>
      <b/>
      <sz val="11"/>
      <color theme="0"/>
      <name val="Arial"/>
      <family val="2"/>
    </font>
    <font>
      <b/>
      <sz val="14"/>
      <color rgb="FFFF0000"/>
      <name val="Arial Narrow"/>
      <family val="2"/>
    </font>
    <font>
      <b/>
      <sz val="11"/>
      <name val="Arial"/>
      <family val="2"/>
    </font>
    <font>
      <b/>
      <sz val="11"/>
      <color theme="1"/>
      <name val="Arial Narrow"/>
      <family val="2"/>
    </font>
    <font>
      <b/>
      <sz val="10.5"/>
      <color indexed="8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4"/>
      <name val="Arial Narrow"/>
      <family val="2"/>
    </font>
    <font>
      <b/>
      <sz val="12"/>
      <color theme="0"/>
      <name val="Arial Narrow"/>
      <family val="2"/>
    </font>
    <font>
      <sz val="14"/>
      <color rgb="FFFF8080"/>
      <name val="Arial Narrow"/>
      <family val="2"/>
    </font>
    <font>
      <b/>
      <sz val="10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595959"/>
        <bgColor indexed="9"/>
      </patternFill>
    </fill>
    <fill>
      <patternFill patternType="solid">
        <fgColor rgb="FFAEAAAA"/>
        <bgColor indexed="9"/>
      </patternFill>
    </fill>
    <fill>
      <patternFill patternType="solid">
        <fgColor rgb="FF757171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7F7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0CECE"/>
        <bgColor indexed="9"/>
      </patternFill>
    </fill>
    <fill>
      <patternFill patternType="solid">
        <fgColor indexed="65"/>
        <bgColor indexed="64"/>
      </patternFill>
    </fill>
  </fills>
  <borders count="2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 style="hair">
        <color indexed="64"/>
      </top>
      <bottom style="medium">
        <color rgb="FFFF0000"/>
      </bottom>
      <diagonal/>
    </border>
    <border>
      <left/>
      <right style="medium">
        <color theme="0"/>
      </right>
      <top style="hair">
        <color indexed="64"/>
      </top>
      <bottom style="medium">
        <color rgb="FFFF0000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24" fillId="0" borderId="0" applyBorder="0"/>
    <xf numFmtId="0" fontId="26" fillId="0" borderId="0"/>
    <xf numFmtId="9" fontId="7" fillId="0" borderId="0" applyFont="0" applyFill="0" applyBorder="0" applyAlignment="0" applyProtection="0"/>
  </cellStyleXfs>
  <cellXfs count="150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3" fillId="0" borderId="0" xfId="0" applyFont="1"/>
    <xf numFmtId="0" fontId="8" fillId="3" borderId="0" xfId="2" applyFont="1" applyFill="1" applyAlignment="1">
      <alignment horizontal="centerContinuous" vertical="center"/>
    </xf>
    <xf numFmtId="0" fontId="9" fillId="4" borderId="0" xfId="0" applyFont="1" applyFill="1" applyAlignment="1">
      <alignment horizontal="center" vertical="center" wrapText="1"/>
    </xf>
    <xf numFmtId="0" fontId="10" fillId="3" borderId="0" xfId="2" applyFont="1" applyFill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0" fontId="12" fillId="4" borderId="0" xfId="0" applyFont="1" applyFill="1" applyAlignment="1">
      <alignment vertical="center" wrapText="1"/>
    </xf>
    <xf numFmtId="0" fontId="6" fillId="4" borderId="0" xfId="0" applyFont="1" applyFill="1"/>
    <xf numFmtId="0" fontId="3" fillId="4" borderId="0" xfId="0" applyFont="1" applyFill="1"/>
    <xf numFmtId="0" fontId="10" fillId="3" borderId="0" xfId="2" applyFont="1" applyFill="1" applyAlignment="1">
      <alignment horizontal="center" vertical="center"/>
    </xf>
    <xf numFmtId="0" fontId="13" fillId="4" borderId="0" xfId="0" applyFont="1" applyFill="1" applyAlignment="1">
      <alignment vertical="center" wrapText="1"/>
    </xf>
    <xf numFmtId="0" fontId="14" fillId="4" borderId="0" xfId="0" applyFont="1" applyFill="1" applyAlignment="1">
      <alignment vertical="center" wrapText="1"/>
    </xf>
    <xf numFmtId="0" fontId="15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18" fillId="0" borderId="0" xfId="0" applyFont="1" applyAlignment="1">
      <alignment horizontal="center" wrapText="1"/>
    </xf>
    <xf numFmtId="0" fontId="17" fillId="4" borderId="0" xfId="0" applyFont="1" applyFill="1" applyAlignment="1">
      <alignment horizontal="left" vertical="center"/>
    </xf>
    <xf numFmtId="0" fontId="20" fillId="5" borderId="1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0" fontId="21" fillId="4" borderId="3" xfId="0" applyFont="1" applyFill="1" applyBorder="1" applyAlignment="1">
      <alignment horizontal="left" vertical="center" wrapText="1"/>
    </xf>
    <xf numFmtId="3" fontId="21" fillId="4" borderId="3" xfId="0" applyNumberFormat="1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left" vertical="center" wrapText="1"/>
    </xf>
    <xf numFmtId="3" fontId="21" fillId="4" borderId="4" xfId="0" applyNumberFormat="1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3" fontId="22" fillId="6" borderId="5" xfId="0" applyNumberFormat="1" applyFont="1" applyFill="1" applyBorder="1" applyAlignment="1">
      <alignment horizontal="center" vertical="center" wrapText="1"/>
    </xf>
    <xf numFmtId="0" fontId="20" fillId="7" borderId="6" xfId="0" applyFont="1" applyFill="1" applyBorder="1" applyAlignment="1">
      <alignment horizontal="center" vertical="center" wrapText="1"/>
    </xf>
    <xf numFmtId="3" fontId="21" fillId="4" borderId="3" xfId="0" applyNumberFormat="1" applyFont="1" applyFill="1" applyBorder="1" applyAlignment="1">
      <alignment horizontal="center" vertical="center" wrapText="1"/>
    </xf>
    <xf numFmtId="3" fontId="23" fillId="4" borderId="3" xfId="0" applyNumberFormat="1" applyFont="1" applyFill="1" applyBorder="1" applyAlignment="1">
      <alignment horizontal="center" vertical="center" wrapText="1"/>
    </xf>
    <xf numFmtId="3" fontId="23" fillId="4" borderId="4" xfId="0" applyNumberFormat="1" applyFont="1" applyFill="1" applyBorder="1" applyAlignment="1">
      <alignment horizontal="center" vertical="center" wrapText="1"/>
    </xf>
    <xf numFmtId="3" fontId="22" fillId="6" borderId="5" xfId="0" applyNumberFormat="1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/>
    </xf>
    <xf numFmtId="0" fontId="25" fillId="8" borderId="7" xfId="3" applyFont="1" applyFill="1" applyBorder="1" applyAlignment="1">
      <alignment horizontal="center" vertical="center"/>
    </xf>
    <xf numFmtId="0" fontId="25" fillId="8" borderId="8" xfId="3" applyFont="1" applyFill="1" applyBorder="1" applyAlignment="1">
      <alignment horizontal="center" vertical="center"/>
    </xf>
    <xf numFmtId="0" fontId="25" fillId="8" borderId="9" xfId="3" applyFont="1" applyFill="1" applyBorder="1" applyAlignment="1">
      <alignment horizontal="center" vertical="center"/>
    </xf>
    <xf numFmtId="0" fontId="27" fillId="9" borderId="10" xfId="4" applyFont="1" applyFill="1" applyBorder="1"/>
    <xf numFmtId="3" fontId="27" fillId="0" borderId="8" xfId="3" applyNumberFormat="1" applyFont="1" applyBorder="1" applyAlignment="1">
      <alignment horizontal="left" vertical="center"/>
    </xf>
    <xf numFmtId="3" fontId="27" fillId="0" borderId="7" xfId="3" applyNumberFormat="1" applyFont="1" applyBorder="1" applyAlignment="1">
      <alignment horizontal="left" vertical="center"/>
    </xf>
    <xf numFmtId="0" fontId="27" fillId="10" borderId="10" xfId="4" applyFont="1" applyFill="1" applyBorder="1"/>
    <xf numFmtId="0" fontId="27" fillId="11" borderId="10" xfId="4" applyFont="1" applyFill="1" applyBorder="1"/>
    <xf numFmtId="0" fontId="27" fillId="12" borderId="10" xfId="4" applyFont="1" applyFill="1" applyBorder="1"/>
    <xf numFmtId="0" fontId="27" fillId="13" borderId="10" xfId="4" applyFont="1" applyFill="1" applyBorder="1"/>
    <xf numFmtId="0" fontId="27" fillId="14" borderId="11" xfId="4" applyFont="1" applyFill="1" applyBorder="1"/>
    <xf numFmtId="0" fontId="20" fillId="7" borderId="6" xfId="0" applyFont="1" applyFill="1" applyBorder="1" applyAlignment="1">
      <alignment horizontal="center" vertical="center" wrapText="1"/>
    </xf>
    <xf numFmtId="0" fontId="21" fillId="15" borderId="6" xfId="0" applyFont="1" applyFill="1" applyBorder="1" applyAlignment="1">
      <alignment horizontal="center" vertical="center" wrapText="1"/>
    </xf>
    <xf numFmtId="0" fontId="21" fillId="16" borderId="4" xfId="0" applyFont="1" applyFill="1" applyBorder="1" applyAlignment="1">
      <alignment horizontal="left" vertical="center" wrapText="1"/>
    </xf>
    <xf numFmtId="3" fontId="23" fillId="16" borderId="3" xfId="0" applyNumberFormat="1" applyFont="1" applyFill="1" applyBorder="1" applyAlignment="1">
      <alignment horizontal="center" vertical="center" wrapText="1"/>
    </xf>
    <xf numFmtId="164" fontId="21" fillId="16" borderId="3" xfId="1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left" vertical="center" wrapText="1"/>
    </xf>
    <xf numFmtId="3" fontId="23" fillId="4" borderId="3" xfId="0" applyNumberFormat="1" applyFont="1" applyFill="1" applyBorder="1" applyAlignment="1">
      <alignment horizontal="center" vertical="center" wrapText="1"/>
    </xf>
    <xf numFmtId="164" fontId="21" fillId="4" borderId="3" xfId="1" applyNumberFormat="1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left" vertical="center" wrapText="1"/>
    </xf>
    <xf numFmtId="164" fontId="22" fillId="6" borderId="5" xfId="1" applyNumberFormat="1" applyFont="1" applyFill="1" applyBorder="1" applyAlignment="1">
      <alignment horizontal="center" vertical="center" wrapText="1"/>
    </xf>
    <xf numFmtId="0" fontId="21" fillId="15" borderId="6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left" vertical="center" wrapText="1"/>
    </xf>
    <xf numFmtId="0" fontId="22" fillId="6" borderId="5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164" fontId="4" fillId="4" borderId="4" xfId="1" applyNumberFormat="1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vertical="center" wrapText="1"/>
    </xf>
    <xf numFmtId="0" fontId="21" fillId="4" borderId="0" xfId="0" applyFont="1" applyFill="1" applyAlignment="1">
      <alignment horizontal="left" vertical="center" wrapText="1"/>
    </xf>
    <xf numFmtId="3" fontId="4" fillId="4" borderId="0" xfId="0" applyNumberFormat="1" applyFont="1" applyFill="1" applyAlignment="1">
      <alignment horizontal="center" vertical="center" wrapText="1"/>
    </xf>
    <xf numFmtId="164" fontId="4" fillId="4" borderId="0" xfId="1" applyNumberFormat="1" applyFont="1" applyFill="1" applyBorder="1" applyAlignment="1">
      <alignment horizontal="center" vertical="center" wrapText="1"/>
    </xf>
    <xf numFmtId="3" fontId="23" fillId="4" borderId="12" xfId="0" applyNumberFormat="1" applyFont="1" applyFill="1" applyBorder="1" applyAlignment="1">
      <alignment horizontal="center" vertical="center" wrapText="1"/>
    </xf>
    <xf numFmtId="0" fontId="29" fillId="17" borderId="0" xfId="2" applyFont="1" applyFill="1" applyAlignment="1">
      <alignment vertical="top"/>
    </xf>
    <xf numFmtId="0" fontId="30" fillId="18" borderId="13" xfId="2" applyFont="1" applyFill="1" applyBorder="1" applyAlignment="1">
      <alignment horizontal="center" vertical="center" wrapText="1"/>
    </xf>
    <xf numFmtId="0" fontId="30" fillId="18" borderId="14" xfId="2" applyFont="1" applyFill="1" applyBorder="1" applyAlignment="1">
      <alignment horizontal="center" vertical="center" wrapText="1"/>
    </xf>
    <xf numFmtId="0" fontId="30" fillId="18" borderId="15" xfId="2" applyFont="1" applyFill="1" applyBorder="1" applyAlignment="1">
      <alignment horizontal="center" vertical="center" wrapText="1"/>
    </xf>
    <xf numFmtId="0" fontId="30" fillId="18" borderId="16" xfId="2" applyFont="1" applyFill="1" applyBorder="1" applyAlignment="1">
      <alignment horizontal="center" vertical="center" wrapText="1"/>
    </xf>
    <xf numFmtId="3" fontId="20" fillId="0" borderId="17" xfId="2" applyNumberFormat="1" applyFont="1" applyBorder="1" applyAlignment="1">
      <alignment horizontal="left" vertical="center"/>
    </xf>
    <xf numFmtId="3" fontId="30" fillId="0" borderId="17" xfId="2" applyNumberFormat="1" applyFont="1" applyBorder="1" applyAlignment="1">
      <alignment horizontal="center" vertical="center"/>
    </xf>
    <xf numFmtId="3" fontId="22" fillId="0" borderId="17" xfId="2" applyNumberFormat="1" applyFont="1" applyBorder="1" applyAlignment="1">
      <alignment horizontal="left" vertical="center"/>
    </xf>
    <xf numFmtId="3" fontId="22" fillId="0" borderId="17" xfId="2" applyNumberFormat="1" applyFont="1" applyBorder="1" applyAlignment="1">
      <alignment horizontal="center" vertical="center"/>
    </xf>
    <xf numFmtId="3" fontId="4" fillId="0" borderId="17" xfId="2" applyNumberFormat="1" applyFont="1" applyBorder="1" applyAlignment="1">
      <alignment horizontal="center" vertical="center"/>
    </xf>
    <xf numFmtId="3" fontId="4" fillId="0" borderId="0" xfId="2" applyNumberFormat="1" applyFont="1" applyAlignment="1">
      <alignment horizontal="center" vertical="center"/>
    </xf>
    <xf numFmtId="3" fontId="20" fillId="0" borderId="18" xfId="2" applyNumberFormat="1" applyFont="1" applyBorder="1" applyAlignment="1">
      <alignment horizontal="left" vertical="center"/>
    </xf>
    <xf numFmtId="3" fontId="22" fillId="0" borderId="18" xfId="2" applyNumberFormat="1" applyFont="1" applyBorder="1" applyAlignment="1">
      <alignment horizontal="left" vertical="center"/>
    </xf>
    <xf numFmtId="3" fontId="4" fillId="0" borderId="18" xfId="2" applyNumberFormat="1" applyFont="1" applyBorder="1" applyAlignment="1">
      <alignment horizontal="center" vertical="center"/>
    </xf>
    <xf numFmtId="0" fontId="31" fillId="4" borderId="0" xfId="0" applyFont="1" applyFill="1" applyAlignment="1">
      <alignment horizontal="left" vertical="center"/>
    </xf>
    <xf numFmtId="0" fontId="32" fillId="8" borderId="19" xfId="2" applyFont="1" applyFill="1" applyBorder="1" applyAlignment="1">
      <alignment horizontal="center" vertical="center"/>
    </xf>
    <xf numFmtId="164" fontId="22" fillId="0" borderId="19" xfId="5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left" vertical="center"/>
    </xf>
    <xf numFmtId="3" fontId="33" fillId="4" borderId="3" xfId="0" applyNumberFormat="1" applyFont="1" applyFill="1" applyBorder="1" applyAlignment="1">
      <alignment horizontal="center" vertical="center"/>
    </xf>
    <xf numFmtId="164" fontId="21" fillId="4" borderId="3" xfId="1" applyNumberFormat="1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3" fontId="23" fillId="4" borderId="3" xfId="0" applyNumberFormat="1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left" vertical="center"/>
    </xf>
    <xf numFmtId="3" fontId="3" fillId="4" borderId="4" xfId="0" applyNumberFormat="1" applyFont="1" applyFill="1" applyBorder="1" applyAlignment="1">
      <alignment horizontal="center" vertical="center"/>
    </xf>
    <xf numFmtId="3" fontId="23" fillId="4" borderId="4" xfId="0" applyNumberFormat="1" applyFont="1" applyFill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164" fontId="22" fillId="19" borderId="5" xfId="1" applyNumberFormat="1" applyFont="1" applyFill="1" applyBorder="1" applyAlignment="1">
      <alignment horizontal="center" vertical="center"/>
    </xf>
    <xf numFmtId="3" fontId="22" fillId="19" borderId="5" xfId="0" applyNumberFormat="1" applyFont="1" applyFill="1" applyBorder="1" applyAlignment="1">
      <alignment horizontal="center" vertical="center"/>
    </xf>
    <xf numFmtId="164" fontId="32" fillId="0" borderId="19" xfId="5" applyNumberFormat="1" applyFont="1" applyFill="1" applyBorder="1" applyAlignment="1">
      <alignment horizontal="center" vertical="center"/>
    </xf>
    <xf numFmtId="0" fontId="7" fillId="20" borderId="0" xfId="2" applyFill="1" applyAlignment="1">
      <alignment vertical="center"/>
    </xf>
    <xf numFmtId="0" fontId="3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horizontal="left"/>
    </xf>
    <xf numFmtId="0" fontId="20" fillId="5" borderId="1" xfId="0" applyFont="1" applyFill="1" applyBorder="1" applyAlignment="1">
      <alignment horizontal="left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/>
    </xf>
    <xf numFmtId="0" fontId="23" fillId="4" borderId="3" xfId="0" applyFont="1" applyFill="1" applyBorder="1" applyAlignment="1">
      <alignment vertical="center"/>
    </xf>
    <xf numFmtId="3" fontId="22" fillId="4" borderId="3" xfId="0" applyNumberFormat="1" applyFont="1" applyFill="1" applyBorder="1" applyAlignment="1">
      <alignment horizontal="center" vertical="center"/>
    </xf>
    <xf numFmtId="164" fontId="22" fillId="4" borderId="3" xfId="1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3" fontId="21" fillId="4" borderId="0" xfId="0" applyNumberFormat="1" applyFont="1" applyFill="1" applyAlignment="1">
      <alignment horizontal="center" vertical="center" wrapText="1"/>
    </xf>
    <xf numFmtId="164" fontId="21" fillId="4" borderId="0" xfId="1" applyNumberFormat="1" applyFont="1" applyFill="1" applyBorder="1" applyAlignment="1">
      <alignment horizontal="center" vertical="center" wrapText="1"/>
    </xf>
    <xf numFmtId="3" fontId="23" fillId="4" borderId="0" xfId="0" applyNumberFormat="1" applyFont="1" applyFill="1" applyAlignment="1">
      <alignment horizontal="center" vertical="center" wrapText="1"/>
    </xf>
    <xf numFmtId="164" fontId="21" fillId="4" borderId="3" xfId="1" applyNumberFormat="1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left" vertical="center" wrapText="1"/>
    </xf>
    <xf numFmtId="0" fontId="34" fillId="4" borderId="3" xfId="0" applyFont="1" applyFill="1" applyBorder="1" applyAlignment="1">
      <alignment horizontal="left" vertical="center" wrapText="1"/>
    </xf>
    <xf numFmtId="0" fontId="21" fillId="4" borderId="0" xfId="0" applyFont="1" applyFill="1" applyAlignment="1">
      <alignment vertical="center"/>
    </xf>
    <xf numFmtId="0" fontId="23" fillId="4" borderId="0" xfId="0" applyFont="1" applyFill="1" applyAlignment="1">
      <alignment vertical="center"/>
    </xf>
    <xf numFmtId="164" fontId="22" fillId="4" borderId="0" xfId="1" applyNumberFormat="1" applyFont="1" applyFill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wrapText="1"/>
    </xf>
    <xf numFmtId="0" fontId="30" fillId="18" borderId="0" xfId="2" applyFont="1" applyFill="1" applyAlignment="1">
      <alignment horizontal="left" vertical="center" wrapText="1"/>
    </xf>
    <xf numFmtId="0" fontId="30" fillId="18" borderId="1" xfId="2" applyFont="1" applyFill="1" applyBorder="1" applyAlignment="1">
      <alignment horizontal="left" vertical="center" wrapText="1"/>
    </xf>
    <xf numFmtId="3" fontId="22" fillId="0" borderId="21" xfId="2" applyNumberFormat="1" applyFont="1" applyBorder="1" applyAlignment="1">
      <alignment horizontal="left" vertical="center"/>
    </xf>
    <xf numFmtId="0" fontId="20" fillId="5" borderId="22" xfId="0" applyFont="1" applyFill="1" applyBorder="1" applyAlignment="1">
      <alignment horizontal="center" vertical="center" wrapText="1"/>
    </xf>
    <xf numFmtId="0" fontId="20" fillId="5" borderId="23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center"/>
    </xf>
    <xf numFmtId="0" fontId="21" fillId="4" borderId="4" xfId="0" applyFont="1" applyFill="1" applyBorder="1" applyAlignment="1">
      <alignment horizontal="left" vertical="center"/>
    </xf>
    <xf numFmtId="0" fontId="21" fillId="4" borderId="24" xfId="0" applyFont="1" applyFill="1" applyBorder="1" applyAlignment="1">
      <alignment horizontal="left" vertical="center" wrapText="1"/>
    </xf>
    <xf numFmtId="0" fontId="21" fillId="4" borderId="12" xfId="0" applyFont="1" applyFill="1" applyBorder="1" applyAlignment="1">
      <alignment horizontal="left" vertical="center" wrapText="1"/>
    </xf>
    <xf numFmtId="0" fontId="21" fillId="4" borderId="25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vertical="center" wrapText="1"/>
    </xf>
    <xf numFmtId="0" fontId="3" fillId="2" borderId="0" xfId="0" applyFont="1" applyFill="1" applyAlignment="1">
      <alignment vertical="top" wrapText="1"/>
    </xf>
    <xf numFmtId="0" fontId="21" fillId="4" borderId="12" xfId="0" applyFont="1" applyFill="1" applyBorder="1" applyAlignment="1">
      <alignment horizontal="left" vertical="center" wrapText="1"/>
    </xf>
    <xf numFmtId="0" fontId="28" fillId="15" borderId="6" xfId="0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left" vertical="center"/>
    </xf>
    <xf numFmtId="3" fontId="4" fillId="4" borderId="0" xfId="0" applyNumberFormat="1" applyFont="1" applyFill="1" applyAlignment="1">
      <alignment horizontal="center" vertical="center"/>
    </xf>
    <xf numFmtId="0" fontId="22" fillId="6" borderId="5" xfId="0" applyFont="1" applyFill="1" applyBorder="1" applyAlignment="1">
      <alignment horizontal="centerContinuous" vertical="center" wrapText="1"/>
    </xf>
    <xf numFmtId="0" fontId="38" fillId="5" borderId="1" xfId="0" applyFont="1" applyFill="1" applyBorder="1" applyAlignment="1">
      <alignment horizontal="center" vertical="center" wrapText="1"/>
    </xf>
    <xf numFmtId="0" fontId="38" fillId="7" borderId="6" xfId="0" applyFont="1" applyFill="1" applyBorder="1" applyAlignment="1">
      <alignment horizontal="center" vertical="center" wrapText="1"/>
    </xf>
    <xf numFmtId="0" fontId="21" fillId="15" borderId="2" xfId="0" applyFont="1" applyFill="1" applyBorder="1" applyAlignment="1">
      <alignment horizontal="center" vertical="center" wrapText="1"/>
    </xf>
    <xf numFmtId="0" fontId="21" fillId="1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9" fillId="2" borderId="0" xfId="0" applyFont="1" applyFill="1" applyAlignment="1">
      <alignment horizontal="center" vertical="center"/>
    </xf>
    <xf numFmtId="0" fontId="40" fillId="2" borderId="0" xfId="0" applyFont="1" applyFill="1"/>
  </cellXfs>
  <cellStyles count="6">
    <cellStyle name="Normal" xfId="0" builtinId="0"/>
    <cellStyle name="Normal 2 2" xfId="4" xr:uid="{D1B7CFC6-7C2E-4DB2-A6C2-8B3FD25C22C4}"/>
    <cellStyle name="Normal 2 2 2 2" xfId="3" xr:uid="{CDC8B928-4A5E-4F37-8A9F-7DE5C016DB64}"/>
    <cellStyle name="Normal 2 3" xfId="2" xr:uid="{2D6B4E05-FFE4-4CA4-B159-17251D14484F}"/>
    <cellStyle name="Porcentaje" xfId="1" builtinId="5"/>
    <cellStyle name="Porcentaje 2 2" xfId="5" xr:uid="{7906E7E6-CB0C-455A-9A38-F115C96812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es-PE" sz="1400" b="1" i="0" strike="noStrike">
                <a:solidFill>
                  <a:srgbClr val="000000"/>
                </a:solidFill>
                <a:latin typeface="Arial Narrow" panose="020B0606020202030204" pitchFamily="34" charset="0"/>
                <a:cs typeface="Calibri"/>
              </a:rPr>
              <a:t>Gráfico N°1 Acciones preventivas según mes</a:t>
            </a:r>
          </a:p>
        </c:rich>
      </c:tx>
      <c:layout>
        <c:manualLayout>
          <c:xMode val="edge"/>
          <c:yMode val="edge"/>
          <c:x val="0.25522403945081068"/>
          <c:y val="2.236910549660703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1024850302749445E-2"/>
          <c:y val="0.12535162617177031"/>
          <c:w val="0.94283603226402324"/>
          <c:h val="0.79072592005087505"/>
        </c:manualLayout>
      </c:layout>
      <c:bar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dLbl>
              <c:idx val="1"/>
              <c:layout>
                <c:manualLayout>
                  <c:x val="5.9187104729950682E-3"/>
                  <c:y val="-3.159853243477391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8E-46E7-AEA3-8FA819F296C1}"/>
                </c:ext>
              </c:extLst>
            </c:dLbl>
            <c:dLbl>
              <c:idx val="2"/>
              <c:layout>
                <c:manualLayout>
                  <c:x val="-7.2338959004112384E-17"/>
                  <c:y val="1.26394129739095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8E-46E7-AEA3-8FA819F296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AP!$J$20:$J$26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AP!$K$20:$K$26</c:f>
              <c:numCache>
                <c:formatCode>#,##0</c:formatCode>
                <c:ptCount val="7"/>
                <c:pt idx="0">
                  <c:v>3001</c:v>
                </c:pt>
                <c:pt idx="1">
                  <c:v>3286</c:v>
                </c:pt>
                <c:pt idx="2">
                  <c:v>4692</c:v>
                </c:pt>
                <c:pt idx="3">
                  <c:v>4360</c:v>
                </c:pt>
                <c:pt idx="4">
                  <c:v>4762</c:v>
                </c:pt>
                <c:pt idx="5">
                  <c:v>4665</c:v>
                </c:pt>
                <c:pt idx="6">
                  <c:v>4094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8E-46E7-AEA3-8FA819F296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50123944"/>
        <c:axId val="450132568"/>
      </c:barChart>
      <c:catAx>
        <c:axId val="450123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0">
            <a:solidFill>
              <a:srgbClr val="404040"/>
            </a:solidFill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450132568"/>
        <c:crosses val="autoZero"/>
        <c:auto val="1"/>
        <c:lblAlgn val="ctr"/>
        <c:lblOffset val="100"/>
        <c:noMultiLvlLbl val="0"/>
      </c:catAx>
      <c:valAx>
        <c:axId val="450132568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extTo"/>
        <c:crossAx val="450123944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 b="1" baseline="0">
                <a:solidFill>
                  <a:sysClr val="windowText" lastClr="000000"/>
                </a:solidFill>
              </a:rPr>
              <a:t>Gráfico N° 3 Personas informadas, según sexo (porcentaje)</a:t>
            </a:r>
            <a:endParaRPr lang="es-MX" sz="12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911586152468546"/>
          <c:y val="5.8644889333011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23516089430483161"/>
          <c:y val="0.29212177425910707"/>
          <c:w val="0.59908493331606993"/>
          <c:h val="0.64572812257884038"/>
        </c:manualLayout>
      </c:layout>
      <c:pieChart>
        <c:varyColors val="1"/>
        <c:ser>
          <c:idx val="0"/>
          <c:order val="0"/>
          <c:tx>
            <c:strRef>
              <c:f>AP!$D$163:$E$163</c:f>
              <c:strCache>
                <c:ptCount val="2"/>
                <c:pt idx="0">
                  <c:v>552,483</c:v>
                </c:pt>
                <c:pt idx="1">
                  <c:v>282,337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tx1"/>
              </a:solidFill>
            </a:ln>
            <a:scene3d>
              <a:camera prst="orthographicFront"/>
              <a:lightRig rig="threePt" dir="t"/>
            </a:scene3d>
            <a:sp3d>
              <a:bevelT w="127000"/>
              <a:bevelB w="63500"/>
            </a:sp3d>
          </c:spPr>
          <c:dPt>
            <c:idx val="0"/>
            <c:bubble3D val="0"/>
            <c:explosion val="12"/>
            <c:spPr>
              <a:solidFill>
                <a:schemeClr val="accent3">
                  <a:lumMod val="20000"/>
                  <a:lumOff val="80000"/>
                </a:schemeClr>
              </a:solidFill>
              <a:ln w="19050"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27000"/>
                <a:bevelB w="63500"/>
              </a:sp3d>
            </c:spPr>
            <c:extLst>
              <c:ext xmlns:c16="http://schemas.microsoft.com/office/drawing/2014/chart" uri="{C3380CC4-5D6E-409C-BE32-E72D297353CC}">
                <c16:uniqueId val="{00000001-2ECE-4362-8712-4B9E5C5E1611}"/>
              </c:ext>
            </c:extLst>
          </c:dPt>
          <c:dPt>
            <c:idx val="1"/>
            <c:bubble3D val="0"/>
            <c:spPr>
              <a:solidFill>
                <a:srgbClr val="4E709D"/>
              </a:solidFill>
              <a:ln w="19050"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27000"/>
                <a:bevelB w="63500"/>
              </a:sp3d>
            </c:spPr>
            <c:extLst>
              <c:ext xmlns:c16="http://schemas.microsoft.com/office/drawing/2014/chart" uri="{C3380CC4-5D6E-409C-BE32-E72D297353CC}">
                <c16:uniqueId val="{00000003-2ECE-4362-8712-4B9E5C5E1611}"/>
              </c:ext>
            </c:extLst>
          </c:dPt>
          <c:dLbls>
            <c:dLbl>
              <c:idx val="0"/>
              <c:layout>
                <c:manualLayout>
                  <c:x val="8.9533369023682932E-2"/>
                  <c:y val="0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ECE-4362-8712-4B9E5C5E1611}"/>
                </c:ext>
              </c:extLst>
            </c:dLbl>
            <c:dLbl>
              <c:idx val="1"/>
              <c:layout>
                <c:manualLayout>
                  <c:x val="-0.20719399996039142"/>
                  <c:y val="3.89131020974607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Arial Narrow" panose="020B0606020202030204" pitchFamily="34" charset="0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ECE-4362-8712-4B9E5C5E161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AP!$D$155:$E$155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AP!$D$163:$E$163</c:f>
              <c:numCache>
                <c:formatCode>#,##0</c:formatCode>
                <c:ptCount val="2"/>
                <c:pt idx="0">
                  <c:v>552483</c:v>
                </c:pt>
                <c:pt idx="1">
                  <c:v>282337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CE-4362-8712-4B9E5C5E1611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effectLst/>
              </a:rPr>
              <a:t>Gráfico N° 4 Personas informadas por sexo según área donde se realizó la acción preventiva</a:t>
            </a:r>
            <a:endParaRPr lang="es-PE" sz="1100" b="1" i="0" u="none" strike="noStrike" kern="1200" spc="0" baseline="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0880120163545084"/>
          <c:y val="4.15809945388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AP!$P$263</c:f>
              <c:strCache>
                <c:ptCount val="1"/>
                <c:pt idx="0">
                  <c:v>Mujer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1"/>
              <c:layout>
                <c:manualLayout>
                  <c:x val="4.1289862802238947E-3"/>
                  <c:y val="-0.1409629931781277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39C-4BCD-9FEC-1C8E49C3E5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AP!$L$264:$L$265</c:f>
              <c:strCache>
                <c:ptCount val="2"/>
                <c:pt idx="0">
                  <c:v>Urbana</c:v>
                </c:pt>
                <c:pt idx="1">
                  <c:v>Rural</c:v>
                </c:pt>
              </c:strCache>
            </c:strRef>
          </c:cat>
          <c:val>
            <c:numRef>
              <c:f>AP!$P$264:$P$265</c:f>
              <c:numCache>
                <c:formatCode>#,##0</c:formatCode>
                <c:ptCount val="2"/>
                <c:pt idx="0">
                  <c:v>459955</c:v>
                </c:pt>
                <c:pt idx="1">
                  <c:v>92528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9C-4BCD-9FEC-1C8E49C3E5DA}"/>
            </c:ext>
          </c:extLst>
        </c:ser>
        <c:ser>
          <c:idx val="1"/>
          <c:order val="1"/>
          <c:tx>
            <c:strRef>
              <c:f>AP!$Q$263</c:f>
              <c:strCache>
                <c:ptCount val="1"/>
                <c:pt idx="0">
                  <c:v>Hombre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1"/>
              <c:layout>
                <c:manualLayout>
                  <c:x val="9.909567072537348E-2"/>
                  <c:y val="-3.2037043904119939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39C-4BCD-9FEC-1C8E49C3E5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AP!$L$264:$L$265</c:f>
              <c:strCache>
                <c:ptCount val="2"/>
                <c:pt idx="0">
                  <c:v>Urbana</c:v>
                </c:pt>
                <c:pt idx="1">
                  <c:v>Rural</c:v>
                </c:pt>
              </c:strCache>
            </c:strRef>
          </c:cat>
          <c:val>
            <c:numRef>
              <c:f>AP!$Q$264:$Q$265</c:f>
              <c:numCache>
                <c:formatCode>#,##0</c:formatCode>
                <c:ptCount val="2"/>
                <c:pt idx="0">
                  <c:v>235543</c:v>
                </c:pt>
                <c:pt idx="1">
                  <c:v>46794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C-4BCD-9FEC-1C8E49C3E5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0"/>
        <c:overlap val="100"/>
        <c:axId val="450134920"/>
        <c:axId val="450135312"/>
      </c:barChart>
      <c:catAx>
        <c:axId val="450134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50135312"/>
        <c:crosses val="autoZero"/>
        <c:auto val="1"/>
        <c:lblAlgn val="ctr"/>
        <c:lblOffset val="100"/>
        <c:noMultiLvlLbl val="0"/>
      </c:catAx>
      <c:valAx>
        <c:axId val="450135312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450134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3724765025730579"/>
          <c:y val="0.89467783977492332"/>
          <c:w val="0.40989292108060454"/>
          <c:h val="8.60999338826046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E" sz="1200">
                <a:solidFill>
                  <a:sysClr val="windowText" lastClr="000000"/>
                </a:solidFill>
              </a:rPr>
              <a:t>Gráfico N° 2 Ranking de acciones preventivas realizadas por los Centros Emergencia Mujer y Familia en los últimos cinco años según región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AP!$N$115</c:f>
              <c:strCache>
                <c:ptCount val="1"/>
                <c:pt idx="0">
                  <c:v>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AP!$M$116:$M$141</c:f>
              <c:strCache>
                <c:ptCount val="26"/>
                <c:pt idx="0">
                  <c:v>Madre De Dios</c:v>
                </c:pt>
                <c:pt idx="1">
                  <c:v>Moquegua</c:v>
                </c:pt>
                <c:pt idx="2">
                  <c:v>Ucayali</c:v>
                </c:pt>
                <c:pt idx="3">
                  <c:v>Tumbes</c:v>
                </c:pt>
                <c:pt idx="4">
                  <c:v>Huancavelica</c:v>
                </c:pt>
                <c:pt idx="5">
                  <c:v>Pasco</c:v>
                </c:pt>
                <c:pt idx="6">
                  <c:v>Amazonas</c:v>
                </c:pt>
                <c:pt idx="7">
                  <c:v>Loreto</c:v>
                </c:pt>
                <c:pt idx="8">
                  <c:v>Tacna</c:v>
                </c:pt>
                <c:pt idx="9">
                  <c:v>Lambayeque</c:v>
                </c:pt>
                <c:pt idx="10">
                  <c:v>Huánuco</c:v>
                </c:pt>
                <c:pt idx="11">
                  <c:v>Apurímac</c:v>
                </c:pt>
                <c:pt idx="12">
                  <c:v>Piura</c:v>
                </c:pt>
                <c:pt idx="13">
                  <c:v>Puno</c:v>
                </c:pt>
                <c:pt idx="14">
                  <c:v>Cajamarca</c:v>
                </c:pt>
                <c:pt idx="15">
                  <c:v>Callao</c:v>
                </c:pt>
                <c:pt idx="16">
                  <c:v>Ayacucho</c:v>
                </c:pt>
                <c:pt idx="17">
                  <c:v>Ica</c:v>
                </c:pt>
                <c:pt idx="18">
                  <c:v>Áncash</c:v>
                </c:pt>
                <c:pt idx="19">
                  <c:v>San Martín</c:v>
                </c:pt>
                <c:pt idx="20">
                  <c:v>Lima Provincia</c:v>
                </c:pt>
                <c:pt idx="21">
                  <c:v>La Libertad</c:v>
                </c:pt>
                <c:pt idx="22">
                  <c:v>Arequipa</c:v>
                </c:pt>
                <c:pt idx="23">
                  <c:v>Cusco</c:v>
                </c:pt>
                <c:pt idx="24">
                  <c:v>Junín</c:v>
                </c:pt>
                <c:pt idx="25">
                  <c:v>Lima Metropolitana</c:v>
                </c:pt>
              </c:strCache>
            </c:strRef>
          </c:cat>
          <c:val>
            <c:numRef>
              <c:f>AP!$N$116:$N$141</c:f>
              <c:numCache>
                <c:formatCode>#,##0</c:formatCode>
                <c:ptCount val="26"/>
                <c:pt idx="0">
                  <c:v>3050</c:v>
                </c:pt>
                <c:pt idx="1">
                  <c:v>4857</c:v>
                </c:pt>
                <c:pt idx="2">
                  <c:v>5946</c:v>
                </c:pt>
                <c:pt idx="3">
                  <c:v>6335</c:v>
                </c:pt>
                <c:pt idx="4">
                  <c:v>8923</c:v>
                </c:pt>
                <c:pt idx="5">
                  <c:v>9599</c:v>
                </c:pt>
                <c:pt idx="6">
                  <c:v>9710</c:v>
                </c:pt>
                <c:pt idx="7">
                  <c:v>9880</c:v>
                </c:pt>
                <c:pt idx="8">
                  <c:v>10031</c:v>
                </c:pt>
                <c:pt idx="9">
                  <c:v>10749</c:v>
                </c:pt>
                <c:pt idx="10">
                  <c:v>12643</c:v>
                </c:pt>
                <c:pt idx="11">
                  <c:v>15491</c:v>
                </c:pt>
                <c:pt idx="12">
                  <c:v>15573</c:v>
                </c:pt>
                <c:pt idx="13">
                  <c:v>16160</c:v>
                </c:pt>
                <c:pt idx="14">
                  <c:v>16236</c:v>
                </c:pt>
                <c:pt idx="15">
                  <c:v>16570</c:v>
                </c:pt>
                <c:pt idx="16">
                  <c:v>18449</c:v>
                </c:pt>
                <c:pt idx="17">
                  <c:v>19203</c:v>
                </c:pt>
                <c:pt idx="18">
                  <c:v>21014</c:v>
                </c:pt>
                <c:pt idx="19">
                  <c:v>22454</c:v>
                </c:pt>
                <c:pt idx="20">
                  <c:v>22537</c:v>
                </c:pt>
                <c:pt idx="21">
                  <c:v>28796</c:v>
                </c:pt>
                <c:pt idx="22">
                  <c:v>30557</c:v>
                </c:pt>
                <c:pt idx="23">
                  <c:v>33966</c:v>
                </c:pt>
                <c:pt idx="24">
                  <c:v>41987</c:v>
                </c:pt>
                <c:pt idx="25">
                  <c:v>72392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BD9F-46D7-8F4C-3AE8C1A3054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50127472"/>
        <c:axId val="450135704"/>
        <c:extLst/>
      </c:barChart>
      <c:catAx>
        <c:axId val="450127472"/>
        <c:scaling>
          <c:orientation val="minMax"/>
        </c:scaling>
        <c:delete val="0"/>
        <c:axPos val="l"/>
        <c:numFmt formatCode="#,##0.0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450135704"/>
        <c:crosses val="autoZero"/>
        <c:auto val="1"/>
        <c:lblAlgn val="ctr"/>
        <c:lblOffset val="100"/>
        <c:noMultiLvlLbl val="0"/>
      </c:catAx>
      <c:valAx>
        <c:axId val="450135704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450127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7" Type="http://schemas.openxmlformats.org/officeDocument/2006/relationships/chart" Target="../charts/chart4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3.xm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112059</xdr:colOff>
      <xdr:row>16</xdr:row>
      <xdr:rowOff>304111</xdr:rowOff>
    </xdr:from>
    <xdr:to>
      <xdr:col>17</xdr:col>
      <xdr:colOff>907677</xdr:colOff>
      <xdr:row>30</xdr:row>
      <xdr:rowOff>190501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045425CD-4480-4D24-85EE-332D45A890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765310</xdr:colOff>
      <xdr:row>151</xdr:row>
      <xdr:rowOff>254950</xdr:rowOff>
    </xdr:from>
    <xdr:to>
      <xdr:col>11</xdr:col>
      <xdr:colOff>590418</xdr:colOff>
      <xdr:row>164</xdr:row>
      <xdr:rowOff>189407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902D016-C941-4392-B464-A3463A043C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12</xdr:row>
      <xdr:rowOff>105936</xdr:rowOff>
    </xdr:from>
    <xdr:to>
      <xdr:col>18</xdr:col>
      <xdr:colOff>3585</xdr:colOff>
      <xdr:row>14</xdr:row>
      <xdr:rowOff>835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9E024282-9FCF-41BC-A4C5-11DE8A4D9A12}"/>
            </a:ext>
          </a:extLst>
        </xdr:cNvPr>
        <xdr:cNvGrpSpPr/>
      </xdr:nvGrpSpPr>
      <xdr:grpSpPr>
        <a:xfrm>
          <a:off x="109483" y="3051022"/>
          <a:ext cx="15254533" cy="332830"/>
          <a:chOff x="0" y="3444240"/>
          <a:chExt cx="22441671" cy="358934"/>
        </a:xfrm>
      </xdr:grpSpPr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C3143587-BCFA-5A17-5047-E21A0E7A794B}"/>
              </a:ext>
            </a:extLst>
          </xdr:cNvPr>
          <xdr:cNvSpPr/>
        </xdr:nvSpPr>
        <xdr:spPr>
          <a:xfrm>
            <a:off x="2585358" y="3444240"/>
            <a:ext cx="19856313" cy="35893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ACCIONES PREVENTIVAS 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78A72041-060C-8D8F-F9FD-C1A371000757}"/>
              </a:ext>
            </a:extLst>
          </xdr:cNvPr>
          <xdr:cNvSpPr/>
        </xdr:nvSpPr>
        <xdr:spPr>
          <a:xfrm>
            <a:off x="0" y="3444240"/>
            <a:ext cx="2637765" cy="358934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A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68233</xdr:colOff>
      <xdr:row>56</xdr:row>
      <xdr:rowOff>46808</xdr:rowOff>
    </xdr:from>
    <xdr:to>
      <xdr:col>8</xdr:col>
      <xdr:colOff>21772</xdr:colOff>
      <xdr:row>57</xdr:row>
      <xdr:rowOff>106082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E27B2D8C-B1D6-444C-9BD8-573A7CBE2144}"/>
            </a:ext>
          </a:extLst>
        </xdr:cNvPr>
        <xdr:cNvGrpSpPr/>
      </xdr:nvGrpSpPr>
      <xdr:grpSpPr>
        <a:xfrm>
          <a:off x="177716" y="15341549"/>
          <a:ext cx="6314487" cy="289188"/>
          <a:chOff x="99951" y="8345261"/>
          <a:chExt cx="4777665" cy="225916"/>
        </a:xfrm>
      </xdr:grpSpPr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A4386A9A-5381-18B6-1A14-7D9671A66FC6}"/>
              </a:ext>
            </a:extLst>
          </xdr:cNvPr>
          <xdr:cNvSpPr/>
        </xdr:nvSpPr>
        <xdr:spPr>
          <a:xfrm>
            <a:off x="1026288" y="8345261"/>
            <a:ext cx="3851328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intervención</a:t>
            </a:r>
            <a:r>
              <a:rPr lang="es-PE" sz="1200" baseline="300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/2</a:t>
            </a:r>
          </a:p>
        </xdr:txBody>
      </xdr:sp>
      <xdr:sp macro="" textlink="">
        <xdr:nvSpPr>
          <xdr:cNvPr id="9" name="Rectángulo 51">
            <a:extLst>
              <a:ext uri="{FF2B5EF4-FFF2-40B4-BE49-F238E27FC236}">
                <a16:creationId xmlns:a16="http://schemas.microsoft.com/office/drawing/2014/main" id="{72B31D5F-809F-90CF-79AC-12B3FED92F0F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N°3</a:t>
            </a:r>
          </a:p>
        </xdr:txBody>
      </xdr:sp>
    </xdr:grpSp>
    <xdr:clientData/>
  </xdr:twoCellAnchor>
  <xdr:twoCellAnchor>
    <xdr:from>
      <xdr:col>0</xdr:col>
      <xdr:colOff>64032</xdr:colOff>
      <xdr:row>146</xdr:row>
      <xdr:rowOff>26479</xdr:rowOff>
    </xdr:from>
    <xdr:to>
      <xdr:col>18</xdr:col>
      <xdr:colOff>2802</xdr:colOff>
      <xdr:row>149</xdr:row>
      <xdr:rowOff>4197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D7F62E38-ED39-4EBE-AE14-D95804127CD9}"/>
            </a:ext>
          </a:extLst>
        </xdr:cNvPr>
        <xdr:cNvGrpSpPr/>
      </xdr:nvGrpSpPr>
      <xdr:grpSpPr>
        <a:xfrm>
          <a:off x="64032" y="44027600"/>
          <a:ext cx="15299201" cy="349959"/>
          <a:chOff x="-1" y="3444240"/>
          <a:chExt cx="21730296" cy="362850"/>
        </a:xfrm>
      </xdr:grpSpPr>
      <xdr:sp macro="" textlink="">
        <xdr:nvSpPr>
          <xdr:cNvPr id="11" name="Rectángulo 10">
            <a:extLst>
              <a:ext uri="{FF2B5EF4-FFF2-40B4-BE49-F238E27FC236}">
                <a16:creationId xmlns:a16="http://schemas.microsoft.com/office/drawing/2014/main" id="{A39AB6F0-E26A-C5C5-0083-FE002F2AE9D1}"/>
              </a:ext>
            </a:extLst>
          </xdr:cNvPr>
          <xdr:cNvSpPr/>
        </xdr:nvSpPr>
        <xdr:spPr>
          <a:xfrm>
            <a:off x="1714598" y="3444240"/>
            <a:ext cx="20015697" cy="36285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PERSONAS INFORMADAS EN LAS ACCIONES PREVENTIVAS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12" name="Rectángulo 11">
            <a:extLst>
              <a:ext uri="{FF2B5EF4-FFF2-40B4-BE49-F238E27FC236}">
                <a16:creationId xmlns:a16="http://schemas.microsoft.com/office/drawing/2014/main" id="{537EB214-FBDB-BE5E-DC50-97F9FC7D8FBD}"/>
              </a:ext>
            </a:extLst>
          </xdr:cNvPr>
          <xdr:cNvSpPr/>
        </xdr:nvSpPr>
        <xdr:spPr>
          <a:xfrm>
            <a:off x="-1" y="3444240"/>
            <a:ext cx="1877759" cy="362850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B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2460</xdr:colOff>
      <xdr:row>169</xdr:row>
      <xdr:rowOff>55483</xdr:rowOff>
    </xdr:from>
    <xdr:to>
      <xdr:col>9</xdr:col>
      <xdr:colOff>44826</xdr:colOff>
      <xdr:row>171</xdr:row>
      <xdr:rowOff>67246</xdr:rowOff>
    </xdr:to>
    <xdr:grpSp>
      <xdr:nvGrpSpPr>
        <xdr:cNvPr id="13" name="Grupo 12">
          <a:extLst>
            <a:ext uri="{FF2B5EF4-FFF2-40B4-BE49-F238E27FC236}">
              <a16:creationId xmlns:a16="http://schemas.microsoft.com/office/drawing/2014/main" id="{751CE478-F731-4B04-BE85-F6F4C9627375}"/>
            </a:ext>
          </a:extLst>
        </xdr:cNvPr>
        <xdr:cNvGrpSpPr/>
      </xdr:nvGrpSpPr>
      <xdr:grpSpPr>
        <a:xfrm>
          <a:off x="111943" y="49684017"/>
          <a:ext cx="7355814" cy="471591"/>
          <a:chOff x="0" y="8175812"/>
          <a:chExt cx="4491947" cy="318410"/>
        </a:xfrm>
      </xdr:grpSpPr>
      <xdr:sp macro="" textlink="">
        <xdr:nvSpPr>
          <xdr:cNvPr id="14" name="Rectángulo 13">
            <a:extLst>
              <a:ext uri="{FF2B5EF4-FFF2-40B4-BE49-F238E27FC236}">
                <a16:creationId xmlns:a16="http://schemas.microsoft.com/office/drawing/2014/main" id="{CE6F9DF1-BFD5-84FF-B703-FAC0936DA4AD}"/>
              </a:ext>
            </a:extLst>
          </xdr:cNvPr>
          <xdr:cNvSpPr/>
        </xdr:nvSpPr>
        <xdr:spPr>
          <a:xfrm>
            <a:off x="776585" y="8175813"/>
            <a:ext cx="3715362" cy="31840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en las acciones preventivas por sexo, según tipo de beneficiario/a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5" name="Rectángulo 51">
            <a:extLst>
              <a:ext uri="{FF2B5EF4-FFF2-40B4-BE49-F238E27FC236}">
                <a16:creationId xmlns:a16="http://schemas.microsoft.com/office/drawing/2014/main" id="{4D034755-9D7A-ED64-C67A-533D5C688DED}"/>
              </a:ext>
            </a:extLst>
          </xdr:cNvPr>
          <xdr:cNvSpPr/>
        </xdr:nvSpPr>
        <xdr:spPr>
          <a:xfrm>
            <a:off x="0" y="8175812"/>
            <a:ext cx="853696" cy="20331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N°12</a:t>
            </a:r>
          </a:p>
        </xdr:txBody>
      </xdr:sp>
    </xdr:grpSp>
    <xdr:clientData/>
  </xdr:twoCellAnchor>
  <xdr:twoCellAnchor>
    <xdr:from>
      <xdr:col>9</xdr:col>
      <xdr:colOff>866077</xdr:colOff>
      <xdr:row>169</xdr:row>
      <xdr:rowOff>37470</xdr:rowOff>
    </xdr:from>
    <xdr:to>
      <xdr:col>18</xdr:col>
      <xdr:colOff>2242</xdr:colOff>
      <xdr:row>171</xdr:row>
      <xdr:rowOff>63668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D71BAF62-5198-4389-8504-AF4C611E1697}"/>
            </a:ext>
          </a:extLst>
        </xdr:cNvPr>
        <xdr:cNvGrpSpPr/>
      </xdr:nvGrpSpPr>
      <xdr:grpSpPr>
        <a:xfrm>
          <a:off x="8289008" y="49666004"/>
          <a:ext cx="7073665" cy="486026"/>
          <a:chOff x="0" y="8335704"/>
          <a:chExt cx="11232200" cy="196899"/>
        </a:xfrm>
      </xdr:grpSpPr>
      <xdr:sp macro="" textlink="">
        <xdr:nvSpPr>
          <xdr:cNvPr id="17" name="Rectángulo 16">
            <a:extLst>
              <a:ext uri="{FF2B5EF4-FFF2-40B4-BE49-F238E27FC236}">
                <a16:creationId xmlns:a16="http://schemas.microsoft.com/office/drawing/2014/main" id="{14A38992-5934-FEC1-8E5B-83A6CC0EE0E5}"/>
              </a:ext>
            </a:extLst>
          </xdr:cNvPr>
          <xdr:cNvSpPr/>
        </xdr:nvSpPr>
        <xdr:spPr>
          <a:xfrm>
            <a:off x="1499495" y="8335712"/>
            <a:ext cx="9732705" cy="19689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en las acciones preventivas por sexo, según intervención</a:t>
            </a:r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8" name="Rectángulo 51">
            <a:extLst>
              <a:ext uri="{FF2B5EF4-FFF2-40B4-BE49-F238E27FC236}">
                <a16:creationId xmlns:a16="http://schemas.microsoft.com/office/drawing/2014/main" id="{F1E1881B-F22B-6401-EB45-81DE66654C3A}"/>
              </a:ext>
            </a:extLst>
          </xdr:cNvPr>
          <xdr:cNvSpPr/>
        </xdr:nvSpPr>
        <xdr:spPr>
          <a:xfrm>
            <a:off x="0" y="8335704"/>
            <a:ext cx="1762296" cy="149583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N°13</a:t>
            </a:r>
          </a:p>
        </xdr:txBody>
      </xdr:sp>
    </xdr:grpSp>
    <xdr:clientData/>
  </xdr:twoCellAnchor>
  <xdr:twoCellAnchor>
    <xdr:from>
      <xdr:col>13</xdr:col>
      <xdr:colOff>43945</xdr:colOff>
      <xdr:row>151</xdr:row>
      <xdr:rowOff>226423</xdr:rowOff>
    </xdr:from>
    <xdr:to>
      <xdr:col>18</xdr:col>
      <xdr:colOff>11204</xdr:colOff>
      <xdr:row>153</xdr:row>
      <xdr:rowOff>168182</xdr:rowOff>
    </xdr:to>
    <xdr:grpSp>
      <xdr:nvGrpSpPr>
        <xdr:cNvPr id="19" name="Grupo 18">
          <a:extLst>
            <a:ext uri="{FF2B5EF4-FFF2-40B4-BE49-F238E27FC236}">
              <a16:creationId xmlns:a16="http://schemas.microsoft.com/office/drawing/2014/main" id="{540442E7-9B44-4DB3-BD3E-746F00E4348C}"/>
            </a:ext>
          </a:extLst>
        </xdr:cNvPr>
        <xdr:cNvGrpSpPr/>
      </xdr:nvGrpSpPr>
      <xdr:grpSpPr>
        <a:xfrm>
          <a:off x="10970324" y="45300475"/>
          <a:ext cx="4401311" cy="445379"/>
          <a:chOff x="18248542" y="92174290"/>
          <a:chExt cx="3366731" cy="321337"/>
        </a:xfrm>
      </xdr:grpSpPr>
      <xdr:sp macro="" textlink="">
        <xdr:nvSpPr>
          <xdr:cNvPr id="20" name="Rectángulo 19">
            <a:extLst>
              <a:ext uri="{FF2B5EF4-FFF2-40B4-BE49-F238E27FC236}">
                <a16:creationId xmlns:a16="http://schemas.microsoft.com/office/drawing/2014/main" id="{5AEBA624-3ADB-B0DB-3D43-6C53C19D1150}"/>
              </a:ext>
            </a:extLst>
          </xdr:cNvPr>
          <xdr:cNvSpPr/>
        </xdr:nvSpPr>
        <xdr:spPr>
          <a:xfrm>
            <a:off x="19199397" y="92174290"/>
            <a:ext cx="2415876" cy="32133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Personas informadas por sexo según grupos de edad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21" name="Rectángulo 51">
            <a:extLst>
              <a:ext uri="{FF2B5EF4-FFF2-40B4-BE49-F238E27FC236}">
                <a16:creationId xmlns:a16="http://schemas.microsoft.com/office/drawing/2014/main" id="{FBD7431B-0393-EAE3-42AE-FE4B01DD93B1}"/>
              </a:ext>
            </a:extLst>
          </xdr:cNvPr>
          <xdr:cNvSpPr/>
        </xdr:nvSpPr>
        <xdr:spPr>
          <a:xfrm>
            <a:off x="18248542" y="92174291"/>
            <a:ext cx="1066799" cy="199203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N°11</a:t>
            </a:r>
          </a:p>
        </xdr:txBody>
      </xdr:sp>
    </xdr:grpSp>
    <xdr:clientData/>
  </xdr:twoCellAnchor>
  <xdr:twoCellAnchor>
    <xdr:from>
      <xdr:col>6</xdr:col>
      <xdr:colOff>952499</xdr:colOff>
      <xdr:row>1</xdr:row>
      <xdr:rowOff>125546</xdr:rowOff>
    </xdr:from>
    <xdr:to>
      <xdr:col>17</xdr:col>
      <xdr:colOff>627530</xdr:colOff>
      <xdr:row>3</xdr:row>
      <xdr:rowOff>328858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29577F7C-DA61-46E6-AFDC-6D459DA47DD1}"/>
            </a:ext>
          </a:extLst>
        </xdr:cNvPr>
        <xdr:cNvSpPr/>
      </xdr:nvSpPr>
      <xdr:spPr>
        <a:xfrm>
          <a:off x="5438774" y="335096"/>
          <a:ext cx="9790581" cy="6224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23232</xdr:colOff>
      <xdr:row>8</xdr:row>
      <xdr:rowOff>98208</xdr:rowOff>
    </xdr:from>
    <xdr:to>
      <xdr:col>18</xdr:col>
      <xdr:colOff>0</xdr:colOff>
      <xdr:row>12</xdr:row>
      <xdr:rowOff>34847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5DC0890D-753B-4017-9F35-EFBDB0CB21A2}"/>
            </a:ext>
          </a:extLst>
        </xdr:cNvPr>
        <xdr:cNvSpPr txBox="1"/>
      </xdr:nvSpPr>
      <xdr:spPr>
        <a:xfrm>
          <a:off x="128007" y="2460408"/>
          <a:ext cx="15216768" cy="517664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Las acciones preventivas son aquellas acciones que se realizan con la finalidad de prevenir la violencia y promover una cultura de paz, están conformadas por todas aquellas actividades de carácter preventivo que se organizan y realizan a través de los/as profesionales de prevención.</a:t>
          </a:r>
        </a:p>
      </xdr:txBody>
    </xdr:sp>
    <xdr:clientData/>
  </xdr:twoCellAnchor>
  <xdr:oneCellAnchor>
    <xdr:from>
      <xdr:col>1</xdr:col>
      <xdr:colOff>0</xdr:colOff>
      <xdr:row>1</xdr:row>
      <xdr:rowOff>70359</xdr:rowOff>
    </xdr:from>
    <xdr:ext cx="4835407" cy="545082"/>
    <xdr:pic>
      <xdr:nvPicPr>
        <xdr:cNvPr id="24" name="Imagen 23">
          <a:extLst>
            <a:ext uri="{FF2B5EF4-FFF2-40B4-BE49-F238E27FC236}">
              <a16:creationId xmlns:a16="http://schemas.microsoft.com/office/drawing/2014/main" id="{BDF16C6C-E56A-4B7F-A56D-4693A64F0DF6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4775" y="279909"/>
          <a:ext cx="4835407" cy="545082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8</xdr:col>
      <xdr:colOff>952497</xdr:colOff>
      <xdr:row>15</xdr:row>
      <xdr:rowOff>110678</xdr:rowOff>
    </xdr:from>
    <xdr:to>
      <xdr:col>12</xdr:col>
      <xdr:colOff>104775</xdr:colOff>
      <xdr:row>16</xdr:row>
      <xdr:rowOff>224102</xdr:rowOff>
    </xdr:to>
    <xdr:grpSp>
      <xdr:nvGrpSpPr>
        <xdr:cNvPr id="25" name="Grupo 24">
          <a:extLst>
            <a:ext uri="{FF2B5EF4-FFF2-40B4-BE49-F238E27FC236}">
              <a16:creationId xmlns:a16="http://schemas.microsoft.com/office/drawing/2014/main" id="{8AC60811-A133-413B-850A-EC31932C64BB}"/>
            </a:ext>
          </a:extLst>
        </xdr:cNvPr>
        <xdr:cNvGrpSpPr/>
      </xdr:nvGrpSpPr>
      <xdr:grpSpPr>
        <a:xfrm>
          <a:off x="7422928" y="3876885"/>
          <a:ext cx="2579088" cy="573251"/>
          <a:chOff x="1143435" y="8232003"/>
          <a:chExt cx="4807087" cy="424044"/>
        </a:xfrm>
      </xdr:grpSpPr>
      <xdr:sp macro="" textlink="">
        <xdr:nvSpPr>
          <xdr:cNvPr id="26" name="Rectángulo 25">
            <a:extLst>
              <a:ext uri="{FF2B5EF4-FFF2-40B4-BE49-F238E27FC236}">
                <a16:creationId xmlns:a16="http://schemas.microsoft.com/office/drawing/2014/main" id="{9AABBC9E-3A8E-0231-D71F-1C5D5ED70B7F}"/>
              </a:ext>
            </a:extLst>
          </xdr:cNvPr>
          <xdr:cNvSpPr/>
        </xdr:nvSpPr>
        <xdr:spPr>
          <a:xfrm>
            <a:off x="2792983" y="8232003"/>
            <a:ext cx="3157539" cy="424044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mes</a:t>
            </a:r>
          </a:p>
        </xdr:txBody>
      </xdr:sp>
      <xdr:sp macro="" textlink="">
        <xdr:nvSpPr>
          <xdr:cNvPr id="27" name="Rectángulo 51">
            <a:extLst>
              <a:ext uri="{FF2B5EF4-FFF2-40B4-BE49-F238E27FC236}">
                <a16:creationId xmlns:a16="http://schemas.microsoft.com/office/drawing/2014/main" id="{F04B7E57-CD1D-C446-B83F-C0AA0A3610CE}"/>
              </a:ext>
            </a:extLst>
          </xdr:cNvPr>
          <xdr:cNvSpPr/>
        </xdr:nvSpPr>
        <xdr:spPr>
          <a:xfrm>
            <a:off x="1143435" y="8232011"/>
            <a:ext cx="1947337" cy="29738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</a:t>
            </a:r>
          </a:p>
        </xdr:txBody>
      </xdr:sp>
    </xdr:grpSp>
    <xdr:clientData/>
  </xdr:twoCellAnchor>
  <xdr:twoCellAnchor>
    <xdr:from>
      <xdr:col>9</xdr:col>
      <xdr:colOff>9976</xdr:colOff>
      <xdr:row>33</xdr:row>
      <xdr:rowOff>18167</xdr:rowOff>
    </xdr:from>
    <xdr:to>
      <xdr:col>17</xdr:col>
      <xdr:colOff>0</xdr:colOff>
      <xdr:row>34</xdr:row>
      <xdr:rowOff>170947</xdr:rowOff>
    </xdr:to>
    <xdr:grpSp>
      <xdr:nvGrpSpPr>
        <xdr:cNvPr id="28" name="Grupo 27">
          <a:extLst>
            <a:ext uri="{FF2B5EF4-FFF2-40B4-BE49-F238E27FC236}">
              <a16:creationId xmlns:a16="http://schemas.microsoft.com/office/drawing/2014/main" id="{653C077E-4317-4674-8E19-E25DB6435AF1}"/>
            </a:ext>
          </a:extLst>
        </xdr:cNvPr>
        <xdr:cNvGrpSpPr/>
      </xdr:nvGrpSpPr>
      <xdr:grpSpPr>
        <a:xfrm>
          <a:off x="7432907" y="8787736"/>
          <a:ext cx="7183041" cy="415539"/>
          <a:chOff x="1143435" y="8232011"/>
          <a:chExt cx="11589129" cy="356856"/>
        </a:xfrm>
      </xdr:grpSpPr>
      <xdr:sp macro="" textlink="">
        <xdr:nvSpPr>
          <xdr:cNvPr id="29" name="Rectángulo 28">
            <a:extLst>
              <a:ext uri="{FF2B5EF4-FFF2-40B4-BE49-F238E27FC236}">
                <a16:creationId xmlns:a16="http://schemas.microsoft.com/office/drawing/2014/main" id="{7D946F88-EB02-F470-F04D-30081B2F92CA}"/>
              </a:ext>
            </a:extLst>
          </xdr:cNvPr>
          <xdr:cNvSpPr/>
        </xdr:nvSpPr>
        <xdr:spPr>
          <a:xfrm>
            <a:off x="2792986" y="8232011"/>
            <a:ext cx="9939578" cy="35685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por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estrategias</a:t>
            </a:r>
            <a:r>
              <a:rPr lang="es-PE" sz="1100" baseline="300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/1 </a:t>
            </a:r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según mes</a:t>
            </a:r>
          </a:p>
        </xdr:txBody>
      </xdr:sp>
      <xdr:sp macro="" textlink="">
        <xdr:nvSpPr>
          <xdr:cNvPr id="30" name="Rectángulo 51">
            <a:extLst>
              <a:ext uri="{FF2B5EF4-FFF2-40B4-BE49-F238E27FC236}">
                <a16:creationId xmlns:a16="http://schemas.microsoft.com/office/drawing/2014/main" id="{69D0BCD0-67DE-E506-04EC-EBA0CDB064D3}"/>
              </a:ext>
            </a:extLst>
          </xdr:cNvPr>
          <xdr:cNvSpPr/>
        </xdr:nvSpPr>
        <xdr:spPr>
          <a:xfrm>
            <a:off x="1143435" y="8232011"/>
            <a:ext cx="1947337" cy="23790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N°2</a:t>
            </a:r>
          </a:p>
        </xdr:txBody>
      </xdr:sp>
    </xdr:grpSp>
    <xdr:clientData/>
  </xdr:twoCellAnchor>
  <xdr:twoCellAnchor>
    <xdr:from>
      <xdr:col>1</xdr:col>
      <xdr:colOff>27588</xdr:colOff>
      <xdr:row>151</xdr:row>
      <xdr:rowOff>187002</xdr:rowOff>
    </xdr:from>
    <xdr:to>
      <xdr:col>5</xdr:col>
      <xdr:colOff>27214</xdr:colOff>
      <xdr:row>153</xdr:row>
      <xdr:rowOff>220643</xdr:rowOff>
    </xdr:to>
    <xdr:grpSp>
      <xdr:nvGrpSpPr>
        <xdr:cNvPr id="31" name="Grupo 30">
          <a:extLst>
            <a:ext uri="{FF2B5EF4-FFF2-40B4-BE49-F238E27FC236}">
              <a16:creationId xmlns:a16="http://schemas.microsoft.com/office/drawing/2014/main" id="{43BD734A-C9D6-4A53-88E8-BB89D51A6659}"/>
            </a:ext>
          </a:extLst>
        </xdr:cNvPr>
        <xdr:cNvGrpSpPr/>
      </xdr:nvGrpSpPr>
      <xdr:grpSpPr>
        <a:xfrm>
          <a:off x="137071" y="45261054"/>
          <a:ext cx="3437384" cy="537261"/>
          <a:chOff x="17678401" y="92174291"/>
          <a:chExt cx="1803679" cy="385779"/>
        </a:xfrm>
      </xdr:grpSpPr>
      <xdr:sp macro="" textlink="">
        <xdr:nvSpPr>
          <xdr:cNvPr id="32" name="Rectángulo 31">
            <a:extLst>
              <a:ext uri="{FF2B5EF4-FFF2-40B4-BE49-F238E27FC236}">
                <a16:creationId xmlns:a16="http://schemas.microsoft.com/office/drawing/2014/main" id="{0013A076-BD6A-A529-4AEC-63003C2D6912}"/>
              </a:ext>
            </a:extLst>
          </xdr:cNvPr>
          <xdr:cNvSpPr/>
        </xdr:nvSpPr>
        <xdr:spPr>
          <a:xfrm>
            <a:off x="18309341" y="92174291"/>
            <a:ext cx="1172739" cy="38577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Personas informadas, por sexo según mes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3" name="Rectángulo 51">
            <a:extLst>
              <a:ext uri="{FF2B5EF4-FFF2-40B4-BE49-F238E27FC236}">
                <a16:creationId xmlns:a16="http://schemas.microsoft.com/office/drawing/2014/main" id="{CB66A3FE-10B1-F83E-C883-10A3522EDC1E}"/>
              </a:ext>
            </a:extLst>
          </xdr:cNvPr>
          <xdr:cNvSpPr/>
        </xdr:nvSpPr>
        <xdr:spPr>
          <a:xfrm>
            <a:off x="17678401" y="92174291"/>
            <a:ext cx="730352" cy="23774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N°10</a:t>
            </a:r>
          </a:p>
        </xdr:txBody>
      </xdr:sp>
    </xdr:grpSp>
    <xdr:clientData/>
  </xdr:twoCellAnchor>
  <xdr:twoCellAnchor>
    <xdr:from>
      <xdr:col>9</xdr:col>
      <xdr:colOff>3118</xdr:colOff>
      <xdr:row>53</xdr:row>
      <xdr:rowOff>35681</xdr:rowOff>
    </xdr:from>
    <xdr:to>
      <xdr:col>16</xdr:col>
      <xdr:colOff>76200</xdr:colOff>
      <xdr:row>53</xdr:row>
      <xdr:rowOff>315686</xdr:rowOff>
    </xdr:to>
    <xdr:grpSp>
      <xdr:nvGrpSpPr>
        <xdr:cNvPr id="34" name="Grupo 33">
          <a:extLst>
            <a:ext uri="{FF2B5EF4-FFF2-40B4-BE49-F238E27FC236}">
              <a16:creationId xmlns:a16="http://schemas.microsoft.com/office/drawing/2014/main" id="{952C188D-269B-4A71-9F01-2E53F57D23C0}"/>
            </a:ext>
          </a:extLst>
        </xdr:cNvPr>
        <xdr:cNvGrpSpPr/>
      </xdr:nvGrpSpPr>
      <xdr:grpSpPr>
        <a:xfrm>
          <a:off x="7426049" y="14377922"/>
          <a:ext cx="6434030" cy="280005"/>
          <a:chOff x="1143435" y="8232011"/>
          <a:chExt cx="9857104" cy="268169"/>
        </a:xfrm>
      </xdr:grpSpPr>
      <xdr:sp macro="" textlink="">
        <xdr:nvSpPr>
          <xdr:cNvPr id="35" name="Rectángulo 34">
            <a:extLst>
              <a:ext uri="{FF2B5EF4-FFF2-40B4-BE49-F238E27FC236}">
                <a16:creationId xmlns:a16="http://schemas.microsoft.com/office/drawing/2014/main" id="{16870E45-45B7-E659-C357-22A7F0F22F19}"/>
              </a:ext>
            </a:extLst>
          </xdr:cNvPr>
          <xdr:cNvSpPr/>
        </xdr:nvSpPr>
        <xdr:spPr>
          <a:xfrm>
            <a:off x="2792985" y="8232012"/>
            <a:ext cx="8207554" cy="268168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participación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del Programa Nacional Warmi Ñan</a:t>
            </a:r>
          </a:p>
        </xdr:txBody>
      </xdr:sp>
      <xdr:sp macro="" textlink="">
        <xdr:nvSpPr>
          <xdr:cNvPr id="36" name="Rectángulo 51">
            <a:extLst>
              <a:ext uri="{FF2B5EF4-FFF2-40B4-BE49-F238E27FC236}">
                <a16:creationId xmlns:a16="http://schemas.microsoft.com/office/drawing/2014/main" id="{80F12FEF-0B5A-6298-94B0-71E20D5D8131}"/>
              </a:ext>
            </a:extLst>
          </xdr:cNvPr>
          <xdr:cNvSpPr/>
        </xdr:nvSpPr>
        <xdr:spPr>
          <a:xfrm>
            <a:off x="1143435" y="8232011"/>
            <a:ext cx="1947337" cy="23790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N°4</a:t>
            </a:r>
          </a:p>
        </xdr:txBody>
      </xdr:sp>
    </xdr:grpSp>
    <xdr:clientData/>
  </xdr:twoCellAnchor>
  <xdr:twoCellAnchor>
    <xdr:from>
      <xdr:col>9</xdr:col>
      <xdr:colOff>0</xdr:colOff>
      <xdr:row>59</xdr:row>
      <xdr:rowOff>283160</xdr:rowOff>
    </xdr:from>
    <xdr:to>
      <xdr:col>13</xdr:col>
      <xdr:colOff>0</xdr:colOff>
      <xdr:row>61</xdr:row>
      <xdr:rowOff>260169</xdr:rowOff>
    </xdr:to>
    <xdr:grpSp>
      <xdr:nvGrpSpPr>
        <xdr:cNvPr id="37" name="Grupo 36">
          <a:extLst>
            <a:ext uri="{FF2B5EF4-FFF2-40B4-BE49-F238E27FC236}">
              <a16:creationId xmlns:a16="http://schemas.microsoft.com/office/drawing/2014/main" id="{FFD360C8-B687-42BF-8F16-584EC78E592F}"/>
            </a:ext>
          </a:extLst>
        </xdr:cNvPr>
        <xdr:cNvGrpSpPr/>
      </xdr:nvGrpSpPr>
      <xdr:grpSpPr>
        <a:xfrm>
          <a:off x="7422931" y="16289539"/>
          <a:ext cx="3503448" cy="699596"/>
          <a:chOff x="1143435" y="8232011"/>
          <a:chExt cx="5774558" cy="614597"/>
        </a:xfrm>
      </xdr:grpSpPr>
      <xdr:sp macro="" textlink="">
        <xdr:nvSpPr>
          <xdr:cNvPr id="38" name="Rectángulo 37">
            <a:extLst>
              <a:ext uri="{FF2B5EF4-FFF2-40B4-BE49-F238E27FC236}">
                <a16:creationId xmlns:a16="http://schemas.microsoft.com/office/drawing/2014/main" id="{5C4D374C-C5A3-132D-3C1F-1CB00B6948AF}"/>
              </a:ext>
            </a:extLst>
          </xdr:cNvPr>
          <xdr:cNvSpPr/>
        </xdr:nvSpPr>
        <xdr:spPr>
          <a:xfrm>
            <a:off x="2792985" y="8232011"/>
            <a:ext cx="4125008" cy="61459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Institución con la que se Coorganizó</a:t>
            </a:r>
            <a:endPara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9" name="Rectángulo 51">
            <a:extLst>
              <a:ext uri="{FF2B5EF4-FFF2-40B4-BE49-F238E27FC236}">
                <a16:creationId xmlns:a16="http://schemas.microsoft.com/office/drawing/2014/main" id="{1C84B413-68E6-E446-4424-B28CE02600B5}"/>
              </a:ext>
            </a:extLst>
          </xdr:cNvPr>
          <xdr:cNvSpPr/>
        </xdr:nvSpPr>
        <xdr:spPr>
          <a:xfrm>
            <a:off x="1143435" y="8232011"/>
            <a:ext cx="1947337" cy="23790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N°5</a:t>
            </a:r>
          </a:p>
        </xdr:txBody>
      </xdr:sp>
    </xdr:grpSp>
    <xdr:clientData/>
  </xdr:twoCellAnchor>
  <xdr:twoCellAnchor>
    <xdr:from>
      <xdr:col>14</xdr:col>
      <xdr:colOff>47857</xdr:colOff>
      <xdr:row>59</xdr:row>
      <xdr:rowOff>284554</xdr:rowOff>
    </xdr:from>
    <xdr:to>
      <xdr:col>18</xdr:col>
      <xdr:colOff>1393</xdr:colOff>
      <xdr:row>61</xdr:row>
      <xdr:rowOff>261563</xdr:rowOff>
    </xdr:to>
    <xdr:grpSp>
      <xdr:nvGrpSpPr>
        <xdr:cNvPr id="40" name="Grupo 39">
          <a:extLst>
            <a:ext uri="{FF2B5EF4-FFF2-40B4-BE49-F238E27FC236}">
              <a16:creationId xmlns:a16="http://schemas.microsoft.com/office/drawing/2014/main" id="{A53F2CAD-5C34-403F-A40A-A227CC306624}"/>
            </a:ext>
          </a:extLst>
        </xdr:cNvPr>
        <xdr:cNvGrpSpPr/>
      </xdr:nvGrpSpPr>
      <xdr:grpSpPr>
        <a:xfrm>
          <a:off x="12003374" y="16290933"/>
          <a:ext cx="3358450" cy="699596"/>
          <a:chOff x="1143435" y="8232011"/>
          <a:chExt cx="5774558" cy="614597"/>
        </a:xfrm>
      </xdr:grpSpPr>
      <xdr:sp macro="" textlink="">
        <xdr:nvSpPr>
          <xdr:cNvPr id="41" name="Rectángulo 40">
            <a:extLst>
              <a:ext uri="{FF2B5EF4-FFF2-40B4-BE49-F238E27FC236}">
                <a16:creationId xmlns:a16="http://schemas.microsoft.com/office/drawing/2014/main" id="{10681BF8-09F4-92D1-B12E-483698216BB8}"/>
              </a:ext>
            </a:extLst>
          </xdr:cNvPr>
          <xdr:cNvSpPr/>
        </xdr:nvSpPr>
        <xdr:spPr>
          <a:xfrm>
            <a:off x="2792985" y="8232011"/>
            <a:ext cx="4125008" cy="61459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 Acciones preventivas según Institución que invitó al PN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Warmi Ñan</a:t>
            </a:r>
          </a:p>
        </xdr:txBody>
      </xdr:sp>
      <xdr:sp macro="" textlink="">
        <xdr:nvSpPr>
          <xdr:cNvPr id="42" name="Rectángulo 51">
            <a:extLst>
              <a:ext uri="{FF2B5EF4-FFF2-40B4-BE49-F238E27FC236}">
                <a16:creationId xmlns:a16="http://schemas.microsoft.com/office/drawing/2014/main" id="{2FE4A201-D019-819F-1BFB-4540AAA8191F}"/>
              </a:ext>
            </a:extLst>
          </xdr:cNvPr>
          <xdr:cNvSpPr/>
        </xdr:nvSpPr>
        <xdr:spPr>
          <a:xfrm>
            <a:off x="1143435" y="8232011"/>
            <a:ext cx="1947337" cy="23790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N°6</a:t>
            </a:r>
          </a:p>
        </xdr:txBody>
      </xdr:sp>
    </xdr:grpSp>
    <xdr:clientData/>
  </xdr:twoCellAnchor>
  <xdr:twoCellAnchor>
    <xdr:from>
      <xdr:col>10</xdr:col>
      <xdr:colOff>92928</xdr:colOff>
      <xdr:row>56</xdr:row>
      <xdr:rowOff>129964</xdr:rowOff>
    </xdr:from>
    <xdr:to>
      <xdr:col>11</xdr:col>
      <xdr:colOff>1</xdr:colOff>
      <xdr:row>59</xdr:row>
      <xdr:rowOff>188043</xdr:rowOff>
    </xdr:to>
    <xdr:cxnSp macro="">
      <xdr:nvCxnSpPr>
        <xdr:cNvPr id="43" name="Conector: angular 42">
          <a:extLst>
            <a:ext uri="{FF2B5EF4-FFF2-40B4-BE49-F238E27FC236}">
              <a16:creationId xmlns:a16="http://schemas.microsoft.com/office/drawing/2014/main" id="{E4343DFA-9ABC-485A-893A-6C4C8E780FF7}"/>
            </a:ext>
          </a:extLst>
        </xdr:cNvPr>
        <xdr:cNvCxnSpPr/>
      </xdr:nvCxnSpPr>
      <xdr:spPr>
        <a:xfrm rot="5400000">
          <a:off x="8413712" y="15583580"/>
          <a:ext cx="762929" cy="678598"/>
        </a:xfrm>
        <a:prstGeom prst="bentConnector3">
          <a:avLst>
            <a:gd name="adj1" fmla="val 0"/>
          </a:avLst>
        </a:prstGeom>
        <a:ln w="28575">
          <a:prstDash val="sysDash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576944</xdr:colOff>
      <xdr:row>57</xdr:row>
      <xdr:rowOff>174170</xdr:rowOff>
    </xdr:from>
    <xdr:to>
      <xdr:col>16</xdr:col>
      <xdr:colOff>117555</xdr:colOff>
      <xdr:row>59</xdr:row>
      <xdr:rowOff>189436</xdr:rowOff>
    </xdr:to>
    <xdr:cxnSp macro="">
      <xdr:nvCxnSpPr>
        <xdr:cNvPr id="44" name="Conector: angular 43">
          <a:extLst>
            <a:ext uri="{FF2B5EF4-FFF2-40B4-BE49-F238E27FC236}">
              <a16:creationId xmlns:a16="http://schemas.microsoft.com/office/drawing/2014/main" id="{4A79E3BA-8118-4A43-AED5-A07B7DC0B68D}"/>
            </a:ext>
          </a:extLst>
        </xdr:cNvPr>
        <xdr:cNvCxnSpPr/>
      </xdr:nvCxnSpPr>
      <xdr:spPr>
        <a:xfrm rot="16200000" flipH="1">
          <a:off x="13450779" y="15865810"/>
          <a:ext cx="491516" cy="388336"/>
        </a:xfrm>
        <a:prstGeom prst="bentConnector3">
          <a:avLst>
            <a:gd name="adj1" fmla="val -3411"/>
          </a:avLst>
        </a:prstGeom>
        <a:ln w="28575">
          <a:prstDash val="sysDash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796107</xdr:colOff>
      <xdr:row>84</xdr:row>
      <xdr:rowOff>327294</xdr:rowOff>
    </xdr:from>
    <xdr:to>
      <xdr:col>15</xdr:col>
      <xdr:colOff>3355</xdr:colOff>
      <xdr:row>86</xdr:row>
      <xdr:rowOff>211728</xdr:rowOff>
    </xdr:to>
    <xdr:grpSp>
      <xdr:nvGrpSpPr>
        <xdr:cNvPr id="45" name="Grupo 44">
          <a:extLst>
            <a:ext uri="{FF2B5EF4-FFF2-40B4-BE49-F238E27FC236}">
              <a16:creationId xmlns:a16="http://schemas.microsoft.com/office/drawing/2014/main" id="{248C3B55-5B8D-4F1B-8EE3-5F56C33857A3}"/>
            </a:ext>
          </a:extLst>
        </xdr:cNvPr>
        <xdr:cNvGrpSpPr/>
      </xdr:nvGrpSpPr>
      <xdr:grpSpPr>
        <a:xfrm>
          <a:off x="8219038" y="25617811"/>
          <a:ext cx="4725179" cy="585124"/>
          <a:chOff x="1143436" y="8232011"/>
          <a:chExt cx="6052849" cy="528711"/>
        </a:xfrm>
      </xdr:grpSpPr>
      <xdr:sp macro="" textlink="">
        <xdr:nvSpPr>
          <xdr:cNvPr id="46" name="Rectángulo 45">
            <a:extLst>
              <a:ext uri="{FF2B5EF4-FFF2-40B4-BE49-F238E27FC236}">
                <a16:creationId xmlns:a16="http://schemas.microsoft.com/office/drawing/2014/main" id="{12E9F718-0C50-0F0F-DE4E-2D08AA9F7EC0}"/>
              </a:ext>
            </a:extLst>
          </xdr:cNvPr>
          <xdr:cNvSpPr/>
        </xdr:nvSpPr>
        <xdr:spPr>
          <a:xfrm>
            <a:off x="2343571" y="8243760"/>
            <a:ext cx="4852714" cy="516962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Variación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porcentual de las a</a:t>
            </a:r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cciones preventivas del año 2026 en relación al año 2025 para el mismo periodo</a:t>
            </a:r>
            <a:endPara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7" name="Rectángulo 51">
            <a:extLst>
              <a:ext uri="{FF2B5EF4-FFF2-40B4-BE49-F238E27FC236}">
                <a16:creationId xmlns:a16="http://schemas.microsoft.com/office/drawing/2014/main" id="{7D802367-4FA8-4D2E-DD6F-7BEA2ADFA8A6}"/>
              </a:ext>
            </a:extLst>
          </xdr:cNvPr>
          <xdr:cNvSpPr/>
        </xdr:nvSpPr>
        <xdr:spPr>
          <a:xfrm>
            <a:off x="1143436" y="8232011"/>
            <a:ext cx="1356674" cy="24673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N°8</a:t>
            </a:r>
          </a:p>
        </xdr:txBody>
      </xdr:sp>
    </xdr:grpSp>
    <xdr:clientData/>
  </xdr:twoCellAnchor>
  <xdr:twoCellAnchor>
    <xdr:from>
      <xdr:col>9</xdr:col>
      <xdr:colOff>484753</xdr:colOff>
      <xdr:row>99</xdr:row>
      <xdr:rowOff>173833</xdr:rowOff>
    </xdr:from>
    <xdr:to>
      <xdr:col>15</xdr:col>
      <xdr:colOff>584425</xdr:colOff>
      <xdr:row>101</xdr:row>
      <xdr:rowOff>17011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2D41F9C0-938D-4112-AC5A-FF24EA533761}"/>
            </a:ext>
          </a:extLst>
        </xdr:cNvPr>
        <xdr:cNvSpPr txBox="1"/>
      </xdr:nvSpPr>
      <xdr:spPr>
        <a:xfrm>
          <a:off x="7895203" y="30768133"/>
          <a:ext cx="5614647" cy="786153"/>
        </a:xfrm>
        <a:prstGeom prst="rect">
          <a:avLst/>
        </a:prstGeom>
        <a:solidFill>
          <a:schemeClr val="lt1"/>
        </a:solidFill>
        <a:ln w="9525" cmpd="sng">
          <a:solidFill>
            <a:schemeClr val="tx2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Respecto del número de acciones preventivas </a:t>
          </a:r>
          <a:r>
            <a:rPr lang="es-PE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 nivel nacional, se observa una disminución de 53,7</a:t>
          </a:r>
          <a:r>
            <a:rPr lang="es-PE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PE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puntos porcentuales de enero a julio de 2026 frente a </a:t>
          </a:r>
          <a:r>
            <a:rPr lang="es-P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 registrado en el mismo periodo del año anterior.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0</xdr:colOff>
      <xdr:row>243</xdr:row>
      <xdr:rowOff>201724</xdr:rowOff>
    </xdr:from>
    <xdr:to>
      <xdr:col>9</xdr:col>
      <xdr:colOff>0</xdr:colOff>
      <xdr:row>245</xdr:row>
      <xdr:rowOff>212911</xdr:rowOff>
    </xdr:to>
    <xdr:grpSp>
      <xdr:nvGrpSpPr>
        <xdr:cNvPr id="49" name="Grupo 48">
          <a:extLst>
            <a:ext uri="{FF2B5EF4-FFF2-40B4-BE49-F238E27FC236}">
              <a16:creationId xmlns:a16="http://schemas.microsoft.com/office/drawing/2014/main" id="{6A5E6925-3906-4796-BD76-A782B1474231}"/>
            </a:ext>
          </a:extLst>
        </xdr:cNvPr>
        <xdr:cNvGrpSpPr/>
      </xdr:nvGrpSpPr>
      <xdr:grpSpPr>
        <a:xfrm>
          <a:off x="109483" y="68508017"/>
          <a:ext cx="7313448" cy="492911"/>
          <a:chOff x="0" y="8335704"/>
          <a:chExt cx="9155207" cy="208032"/>
        </a:xfrm>
      </xdr:grpSpPr>
      <xdr:sp macro="" textlink="">
        <xdr:nvSpPr>
          <xdr:cNvPr id="50" name="Rectángulo 49">
            <a:extLst>
              <a:ext uri="{FF2B5EF4-FFF2-40B4-BE49-F238E27FC236}">
                <a16:creationId xmlns:a16="http://schemas.microsoft.com/office/drawing/2014/main" id="{12B30926-3BB2-C185-89E3-76931F55918F}"/>
              </a:ext>
            </a:extLst>
          </xdr:cNvPr>
          <xdr:cNvSpPr/>
        </xdr:nvSpPr>
        <xdr:spPr>
          <a:xfrm>
            <a:off x="1499497" y="8335712"/>
            <a:ext cx="7655710" cy="208024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en las acciones preventivas por sexo, según temática principal</a:t>
            </a:r>
          </a:p>
        </xdr:txBody>
      </xdr:sp>
      <xdr:sp macro="" textlink="">
        <xdr:nvSpPr>
          <xdr:cNvPr id="51" name="Rectángulo 51">
            <a:extLst>
              <a:ext uri="{FF2B5EF4-FFF2-40B4-BE49-F238E27FC236}">
                <a16:creationId xmlns:a16="http://schemas.microsoft.com/office/drawing/2014/main" id="{6EEB5876-540C-FFC0-CD37-F69554E21A8D}"/>
              </a:ext>
            </a:extLst>
          </xdr:cNvPr>
          <xdr:cNvSpPr/>
        </xdr:nvSpPr>
        <xdr:spPr>
          <a:xfrm>
            <a:off x="0" y="8335704"/>
            <a:ext cx="1762297" cy="1201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N°15</a:t>
            </a:r>
          </a:p>
        </xdr:txBody>
      </xdr:sp>
    </xdr:grpSp>
    <xdr:clientData/>
  </xdr:twoCellAnchor>
  <xdr:twoCellAnchor>
    <xdr:from>
      <xdr:col>11</xdr:col>
      <xdr:colOff>7202</xdr:colOff>
      <xdr:row>280</xdr:row>
      <xdr:rowOff>116853</xdr:rowOff>
    </xdr:from>
    <xdr:to>
      <xdr:col>15</xdr:col>
      <xdr:colOff>847724</xdr:colOff>
      <xdr:row>282</xdr:row>
      <xdr:rowOff>115260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86216076-0154-4B8A-B9C7-974318E0C490}"/>
            </a:ext>
          </a:extLst>
        </xdr:cNvPr>
        <xdr:cNvGrpSpPr/>
      </xdr:nvGrpSpPr>
      <xdr:grpSpPr>
        <a:xfrm>
          <a:off x="9149012" y="80214439"/>
          <a:ext cx="4639574" cy="655304"/>
          <a:chOff x="1641445" y="8232011"/>
          <a:chExt cx="5020261" cy="552205"/>
        </a:xfrm>
      </xdr:grpSpPr>
      <xdr:sp macro="" textlink="">
        <xdr:nvSpPr>
          <xdr:cNvPr id="53" name="Rectángulo 52">
            <a:extLst>
              <a:ext uri="{FF2B5EF4-FFF2-40B4-BE49-F238E27FC236}">
                <a16:creationId xmlns:a16="http://schemas.microsoft.com/office/drawing/2014/main" id="{A7356EB9-5BE5-5E71-63DE-73238EA5970E}"/>
              </a:ext>
            </a:extLst>
          </xdr:cNvPr>
          <xdr:cNvSpPr/>
        </xdr:nvSpPr>
        <xdr:spPr>
          <a:xfrm>
            <a:off x="2918571" y="8232011"/>
            <a:ext cx="3743135" cy="552205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Variación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porcentual de las </a:t>
            </a:r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personas informadas del año 2026 en relación al año 2025</a:t>
            </a:r>
            <a:endPara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54" name="Rectángulo 51">
            <a:extLst>
              <a:ext uri="{FF2B5EF4-FFF2-40B4-BE49-F238E27FC236}">
                <a16:creationId xmlns:a16="http://schemas.microsoft.com/office/drawing/2014/main" id="{541ACBC0-7ED1-66B1-43B2-CD79C89D2FFA}"/>
              </a:ext>
            </a:extLst>
          </xdr:cNvPr>
          <xdr:cNvSpPr/>
        </xdr:nvSpPr>
        <xdr:spPr>
          <a:xfrm>
            <a:off x="1641445" y="8232011"/>
            <a:ext cx="1482656" cy="24159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N°18</a:t>
            </a:r>
          </a:p>
        </xdr:txBody>
      </xdr:sp>
    </xdr:grpSp>
    <xdr:clientData/>
  </xdr:twoCellAnchor>
  <xdr:twoCellAnchor>
    <xdr:from>
      <xdr:col>10</xdr:col>
      <xdr:colOff>489416</xdr:colOff>
      <xdr:row>295</xdr:row>
      <xdr:rowOff>296254</xdr:rowOff>
    </xdr:from>
    <xdr:to>
      <xdr:col>16</xdr:col>
      <xdr:colOff>649639</xdr:colOff>
      <xdr:row>298</xdr:row>
      <xdr:rowOff>187397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2D084D60-6D3E-446E-B468-23FD9AE63A90}"/>
            </a:ext>
          </a:extLst>
        </xdr:cNvPr>
        <xdr:cNvSpPr txBox="1"/>
      </xdr:nvSpPr>
      <xdr:spPr>
        <a:xfrm>
          <a:off x="8852366" y="85344979"/>
          <a:ext cx="5570423" cy="862693"/>
        </a:xfrm>
        <a:prstGeom prst="rect">
          <a:avLst/>
        </a:prstGeom>
        <a:solidFill>
          <a:schemeClr val="lt1"/>
        </a:solidFill>
        <a:ln w="9525" cmpd="sng">
          <a:solidFill>
            <a:schemeClr val="tx2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>
              <a:solidFill>
                <a:sysClr val="windowText" lastClr="000000"/>
              </a:solidFill>
            </a:rPr>
            <a:t>Respecto del número de personas informadas en las acciones preventivas a nivel nacional, se observa una disminución de 18,4 puntos porcentuales de</a:t>
          </a:r>
          <a:r>
            <a:rPr lang="es-PE" sz="1100" baseline="0">
              <a:solidFill>
                <a:sysClr val="windowText" lastClr="000000"/>
              </a:solidFill>
            </a:rPr>
            <a:t> enero a</a:t>
          </a:r>
          <a:r>
            <a:rPr lang="es-PE" sz="1100">
              <a:solidFill>
                <a:sysClr val="windowText" lastClr="000000"/>
              </a:solidFill>
            </a:rPr>
            <a:t> julio de 2026 frente a lo registrado en el mismo periodo del año anterior.</a:t>
          </a:r>
        </a:p>
      </xdr:txBody>
    </xdr:sp>
    <xdr:clientData/>
  </xdr:twoCellAnchor>
  <xdr:oneCellAnchor>
    <xdr:from>
      <xdr:col>11</xdr:col>
      <xdr:colOff>544820</xdr:colOff>
      <xdr:row>160</xdr:row>
      <xdr:rowOff>234524</xdr:rowOff>
    </xdr:from>
    <xdr:ext cx="360045" cy="836930"/>
    <xdr:pic>
      <xdr:nvPicPr>
        <xdr:cNvPr id="56" name="Imagen 55">
          <a:extLst>
            <a:ext uri="{FF2B5EF4-FFF2-40B4-BE49-F238E27FC236}">
              <a16:creationId xmlns:a16="http://schemas.microsoft.com/office/drawing/2014/main" id="{939012E9-AD86-42D9-9E10-D2E72204B0B5}"/>
            </a:ext>
          </a:extLst>
        </xdr:cNvPr>
        <xdr:cNvPicPr/>
      </xdr:nvPicPr>
      <xdr:blipFill>
        <a:blip xmlns:r="http://schemas.openxmlformats.org/officeDocument/2006/relationships" r:embed="rId4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9295" y="47935724"/>
          <a:ext cx="360045" cy="8369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6</xdr:col>
      <xdr:colOff>774807</xdr:colOff>
      <xdr:row>160</xdr:row>
      <xdr:rowOff>220382</xdr:rowOff>
    </xdr:from>
    <xdr:ext cx="380999" cy="836930"/>
    <xdr:pic>
      <xdr:nvPicPr>
        <xdr:cNvPr id="57" name="Imagen 56">
          <a:extLst>
            <a:ext uri="{FF2B5EF4-FFF2-40B4-BE49-F238E27FC236}">
              <a16:creationId xmlns:a16="http://schemas.microsoft.com/office/drawing/2014/main" id="{48086052-5AA3-4694-98E8-D1B7855F2236}"/>
            </a:ext>
          </a:extLst>
        </xdr:cNvPr>
        <xdr:cNvPicPr/>
      </xdr:nvPicPr>
      <xdr:blipFill>
        <a:blip xmlns:r="http://schemas.openxmlformats.org/officeDocument/2006/relationships" r:embed="rId5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1082" y="47921582"/>
          <a:ext cx="380999" cy="83693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11</xdr:col>
      <xdr:colOff>13207</xdr:colOff>
      <xdr:row>243</xdr:row>
      <xdr:rowOff>173211</xdr:rowOff>
    </xdr:from>
    <xdr:to>
      <xdr:col>18</xdr:col>
      <xdr:colOff>0</xdr:colOff>
      <xdr:row>245</xdr:row>
      <xdr:rowOff>179292</xdr:rowOff>
    </xdr:to>
    <xdr:grpSp>
      <xdr:nvGrpSpPr>
        <xdr:cNvPr id="58" name="Grupo 57">
          <a:extLst>
            <a:ext uri="{FF2B5EF4-FFF2-40B4-BE49-F238E27FC236}">
              <a16:creationId xmlns:a16="http://schemas.microsoft.com/office/drawing/2014/main" id="{59E47FFA-D948-4488-A9DF-E79D9E778AD1}"/>
            </a:ext>
          </a:extLst>
        </xdr:cNvPr>
        <xdr:cNvGrpSpPr/>
      </xdr:nvGrpSpPr>
      <xdr:grpSpPr>
        <a:xfrm>
          <a:off x="9155017" y="68479504"/>
          <a:ext cx="6205414" cy="487805"/>
          <a:chOff x="0" y="8335704"/>
          <a:chExt cx="7926809" cy="208235"/>
        </a:xfrm>
      </xdr:grpSpPr>
      <xdr:sp macro="" textlink="">
        <xdr:nvSpPr>
          <xdr:cNvPr id="59" name="Rectángulo 58">
            <a:extLst>
              <a:ext uri="{FF2B5EF4-FFF2-40B4-BE49-F238E27FC236}">
                <a16:creationId xmlns:a16="http://schemas.microsoft.com/office/drawing/2014/main" id="{AB963819-A13A-2AE8-36A4-1C997F68BDED}"/>
              </a:ext>
            </a:extLst>
          </xdr:cNvPr>
          <xdr:cNvSpPr/>
        </xdr:nvSpPr>
        <xdr:spPr>
          <a:xfrm>
            <a:off x="1184830" y="8337348"/>
            <a:ext cx="6741979" cy="20659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en las acciones preventivas por sexo, según tipo de acción preventiva</a:t>
            </a:r>
            <a:r>
              <a:rPr lang="es-PE" sz="1200" baseline="3000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/3</a:t>
            </a:r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60" name="Rectángulo 51">
            <a:extLst>
              <a:ext uri="{FF2B5EF4-FFF2-40B4-BE49-F238E27FC236}">
                <a16:creationId xmlns:a16="http://schemas.microsoft.com/office/drawing/2014/main" id="{BB46FE01-48FE-3D9D-A149-E3CEB060577C}"/>
              </a:ext>
            </a:extLst>
          </xdr:cNvPr>
          <xdr:cNvSpPr/>
        </xdr:nvSpPr>
        <xdr:spPr>
          <a:xfrm>
            <a:off x="0" y="8335704"/>
            <a:ext cx="1389430" cy="13782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N°16</a:t>
            </a:r>
          </a:p>
        </xdr:txBody>
      </xdr:sp>
    </xdr:grpSp>
    <xdr:clientData/>
  </xdr:twoCellAnchor>
  <xdr:twoCellAnchor>
    <xdr:from>
      <xdr:col>10</xdr:col>
      <xdr:colOff>649539</xdr:colOff>
      <xdr:row>267</xdr:row>
      <xdr:rowOff>21133</xdr:rowOff>
    </xdr:from>
    <xdr:to>
      <xdr:col>17</xdr:col>
      <xdr:colOff>559494</xdr:colOff>
      <xdr:row>279</xdr:row>
      <xdr:rowOff>85647</xdr:rowOff>
    </xdr:to>
    <xdr:graphicFrame macro="">
      <xdr:nvGraphicFramePr>
        <xdr:cNvPr id="61" name="Gráfico 60">
          <a:extLst>
            <a:ext uri="{FF2B5EF4-FFF2-40B4-BE49-F238E27FC236}">
              <a16:creationId xmlns:a16="http://schemas.microsoft.com/office/drawing/2014/main" id="{8641E9A5-381A-488A-BEF8-71288101BC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762000</xdr:colOff>
      <xdr:row>258</xdr:row>
      <xdr:rowOff>168891</xdr:rowOff>
    </xdr:from>
    <xdr:to>
      <xdr:col>16</xdr:col>
      <xdr:colOff>793217</xdr:colOff>
      <xdr:row>260</xdr:row>
      <xdr:rowOff>53472</xdr:rowOff>
    </xdr:to>
    <xdr:grpSp>
      <xdr:nvGrpSpPr>
        <xdr:cNvPr id="62" name="Grupo 61">
          <a:extLst>
            <a:ext uri="{FF2B5EF4-FFF2-40B4-BE49-F238E27FC236}">
              <a16:creationId xmlns:a16="http://schemas.microsoft.com/office/drawing/2014/main" id="{DAFF1041-5A89-4442-9FB5-BCC99019AA5C}"/>
            </a:ext>
          </a:extLst>
        </xdr:cNvPr>
        <xdr:cNvGrpSpPr/>
      </xdr:nvGrpSpPr>
      <xdr:grpSpPr>
        <a:xfrm>
          <a:off x="9137431" y="73040615"/>
          <a:ext cx="5439665" cy="541478"/>
          <a:chOff x="0" y="8335704"/>
          <a:chExt cx="7721339" cy="190127"/>
        </a:xfrm>
      </xdr:grpSpPr>
      <xdr:sp macro="" textlink="">
        <xdr:nvSpPr>
          <xdr:cNvPr id="63" name="Rectángulo 62">
            <a:extLst>
              <a:ext uri="{FF2B5EF4-FFF2-40B4-BE49-F238E27FC236}">
                <a16:creationId xmlns:a16="http://schemas.microsoft.com/office/drawing/2014/main" id="{FEBA4094-082B-CCCB-A285-4990CC1CF5A0}"/>
              </a:ext>
            </a:extLst>
          </xdr:cNvPr>
          <xdr:cNvSpPr/>
        </xdr:nvSpPr>
        <xdr:spPr>
          <a:xfrm>
            <a:off x="1445763" y="8337348"/>
            <a:ext cx="6275576" cy="18848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</a:t>
            </a:r>
            <a:r>
              <a:rPr lang="es-PE" sz="1200" baseline="0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Personas informadas en las acciones preventivas por sexo, según área donde se realizó la acción preventiva</a:t>
            </a:r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64" name="Rectángulo 51">
            <a:extLst>
              <a:ext uri="{FF2B5EF4-FFF2-40B4-BE49-F238E27FC236}">
                <a16:creationId xmlns:a16="http://schemas.microsoft.com/office/drawing/2014/main" id="{FCE97511-AAA0-C986-3331-5AF80CA08E24}"/>
              </a:ext>
            </a:extLst>
          </xdr:cNvPr>
          <xdr:cNvSpPr/>
        </xdr:nvSpPr>
        <xdr:spPr>
          <a:xfrm>
            <a:off x="0" y="8335704"/>
            <a:ext cx="1636416" cy="13782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N°17</a:t>
            </a:r>
          </a:p>
        </xdr:txBody>
      </xdr:sp>
    </xdr:grpSp>
    <xdr:clientData/>
  </xdr:twoCellAnchor>
  <xdr:twoCellAnchor>
    <xdr:from>
      <xdr:col>12</xdr:col>
      <xdr:colOff>646360</xdr:colOff>
      <xdr:row>97</xdr:row>
      <xdr:rowOff>187780</xdr:rowOff>
    </xdr:from>
    <xdr:to>
      <xdr:col>13</xdr:col>
      <xdr:colOff>44925</xdr:colOff>
      <xdr:row>99</xdr:row>
      <xdr:rowOff>46789</xdr:rowOff>
    </xdr:to>
    <xdr:sp macro="" textlink="">
      <xdr:nvSpPr>
        <xdr:cNvPr id="65" name="Flecha: hacia abajo 64">
          <a:extLst>
            <a:ext uri="{FF2B5EF4-FFF2-40B4-BE49-F238E27FC236}">
              <a16:creationId xmlns:a16="http://schemas.microsoft.com/office/drawing/2014/main" id="{D1CDD8B8-5807-41CD-8B77-CFEABC177DBA}"/>
            </a:ext>
          </a:extLst>
        </xdr:cNvPr>
        <xdr:cNvSpPr/>
      </xdr:nvSpPr>
      <xdr:spPr>
        <a:xfrm>
          <a:off x="10533310" y="30115330"/>
          <a:ext cx="427265" cy="52575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oneCellAnchor>
    <xdr:from>
      <xdr:col>12</xdr:col>
      <xdr:colOff>391905</xdr:colOff>
      <xdr:row>96</xdr:row>
      <xdr:rowOff>222498</xdr:rowOff>
    </xdr:from>
    <xdr:ext cx="1009828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CA971E38-8035-48D3-AC90-D039C786C0D1}"/>
            </a:ext>
          </a:extLst>
        </xdr:cNvPr>
        <xdr:cNvSpPr txBox="1"/>
      </xdr:nvSpPr>
      <xdr:spPr>
        <a:xfrm>
          <a:off x="10278855" y="29816673"/>
          <a:ext cx="10098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PE" sz="1100"/>
            <a:t>Interpretación</a:t>
          </a:r>
        </a:p>
      </xdr:txBody>
    </xdr:sp>
    <xdr:clientData/>
  </xdr:oneCellAnchor>
  <xdr:twoCellAnchor>
    <xdr:from>
      <xdr:col>8</xdr:col>
      <xdr:colOff>949777</xdr:colOff>
      <xdr:row>45</xdr:row>
      <xdr:rowOff>125168</xdr:rowOff>
    </xdr:from>
    <xdr:to>
      <xdr:col>16</xdr:col>
      <xdr:colOff>833027</xdr:colOff>
      <xdr:row>47</xdr:row>
      <xdr:rowOff>124166</xdr:rowOff>
    </xdr:to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F387955C-CCFB-47B1-823C-2F3A736476BA}"/>
            </a:ext>
          </a:extLst>
        </xdr:cNvPr>
        <xdr:cNvSpPr txBox="1"/>
      </xdr:nvSpPr>
      <xdr:spPr>
        <a:xfrm>
          <a:off x="7407727" y="12183818"/>
          <a:ext cx="7198450" cy="532398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800" b="1">
              <a:solidFill>
                <a:sysClr val="windowText" lastClr="000000"/>
              </a:solidFill>
            </a:rPr>
            <a:t>/1 Estrategia comunitaria: </a:t>
          </a:r>
          <a:r>
            <a:rPr lang="es-PE" sz="800" b="0">
              <a:solidFill>
                <a:sysClr val="windowText" lastClr="000000"/>
              </a:solidFill>
            </a:rPr>
            <a:t>Estrategia integral que fortalece la participación comunitaria y la articulación institucional.</a:t>
          </a:r>
        </a:p>
        <a:p>
          <a:r>
            <a:rPr lang="es-PE" sz="800" b="1">
              <a:solidFill>
                <a:sysClr val="windowText" lastClr="000000"/>
              </a:solidFill>
            </a:rPr>
            <a:t>     Estrategia comunicacional: </a:t>
          </a:r>
          <a:r>
            <a:rPr lang="es-PE" sz="800" b="0">
              <a:solidFill>
                <a:sysClr val="windowText" lastClr="000000"/>
              </a:solidFill>
            </a:rPr>
            <a:t>Se entrega a través de medios de comunicación masivos (radio, televisión, periódicos, redes sociales). </a:t>
          </a:r>
        </a:p>
        <a:p>
          <a:r>
            <a:rPr lang="es-PE" sz="800" b="1">
              <a:solidFill>
                <a:sysClr val="windowText" lastClr="000000"/>
              </a:solidFill>
            </a:rPr>
            <a:t>     Acciones transversales: </a:t>
          </a:r>
          <a:r>
            <a:rPr lang="es-PE" sz="800" b="0">
              <a:solidFill>
                <a:sysClr val="windowText" lastClr="000000"/>
              </a:solidFill>
            </a:rPr>
            <a:t>Son acciones que se realizan para designar a todo aquello que atraviese a las diferentes intervenciones preventivas.</a:t>
          </a:r>
        </a:p>
      </xdr:txBody>
    </xdr:sp>
    <xdr:clientData/>
  </xdr:twoCellAnchor>
  <xdr:twoCellAnchor>
    <xdr:from>
      <xdr:col>1</xdr:col>
      <xdr:colOff>10885</xdr:colOff>
      <xdr:row>69</xdr:row>
      <xdr:rowOff>118117</xdr:rowOff>
    </xdr:from>
    <xdr:to>
      <xdr:col>7</xdr:col>
      <xdr:colOff>940973</xdr:colOff>
      <xdr:row>70</xdr:row>
      <xdr:rowOff>109066</xdr:rowOff>
    </xdr:to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2FD7FFD5-D176-4CA1-92B9-0DEEA2614FF8}"/>
            </a:ext>
          </a:extLst>
        </xdr:cNvPr>
        <xdr:cNvSpPr txBox="1"/>
      </xdr:nvSpPr>
      <xdr:spPr>
        <a:xfrm>
          <a:off x="115660" y="19825342"/>
          <a:ext cx="6330763" cy="3719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800" b="1">
              <a:solidFill>
                <a:sysClr val="windowText" lastClr="000000"/>
              </a:solidFill>
            </a:rPr>
            <a:t>/2</a:t>
          </a:r>
          <a:r>
            <a:rPr lang="es-PE" sz="800" b="1" baseline="0">
              <a:solidFill>
                <a:sysClr val="windowText" lastClr="000000"/>
              </a:solidFill>
            </a:rPr>
            <a:t> </a:t>
          </a:r>
          <a:r>
            <a:rPr lang="es-PE" sz="800" b="1">
              <a:solidFill>
                <a:sysClr val="windowText" lastClr="000000"/>
              </a:solidFill>
            </a:rPr>
            <a:t>Intervención: </a:t>
          </a:r>
          <a:r>
            <a:rPr lang="es-PE" sz="800" b="0">
              <a:solidFill>
                <a:sysClr val="windowText" lastClr="000000"/>
              </a:solidFill>
            </a:rPr>
            <a:t>Conjunto de acciones dirigidas a identificar, evitar, reducir, regular o eliminar la violencia contra las</a:t>
          </a:r>
          <a:r>
            <a:rPr lang="es-PE" sz="800" b="0" baseline="0">
              <a:solidFill>
                <a:sysClr val="windowText" lastClr="000000"/>
              </a:solidFill>
            </a:rPr>
            <a:t> mujeres, los integrantes del grupo familiar y personas afectadas por violencia sexual.</a:t>
          </a:r>
          <a:endParaRPr lang="es-PE" sz="8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89648</xdr:colOff>
      <xdr:row>149</xdr:row>
      <xdr:rowOff>67237</xdr:rowOff>
    </xdr:from>
    <xdr:to>
      <xdr:col>17</xdr:col>
      <xdr:colOff>930089</xdr:colOff>
      <xdr:row>151</xdr:row>
      <xdr:rowOff>11206</xdr:rowOff>
    </xdr:to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F2EDFE71-200F-42D6-B4F5-AFB31E06AB13}"/>
            </a:ext>
          </a:extLst>
        </xdr:cNvPr>
        <xdr:cNvSpPr txBox="1"/>
      </xdr:nvSpPr>
      <xdr:spPr>
        <a:xfrm>
          <a:off x="89648" y="44596612"/>
          <a:ext cx="15251766" cy="64881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E" sz="11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Personas Informadas: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Son aquellas personas que participan en alguna acción preventiva, cuyo objetivo haya sido informar o difundir mensajes preventivos y de los servicios que brindan el Programa Nacional Warmi Ñan y/o el MIMP.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E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stas acciones se caracterizan porque tienen un pauteo informativo que cuenta,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mínimamente, con los siguientes puntos: presentación, problemática que trabajamos, msión y accionar, difusión de servicios e invitación a promover cultura de rechazo de la violencia, además de la temática propia del evento.</a:t>
          </a:r>
        </a:p>
      </xdr:txBody>
    </xdr:sp>
    <xdr:clientData/>
  </xdr:twoCellAnchor>
  <xdr:twoCellAnchor>
    <xdr:from>
      <xdr:col>11</xdr:col>
      <xdr:colOff>0</xdr:colOff>
      <xdr:row>253</xdr:row>
      <xdr:rowOff>22411</xdr:rowOff>
    </xdr:from>
    <xdr:to>
      <xdr:col>17</xdr:col>
      <xdr:colOff>941294</xdr:colOff>
      <xdr:row>256</xdr:row>
      <xdr:rowOff>280147</xdr:rowOff>
    </xdr:to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074BBC8D-DA57-4053-948C-73876449FAA3}"/>
            </a:ext>
          </a:extLst>
        </xdr:cNvPr>
        <xdr:cNvSpPr txBox="1"/>
      </xdr:nvSpPr>
      <xdr:spPr>
        <a:xfrm>
          <a:off x="9134475" y="71469436"/>
          <a:ext cx="6208619" cy="122928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800" b="1">
              <a:solidFill>
                <a:sysClr val="windowText" lastClr="000000"/>
              </a:solidFill>
            </a:rPr>
            <a:t>/3 </a:t>
          </a:r>
          <a:r>
            <a:rPr lang="es-PE" sz="800" b="1"/>
            <a:t>Sostenida: </a:t>
          </a:r>
          <a:r>
            <a:rPr lang="es-PE" sz="800" b="0"/>
            <a:t>Se denominan así a las intervenciones que tienen un periodo implementación entre dos (2) a tres (3) años ininterrumpidos. </a:t>
          </a:r>
        </a:p>
        <a:p>
          <a:r>
            <a:rPr lang="es-PE" sz="800" b="1"/>
            <a:t>     Breve: </a:t>
          </a:r>
          <a:r>
            <a:rPr lang="es-PE" sz="800" b="0"/>
            <a:t>Se</a:t>
          </a:r>
          <a:r>
            <a:rPr lang="es-PE" sz="800" b="0" baseline="0"/>
            <a:t> </a:t>
          </a:r>
          <a:r>
            <a:rPr lang="es-PE" sz="800" b="0"/>
            <a:t>denominan así al desarrollo de, al menos, un componente de alguna estrategia preventiva por un periodo entre tres (3) a seis (6) meses. </a:t>
          </a:r>
        </a:p>
        <a:p>
          <a:r>
            <a:rPr lang="es-PE" sz="800" b="1"/>
            <a:t>   </a:t>
          </a:r>
          <a:r>
            <a:rPr lang="es-PE" sz="800" b="1" baseline="0"/>
            <a:t> </a:t>
          </a:r>
          <a:r>
            <a:rPr lang="es-PE" sz="800" b="1"/>
            <a:t>Asistencia técnica: </a:t>
          </a:r>
          <a:r>
            <a:rPr lang="es-PE" sz="800" b="0"/>
            <a:t>Consiste en un conjunto articulado de acciones para el abordaje de los temas asociados a la violencia hacia la mujer e integrantes del grupo</a:t>
          </a:r>
          <a:r>
            <a:rPr lang="es-PE" sz="800" b="0" baseline="0"/>
            <a:t> </a:t>
          </a:r>
          <a:r>
            <a:rPr lang="es-PE" sz="800" b="0"/>
            <a:t>familiar en los documentos de gestión y lineamientos que tiene la institución.</a:t>
          </a:r>
        </a:p>
        <a:p>
          <a:r>
            <a:rPr lang="es-PE" sz="800" b="1"/>
            <a:t>    A demanda: </a:t>
          </a:r>
          <a:r>
            <a:rPr lang="es-PE" sz="800" b="0"/>
            <a:t>Se refiere a las AP que no forman parten de las estrategias sostenidas ni las intervenciones breves, y que se realizan por efecto de las demandas locales (solicitadas por la población, las instituciones o las autoridades), en el marco de las funciones y competencias que tiene el Programa Nacional Warmi Ñan.</a:t>
          </a:r>
        </a:p>
      </xdr:txBody>
    </xdr:sp>
    <xdr:clientData/>
  </xdr:twoCellAnchor>
  <xdr:twoCellAnchor>
    <xdr:from>
      <xdr:col>13</xdr:col>
      <xdr:colOff>486918</xdr:colOff>
      <xdr:row>293</xdr:row>
      <xdr:rowOff>278751</xdr:rowOff>
    </xdr:from>
    <xdr:to>
      <xdr:col>14</xdr:col>
      <xdr:colOff>17094</xdr:colOff>
      <xdr:row>295</xdr:row>
      <xdr:rowOff>167678</xdr:rowOff>
    </xdr:to>
    <xdr:sp macro="" textlink="">
      <xdr:nvSpPr>
        <xdr:cNvPr id="71" name="Flecha a la derecha con bandas 9">
          <a:extLst>
            <a:ext uri="{FF2B5EF4-FFF2-40B4-BE49-F238E27FC236}">
              <a16:creationId xmlns:a16="http://schemas.microsoft.com/office/drawing/2014/main" id="{37C20E5D-65C9-42D8-BDD3-295BC6D1ADD5}"/>
            </a:ext>
          </a:extLst>
        </xdr:cNvPr>
        <xdr:cNvSpPr/>
      </xdr:nvSpPr>
      <xdr:spPr bwMode="auto">
        <a:xfrm rot="5400000">
          <a:off x="11413692" y="84668652"/>
          <a:ext cx="536627" cy="558876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1">
            <a:lumMod val="6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</xdr:col>
      <xdr:colOff>0</xdr:colOff>
      <xdr:row>112</xdr:row>
      <xdr:rowOff>356044</xdr:rowOff>
    </xdr:from>
    <xdr:to>
      <xdr:col>9</xdr:col>
      <xdr:colOff>22413</xdr:colOff>
      <xdr:row>114</xdr:row>
      <xdr:rowOff>295266</xdr:rowOff>
    </xdr:to>
    <xdr:grpSp>
      <xdr:nvGrpSpPr>
        <xdr:cNvPr id="72" name="Grupo 71">
          <a:extLst>
            <a:ext uri="{FF2B5EF4-FFF2-40B4-BE49-F238E27FC236}">
              <a16:creationId xmlns:a16="http://schemas.microsoft.com/office/drawing/2014/main" id="{A9D85713-46CA-4A60-A2BF-7B3842985995}"/>
            </a:ext>
          </a:extLst>
        </xdr:cNvPr>
        <xdr:cNvGrpSpPr/>
      </xdr:nvGrpSpPr>
      <xdr:grpSpPr>
        <a:xfrm>
          <a:off x="109483" y="35401475"/>
          <a:ext cx="7335861" cy="552325"/>
          <a:chOff x="99951" y="8256085"/>
          <a:chExt cx="5572523" cy="405449"/>
        </a:xfrm>
      </xdr:grpSpPr>
      <xdr:sp macro="" textlink="">
        <xdr:nvSpPr>
          <xdr:cNvPr id="73" name="Rectángulo 72">
            <a:extLst>
              <a:ext uri="{FF2B5EF4-FFF2-40B4-BE49-F238E27FC236}">
                <a16:creationId xmlns:a16="http://schemas.microsoft.com/office/drawing/2014/main" id="{DC4D46AA-0FBC-1BC2-977C-995623BDE02D}"/>
              </a:ext>
            </a:extLst>
          </xdr:cNvPr>
          <xdr:cNvSpPr/>
        </xdr:nvSpPr>
        <xdr:spPr>
          <a:xfrm>
            <a:off x="1026288" y="8256085"/>
            <a:ext cx="4646186" cy="40544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realizadas en los últimos cinco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años</a:t>
            </a:r>
            <a:endParaRPr lang="es-PE" sz="11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74" name="Rectángulo 51">
            <a:extLst>
              <a:ext uri="{FF2B5EF4-FFF2-40B4-BE49-F238E27FC236}">
                <a16:creationId xmlns:a16="http://schemas.microsoft.com/office/drawing/2014/main" id="{CA9FC5DE-DE41-3D6A-2418-E679CBCC8032}"/>
              </a:ext>
            </a:extLst>
          </xdr:cNvPr>
          <xdr:cNvSpPr/>
        </xdr:nvSpPr>
        <xdr:spPr>
          <a:xfrm>
            <a:off x="99951" y="8262955"/>
            <a:ext cx="1054512" cy="176590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N°9</a:t>
            </a:r>
          </a:p>
        </xdr:txBody>
      </xdr:sp>
    </xdr:grpSp>
    <xdr:clientData/>
  </xdr:twoCellAnchor>
  <xdr:twoCellAnchor>
    <xdr:from>
      <xdr:col>10</xdr:col>
      <xdr:colOff>188006</xdr:colOff>
      <xdr:row>113</xdr:row>
      <xdr:rowOff>34205</xdr:rowOff>
    </xdr:from>
    <xdr:to>
      <xdr:col>16</xdr:col>
      <xdr:colOff>760853</xdr:colOff>
      <xdr:row>144</xdr:row>
      <xdr:rowOff>4817</xdr:rowOff>
    </xdr:to>
    <xdr:graphicFrame macro="">
      <xdr:nvGraphicFramePr>
        <xdr:cNvPr id="75" name="Gráfico 74">
          <a:extLst>
            <a:ext uri="{FF2B5EF4-FFF2-40B4-BE49-F238E27FC236}">
              <a16:creationId xmlns:a16="http://schemas.microsoft.com/office/drawing/2014/main" id="{954F8DAD-9091-472A-8392-3F2F55EC33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13</xdr:col>
      <xdr:colOff>299757</xdr:colOff>
      <xdr:row>292</xdr:row>
      <xdr:rowOff>257735</xdr:rowOff>
    </xdr:from>
    <xdr:ext cx="1009828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78575E0E-E69D-4CC4-890B-CF8F9BE82E93}"/>
            </a:ext>
          </a:extLst>
        </xdr:cNvPr>
        <xdr:cNvSpPr txBox="1"/>
      </xdr:nvSpPr>
      <xdr:spPr>
        <a:xfrm>
          <a:off x="11215407" y="84334910"/>
          <a:ext cx="10098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PE" sz="1100"/>
            <a:t>Interpretación</a:t>
          </a:r>
        </a:p>
      </xdr:txBody>
    </xdr:sp>
    <xdr:clientData/>
  </xdr:oneCellAnchor>
  <xdr:twoCellAnchor>
    <xdr:from>
      <xdr:col>0</xdr:col>
      <xdr:colOff>89647</xdr:colOff>
      <xdr:row>211</xdr:row>
      <xdr:rowOff>67235</xdr:rowOff>
    </xdr:from>
    <xdr:to>
      <xdr:col>9</xdr:col>
      <xdr:colOff>11207</xdr:colOff>
      <xdr:row>212</xdr:row>
      <xdr:rowOff>238248</xdr:rowOff>
    </xdr:to>
    <xdr:grpSp>
      <xdr:nvGrpSpPr>
        <xdr:cNvPr id="77" name="Grupo 76">
          <a:extLst>
            <a:ext uri="{FF2B5EF4-FFF2-40B4-BE49-F238E27FC236}">
              <a16:creationId xmlns:a16="http://schemas.microsoft.com/office/drawing/2014/main" id="{B594EA2E-523A-4945-9836-26FA88EB6C09}"/>
            </a:ext>
          </a:extLst>
        </xdr:cNvPr>
        <xdr:cNvGrpSpPr/>
      </xdr:nvGrpSpPr>
      <xdr:grpSpPr>
        <a:xfrm>
          <a:off x="89647" y="59384994"/>
          <a:ext cx="7344491" cy="444720"/>
          <a:chOff x="99951" y="8345261"/>
          <a:chExt cx="5572523" cy="225916"/>
        </a:xfrm>
      </xdr:grpSpPr>
      <xdr:sp macro="" textlink="">
        <xdr:nvSpPr>
          <xdr:cNvPr id="78" name="Rectángulo 77">
            <a:extLst>
              <a:ext uri="{FF2B5EF4-FFF2-40B4-BE49-F238E27FC236}">
                <a16:creationId xmlns:a16="http://schemas.microsoft.com/office/drawing/2014/main" id="{DB87A024-4184-9D45-44C2-B84F0604D5CB}"/>
              </a:ext>
            </a:extLst>
          </xdr:cNvPr>
          <xdr:cNvSpPr/>
        </xdr:nvSpPr>
        <xdr:spPr>
          <a:xfrm>
            <a:off x="1026288" y="8345261"/>
            <a:ext cx="4646186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informadas en las acciones preventivas </a:t>
            </a:r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en los últimos cinco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años, según región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79" name="Rectángulo 51">
            <a:extLst>
              <a:ext uri="{FF2B5EF4-FFF2-40B4-BE49-F238E27FC236}">
                <a16:creationId xmlns:a16="http://schemas.microsoft.com/office/drawing/2014/main" id="{EFB8AD73-8EC9-3FE0-E9D3-79A2AC72C6D8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N°14</a:t>
            </a:r>
          </a:p>
        </xdr:txBody>
      </xdr:sp>
    </xdr:grpSp>
    <xdr:clientData/>
  </xdr:twoCellAnchor>
  <xdr:twoCellAnchor>
    <xdr:from>
      <xdr:col>1</xdr:col>
      <xdr:colOff>0</xdr:colOff>
      <xdr:row>305</xdr:row>
      <xdr:rowOff>8161</xdr:rowOff>
    </xdr:from>
    <xdr:to>
      <xdr:col>12</xdr:col>
      <xdr:colOff>32657</xdr:colOff>
      <xdr:row>306</xdr:row>
      <xdr:rowOff>156442</xdr:rowOff>
    </xdr:to>
    <xdr:grpSp>
      <xdr:nvGrpSpPr>
        <xdr:cNvPr id="80" name="Grupo 79">
          <a:extLst>
            <a:ext uri="{FF2B5EF4-FFF2-40B4-BE49-F238E27FC236}">
              <a16:creationId xmlns:a16="http://schemas.microsoft.com/office/drawing/2014/main" id="{9935F6F8-D44D-4E97-A4DC-2382ADACC9F1}"/>
            </a:ext>
          </a:extLst>
        </xdr:cNvPr>
        <xdr:cNvGrpSpPr/>
      </xdr:nvGrpSpPr>
      <xdr:grpSpPr>
        <a:xfrm>
          <a:off x="109483" y="88163678"/>
          <a:ext cx="9820415" cy="400092"/>
          <a:chOff x="0" y="8335704"/>
          <a:chExt cx="10882638" cy="146098"/>
        </a:xfrm>
      </xdr:grpSpPr>
      <xdr:sp macro="" textlink="">
        <xdr:nvSpPr>
          <xdr:cNvPr id="81" name="Rectángulo 80">
            <a:extLst>
              <a:ext uri="{FF2B5EF4-FFF2-40B4-BE49-F238E27FC236}">
                <a16:creationId xmlns:a16="http://schemas.microsoft.com/office/drawing/2014/main" id="{EFE04473-A2EF-A38B-CD2D-68E3D5DC6F3A}"/>
              </a:ext>
            </a:extLst>
          </xdr:cNvPr>
          <xdr:cNvSpPr/>
        </xdr:nvSpPr>
        <xdr:spPr>
          <a:xfrm>
            <a:off x="1409961" y="8342581"/>
            <a:ext cx="9472677" cy="13922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en las acciones preventivas por estrategia y sexo, según mes</a:t>
            </a:r>
          </a:p>
          <a:p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2" name="Rectángulo 51">
            <a:extLst>
              <a:ext uri="{FF2B5EF4-FFF2-40B4-BE49-F238E27FC236}">
                <a16:creationId xmlns:a16="http://schemas.microsoft.com/office/drawing/2014/main" id="{DABFDD08-55C9-F75E-8441-7C9E2B17FA3D}"/>
              </a:ext>
            </a:extLst>
          </xdr:cNvPr>
          <xdr:cNvSpPr/>
        </xdr:nvSpPr>
        <xdr:spPr>
          <a:xfrm>
            <a:off x="0" y="8335704"/>
            <a:ext cx="1636416" cy="13782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N°19</a:t>
            </a:r>
          </a:p>
        </xdr:txBody>
      </xdr:sp>
    </xdr:grpSp>
    <xdr:clientData/>
  </xdr:twoCellAnchor>
  <xdr:twoCellAnchor>
    <xdr:from>
      <xdr:col>0</xdr:col>
      <xdr:colOff>91440</xdr:colOff>
      <xdr:row>81</xdr:row>
      <xdr:rowOff>213360</xdr:rowOff>
    </xdr:from>
    <xdr:to>
      <xdr:col>9</xdr:col>
      <xdr:colOff>9350</xdr:colOff>
      <xdr:row>82</xdr:row>
      <xdr:rowOff>236947</xdr:rowOff>
    </xdr:to>
    <xdr:grpSp>
      <xdr:nvGrpSpPr>
        <xdr:cNvPr id="83" name="Grupo 82">
          <a:extLst>
            <a:ext uri="{FF2B5EF4-FFF2-40B4-BE49-F238E27FC236}">
              <a16:creationId xmlns:a16="http://schemas.microsoft.com/office/drawing/2014/main" id="{C0B813D9-1179-4CD3-B736-2887072480DE}"/>
            </a:ext>
          </a:extLst>
        </xdr:cNvPr>
        <xdr:cNvGrpSpPr/>
      </xdr:nvGrpSpPr>
      <xdr:grpSpPr>
        <a:xfrm>
          <a:off x="91440" y="24387153"/>
          <a:ext cx="7340841" cy="395828"/>
          <a:chOff x="99951" y="8256085"/>
          <a:chExt cx="5572523" cy="294965"/>
        </a:xfrm>
      </xdr:grpSpPr>
      <xdr:sp macro="" textlink="">
        <xdr:nvSpPr>
          <xdr:cNvPr id="84" name="Rectángulo 83">
            <a:extLst>
              <a:ext uri="{FF2B5EF4-FFF2-40B4-BE49-F238E27FC236}">
                <a16:creationId xmlns:a16="http://schemas.microsoft.com/office/drawing/2014/main" id="{81403AD8-BBA0-A923-615F-789432421833}"/>
              </a:ext>
            </a:extLst>
          </xdr:cNvPr>
          <xdr:cNvSpPr/>
        </xdr:nvSpPr>
        <xdr:spPr>
          <a:xfrm>
            <a:off x="1026288" y="8256085"/>
            <a:ext cx="4646186" cy="294965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región por estrategia</a:t>
            </a:r>
            <a:endParaRPr lang="es-PE" sz="11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5" name="Rectángulo 51">
            <a:extLst>
              <a:ext uri="{FF2B5EF4-FFF2-40B4-BE49-F238E27FC236}">
                <a16:creationId xmlns:a16="http://schemas.microsoft.com/office/drawing/2014/main" id="{011DB85C-537B-5997-4E68-74DC3325E83E}"/>
              </a:ext>
            </a:extLst>
          </xdr:cNvPr>
          <xdr:cNvSpPr/>
        </xdr:nvSpPr>
        <xdr:spPr>
          <a:xfrm>
            <a:off x="99951" y="8262954"/>
            <a:ext cx="1054512" cy="24389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N°7</a:t>
            </a:r>
          </a:p>
        </xdr:txBody>
      </xdr:sp>
    </xdr:grpSp>
    <xdr:clientData/>
  </xdr:twoCellAnchor>
  <xdr:twoCellAnchor>
    <xdr:from>
      <xdr:col>1</xdr:col>
      <xdr:colOff>0</xdr:colOff>
      <xdr:row>319</xdr:row>
      <xdr:rowOff>20</xdr:rowOff>
    </xdr:from>
    <xdr:to>
      <xdr:col>12</xdr:col>
      <xdr:colOff>0</xdr:colOff>
      <xdr:row>320</xdr:row>
      <xdr:rowOff>169803</xdr:rowOff>
    </xdr:to>
    <xdr:grpSp>
      <xdr:nvGrpSpPr>
        <xdr:cNvPr id="86" name="Grupo 85">
          <a:extLst>
            <a:ext uri="{FF2B5EF4-FFF2-40B4-BE49-F238E27FC236}">
              <a16:creationId xmlns:a16="http://schemas.microsoft.com/office/drawing/2014/main" id="{98E32655-D1AC-44D6-A58E-CAA76A351F7A}"/>
            </a:ext>
          </a:extLst>
        </xdr:cNvPr>
        <xdr:cNvGrpSpPr/>
      </xdr:nvGrpSpPr>
      <xdr:grpSpPr>
        <a:xfrm>
          <a:off x="109483" y="91669934"/>
          <a:ext cx="9787758" cy="421593"/>
          <a:chOff x="0" y="8335704"/>
          <a:chExt cx="16987871" cy="150871"/>
        </a:xfrm>
      </xdr:grpSpPr>
      <xdr:sp macro="" textlink="">
        <xdr:nvSpPr>
          <xdr:cNvPr id="87" name="Rectángulo 86">
            <a:extLst>
              <a:ext uri="{FF2B5EF4-FFF2-40B4-BE49-F238E27FC236}">
                <a16:creationId xmlns:a16="http://schemas.microsoft.com/office/drawing/2014/main" id="{E97F2124-FBAD-15C5-60D7-1601E4DCC51D}"/>
              </a:ext>
            </a:extLst>
          </xdr:cNvPr>
          <xdr:cNvSpPr/>
        </xdr:nvSpPr>
        <xdr:spPr>
          <a:xfrm>
            <a:off x="1426647" y="8342582"/>
            <a:ext cx="15561224" cy="14399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en las acciones preventivas por estrategia y sexo, según región</a:t>
            </a:r>
          </a:p>
          <a:p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8" name="Rectángulo 51">
            <a:extLst>
              <a:ext uri="{FF2B5EF4-FFF2-40B4-BE49-F238E27FC236}">
                <a16:creationId xmlns:a16="http://schemas.microsoft.com/office/drawing/2014/main" id="{0D2ED304-7B4C-8D36-AFFA-67E8BDA6BE0B}"/>
              </a:ext>
            </a:extLst>
          </xdr:cNvPr>
          <xdr:cNvSpPr/>
        </xdr:nvSpPr>
        <xdr:spPr>
          <a:xfrm>
            <a:off x="0" y="8335704"/>
            <a:ext cx="1636416" cy="137822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N°20</a:t>
            </a:r>
          </a:p>
        </xdr:txBody>
      </xdr:sp>
    </xdr:grpSp>
    <xdr:clientData/>
  </xdr:twoCellAnchor>
  <xdr:twoCellAnchor>
    <xdr:from>
      <xdr:col>1</xdr:col>
      <xdr:colOff>404813</xdr:colOff>
      <xdr:row>16</xdr:row>
      <xdr:rowOff>166686</xdr:rowOff>
    </xdr:from>
    <xdr:to>
      <xdr:col>8</xdr:col>
      <xdr:colOff>357187</xdr:colOff>
      <xdr:row>48</xdr:row>
      <xdr:rowOff>95248</xdr:rowOff>
    </xdr:to>
    <xdr:grpSp>
      <xdr:nvGrpSpPr>
        <xdr:cNvPr id="89" name="Grupo 88">
          <a:extLst>
            <a:ext uri="{FF2B5EF4-FFF2-40B4-BE49-F238E27FC236}">
              <a16:creationId xmlns:a16="http://schemas.microsoft.com/office/drawing/2014/main" id="{D3198746-6574-45F6-AAB7-0CA0B54227DB}"/>
            </a:ext>
          </a:extLst>
        </xdr:cNvPr>
        <xdr:cNvGrpSpPr/>
      </xdr:nvGrpSpPr>
      <xdr:grpSpPr>
        <a:xfrm>
          <a:off x="514296" y="4392720"/>
          <a:ext cx="6313322" cy="8446321"/>
          <a:chOff x="5155470" y="540809"/>
          <a:chExt cx="4496928" cy="6388021"/>
        </a:xfrm>
      </xdr:grpSpPr>
      <xdr:sp macro="" textlink="">
        <xdr:nvSpPr>
          <xdr:cNvPr id="90" name="ShpHUC">
            <a:extLst>
              <a:ext uri="{FF2B5EF4-FFF2-40B4-BE49-F238E27FC236}">
                <a16:creationId xmlns:a16="http://schemas.microsoft.com/office/drawing/2014/main" id="{752D1FF9-6734-F448-5DB8-9B7331580BDE}"/>
              </a:ext>
            </a:extLst>
          </xdr:cNvPr>
          <xdr:cNvSpPr/>
        </xdr:nvSpPr>
        <xdr:spPr>
          <a:xfrm>
            <a:off x="6688667" y="3404024"/>
            <a:ext cx="971550" cy="712470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1" name="ShpAMA">
            <a:extLst>
              <a:ext uri="{FF2B5EF4-FFF2-40B4-BE49-F238E27FC236}">
                <a16:creationId xmlns:a16="http://schemas.microsoft.com/office/drawing/2014/main" id="{53ADB60A-462D-A401-D563-2BD1A39CE378}"/>
              </a:ext>
            </a:extLst>
          </xdr:cNvPr>
          <xdr:cNvSpPr/>
        </xdr:nvSpPr>
        <xdr:spPr>
          <a:xfrm>
            <a:off x="6170632" y="1531204"/>
            <a:ext cx="545224" cy="1411219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 b="1"/>
          </a:p>
        </xdr:txBody>
      </xdr:sp>
      <xdr:sp macro="" textlink="">
        <xdr:nvSpPr>
          <xdr:cNvPr id="92" name="ShpANC">
            <a:extLst>
              <a:ext uri="{FF2B5EF4-FFF2-40B4-BE49-F238E27FC236}">
                <a16:creationId xmlns:a16="http://schemas.microsoft.com/office/drawing/2014/main" id="{34F2205F-45A7-3B83-8824-3265DCDD5ACC}"/>
              </a:ext>
            </a:extLst>
          </xdr:cNvPr>
          <xdr:cNvSpPr/>
        </xdr:nvSpPr>
        <xdr:spPr>
          <a:xfrm>
            <a:off x="6218171" y="3289022"/>
            <a:ext cx="666890" cy="927434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3" name="ShpAPU">
            <a:extLst>
              <a:ext uri="{FF2B5EF4-FFF2-40B4-BE49-F238E27FC236}">
                <a16:creationId xmlns:a16="http://schemas.microsoft.com/office/drawing/2014/main" id="{066CD554-778F-BE8F-5154-75594D1927F4}"/>
              </a:ext>
            </a:extLst>
          </xdr:cNvPr>
          <xdr:cNvSpPr/>
        </xdr:nvSpPr>
        <xdr:spPr>
          <a:xfrm>
            <a:off x="7867500" y="5073706"/>
            <a:ext cx="597492" cy="541591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4" name="ShpARE">
            <a:extLst>
              <a:ext uri="{FF2B5EF4-FFF2-40B4-BE49-F238E27FC236}">
                <a16:creationId xmlns:a16="http://schemas.microsoft.com/office/drawing/2014/main" id="{1B4CF076-B423-73AD-0408-B6109645DC55}"/>
              </a:ext>
            </a:extLst>
          </xdr:cNvPr>
          <xdr:cNvSpPr/>
        </xdr:nvSpPr>
        <xdr:spPr>
          <a:xfrm>
            <a:off x="7456074" y="5570009"/>
            <a:ext cx="1414058" cy="912395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5" name="ShpAYA">
            <a:extLst>
              <a:ext uri="{FF2B5EF4-FFF2-40B4-BE49-F238E27FC236}">
                <a16:creationId xmlns:a16="http://schemas.microsoft.com/office/drawing/2014/main" id="{2768B6BD-A70F-272D-BC28-80337616E607}"/>
              </a:ext>
            </a:extLst>
          </xdr:cNvPr>
          <xdr:cNvSpPr/>
        </xdr:nvSpPr>
        <xdr:spPr>
          <a:xfrm>
            <a:off x="7436369" y="4707746"/>
            <a:ext cx="746960" cy="1173079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6" name="ShpCAJ">
            <a:extLst>
              <a:ext uri="{FF2B5EF4-FFF2-40B4-BE49-F238E27FC236}">
                <a16:creationId xmlns:a16="http://schemas.microsoft.com/office/drawing/2014/main" id="{7A0D7459-88FF-F2D9-08FC-73C11485AE9A}"/>
              </a:ext>
            </a:extLst>
          </xdr:cNvPr>
          <xdr:cNvSpPr/>
        </xdr:nvSpPr>
        <xdr:spPr>
          <a:xfrm>
            <a:off x="5945196" y="2105917"/>
            <a:ext cx="574101" cy="1082842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7" name="ShpCAL">
            <a:extLst>
              <a:ext uri="{FF2B5EF4-FFF2-40B4-BE49-F238E27FC236}">
                <a16:creationId xmlns:a16="http://schemas.microsoft.com/office/drawing/2014/main" id="{67838596-C85F-4E7C-A92F-E3817333C288}"/>
              </a:ext>
            </a:extLst>
          </xdr:cNvPr>
          <xdr:cNvSpPr/>
        </xdr:nvSpPr>
        <xdr:spPr>
          <a:xfrm>
            <a:off x="6729986" y="4574377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8" name="ShpCUZ">
            <a:extLst>
              <a:ext uri="{FF2B5EF4-FFF2-40B4-BE49-F238E27FC236}">
                <a16:creationId xmlns:a16="http://schemas.microsoft.com/office/drawing/2014/main" id="{4CFCB0AD-3055-731C-298A-21B62C342BD3}"/>
              </a:ext>
            </a:extLst>
          </xdr:cNvPr>
          <xdr:cNvSpPr/>
        </xdr:nvSpPr>
        <xdr:spPr>
          <a:xfrm>
            <a:off x="7847825" y="4383877"/>
            <a:ext cx="1199903" cy="1430547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99" name="ShpHUV">
            <a:extLst>
              <a:ext uri="{FF2B5EF4-FFF2-40B4-BE49-F238E27FC236}">
                <a16:creationId xmlns:a16="http://schemas.microsoft.com/office/drawing/2014/main" id="{380EF084-D343-3842-DD61-975BB12C074E}"/>
              </a:ext>
            </a:extLst>
          </xdr:cNvPr>
          <xdr:cNvSpPr/>
        </xdr:nvSpPr>
        <xdr:spPr>
          <a:xfrm>
            <a:off x="7211563" y="4642669"/>
            <a:ext cx="496083" cy="740434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0" name="ShpICA">
            <a:extLst>
              <a:ext uri="{FF2B5EF4-FFF2-40B4-BE49-F238E27FC236}">
                <a16:creationId xmlns:a16="http://schemas.microsoft.com/office/drawing/2014/main" id="{91259309-1197-518D-0FA6-F824437BE6A6}"/>
              </a:ext>
            </a:extLst>
          </xdr:cNvPr>
          <xdr:cNvSpPr/>
        </xdr:nvSpPr>
        <xdr:spPr>
          <a:xfrm>
            <a:off x="6995967" y="5002106"/>
            <a:ext cx="578691" cy="823616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1" name="ShpJUN">
            <a:extLst>
              <a:ext uri="{FF2B5EF4-FFF2-40B4-BE49-F238E27FC236}">
                <a16:creationId xmlns:a16="http://schemas.microsoft.com/office/drawing/2014/main" id="{A1622DFC-B33E-763B-390D-ED4B04A0D1A7}"/>
              </a:ext>
            </a:extLst>
          </xdr:cNvPr>
          <xdr:cNvSpPr/>
        </xdr:nvSpPr>
        <xdr:spPr>
          <a:xfrm>
            <a:off x="6967212" y="4199704"/>
            <a:ext cx="1035398" cy="680192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2" name="ShpLAL">
            <a:extLst>
              <a:ext uri="{FF2B5EF4-FFF2-40B4-BE49-F238E27FC236}">
                <a16:creationId xmlns:a16="http://schemas.microsoft.com/office/drawing/2014/main" id="{2529C747-60C7-388D-F075-93C71B3E0F22}"/>
              </a:ext>
            </a:extLst>
          </xdr:cNvPr>
          <xdr:cNvSpPr/>
        </xdr:nvSpPr>
        <xdr:spPr>
          <a:xfrm>
            <a:off x="5855873" y="2917386"/>
            <a:ext cx="990031" cy="686519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3" name="ShpLAM">
            <a:extLst>
              <a:ext uri="{FF2B5EF4-FFF2-40B4-BE49-F238E27FC236}">
                <a16:creationId xmlns:a16="http://schemas.microsoft.com/office/drawing/2014/main" id="{E5FF6C96-41C3-5F02-BFC6-F8ECD242E820}"/>
              </a:ext>
            </a:extLst>
          </xdr:cNvPr>
          <xdr:cNvSpPr/>
        </xdr:nvSpPr>
        <xdr:spPr>
          <a:xfrm>
            <a:off x="5540259" y="2442934"/>
            <a:ext cx="514569" cy="539457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4" name="ShpLIM">
            <a:extLst>
              <a:ext uri="{FF2B5EF4-FFF2-40B4-BE49-F238E27FC236}">
                <a16:creationId xmlns:a16="http://schemas.microsoft.com/office/drawing/2014/main" id="{CE66EA62-2C38-26BA-80DD-F179E171ACB0}"/>
              </a:ext>
            </a:extLst>
          </xdr:cNvPr>
          <xdr:cNvSpPr/>
        </xdr:nvSpPr>
        <xdr:spPr>
          <a:xfrm>
            <a:off x="6481388" y="4060386"/>
            <a:ext cx="840510" cy="1033704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9A3C00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5" name="ShpLOR">
            <a:extLst>
              <a:ext uri="{FF2B5EF4-FFF2-40B4-BE49-F238E27FC236}">
                <a16:creationId xmlns:a16="http://schemas.microsoft.com/office/drawing/2014/main" id="{0C750CE3-8AD1-6B71-F027-4D9C2FF97208}"/>
              </a:ext>
            </a:extLst>
          </xdr:cNvPr>
          <xdr:cNvSpPr/>
        </xdr:nvSpPr>
        <xdr:spPr>
          <a:xfrm>
            <a:off x="6508492" y="540809"/>
            <a:ext cx="2705896" cy="2939857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6" name="ShpMAD">
            <a:extLst>
              <a:ext uri="{FF2B5EF4-FFF2-40B4-BE49-F238E27FC236}">
                <a16:creationId xmlns:a16="http://schemas.microsoft.com/office/drawing/2014/main" id="{29BF972E-293B-B421-84B6-9675EF3E871F}"/>
              </a:ext>
            </a:extLst>
          </xdr:cNvPr>
          <xdr:cNvSpPr/>
        </xdr:nvSpPr>
        <xdr:spPr>
          <a:xfrm>
            <a:off x="8365127" y="3966537"/>
            <a:ext cx="1246855" cy="1162070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7" name="ShpMOQ">
            <a:extLst>
              <a:ext uri="{FF2B5EF4-FFF2-40B4-BE49-F238E27FC236}">
                <a16:creationId xmlns:a16="http://schemas.microsoft.com/office/drawing/2014/main" id="{E6DA95A6-63FF-B7AC-22DF-29A3E247AA44}"/>
              </a:ext>
            </a:extLst>
          </xdr:cNvPr>
          <xdr:cNvSpPr/>
        </xdr:nvSpPr>
        <xdr:spPr>
          <a:xfrm>
            <a:off x="8642634" y="6033270"/>
            <a:ext cx="480336" cy="614796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8" name="ShpPAS">
            <a:extLst>
              <a:ext uri="{FF2B5EF4-FFF2-40B4-BE49-F238E27FC236}">
                <a16:creationId xmlns:a16="http://schemas.microsoft.com/office/drawing/2014/main" id="{83B6D443-D506-42C4-599C-1A3F485548B0}"/>
              </a:ext>
            </a:extLst>
          </xdr:cNvPr>
          <xdr:cNvSpPr/>
        </xdr:nvSpPr>
        <xdr:spPr>
          <a:xfrm>
            <a:off x="6886124" y="3840269"/>
            <a:ext cx="873681" cy="49978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9" name="ShpPIU">
            <a:extLst>
              <a:ext uri="{FF2B5EF4-FFF2-40B4-BE49-F238E27FC236}">
                <a16:creationId xmlns:a16="http://schemas.microsoft.com/office/drawing/2014/main" id="{461AA87B-6DC1-9CDE-AE77-D58FF88F1390}"/>
              </a:ext>
            </a:extLst>
          </xdr:cNvPr>
          <xdr:cNvSpPr/>
        </xdr:nvSpPr>
        <xdr:spPr>
          <a:xfrm>
            <a:off x="5267536" y="1934997"/>
            <a:ext cx="727092" cy="796562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0" name="ShpPUN">
            <a:extLst>
              <a:ext uri="{FF2B5EF4-FFF2-40B4-BE49-F238E27FC236}">
                <a16:creationId xmlns:a16="http://schemas.microsoft.com/office/drawing/2014/main" id="{7493D2C4-7765-FA5F-5D39-98B054AC990B}"/>
              </a:ext>
            </a:extLst>
          </xdr:cNvPr>
          <xdr:cNvSpPr/>
        </xdr:nvSpPr>
        <xdr:spPr>
          <a:xfrm>
            <a:off x="8771258" y="5021369"/>
            <a:ext cx="780727" cy="1471520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1" name="ShpSAN">
            <a:extLst>
              <a:ext uri="{FF2B5EF4-FFF2-40B4-BE49-F238E27FC236}">
                <a16:creationId xmlns:a16="http://schemas.microsoft.com/office/drawing/2014/main" id="{22A032A9-EE9C-02F4-BAE8-98281027C825}"/>
              </a:ext>
            </a:extLst>
          </xdr:cNvPr>
          <xdr:cNvSpPr/>
        </xdr:nvSpPr>
        <xdr:spPr>
          <a:xfrm>
            <a:off x="6505124" y="2388659"/>
            <a:ext cx="826486" cy="1116330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2" name="ShpTAC">
            <a:extLst>
              <a:ext uri="{FF2B5EF4-FFF2-40B4-BE49-F238E27FC236}">
                <a16:creationId xmlns:a16="http://schemas.microsoft.com/office/drawing/2014/main" id="{F313C6CE-A47E-B766-DB36-C82B9A1DEDC3}"/>
              </a:ext>
            </a:extLst>
          </xdr:cNvPr>
          <xdr:cNvSpPr/>
        </xdr:nvSpPr>
        <xdr:spPr>
          <a:xfrm>
            <a:off x="8737784" y="6335819"/>
            <a:ext cx="562057" cy="51077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3" name="ShpTUM">
            <a:extLst>
              <a:ext uri="{FF2B5EF4-FFF2-40B4-BE49-F238E27FC236}">
                <a16:creationId xmlns:a16="http://schemas.microsoft.com/office/drawing/2014/main" id="{1858DCA9-7C33-7951-751F-3AEFF1162096}"/>
              </a:ext>
            </a:extLst>
          </xdr:cNvPr>
          <xdr:cNvSpPr/>
        </xdr:nvSpPr>
        <xdr:spPr>
          <a:xfrm>
            <a:off x="5369744" y="1699049"/>
            <a:ext cx="323075" cy="266700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4" name="ShpUCA">
            <a:extLst>
              <a:ext uri="{FF2B5EF4-FFF2-40B4-BE49-F238E27FC236}">
                <a16:creationId xmlns:a16="http://schemas.microsoft.com/office/drawing/2014/main" id="{2F471496-A4C5-ED22-D243-D1F146D0FAD4}"/>
              </a:ext>
            </a:extLst>
          </xdr:cNvPr>
          <xdr:cNvSpPr/>
        </xdr:nvSpPr>
        <xdr:spPr>
          <a:xfrm>
            <a:off x="7145204" y="3055409"/>
            <a:ext cx="1863090" cy="1398395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5" name="SimAMA">
            <a:extLst>
              <a:ext uri="{FF2B5EF4-FFF2-40B4-BE49-F238E27FC236}">
                <a16:creationId xmlns:a16="http://schemas.microsoft.com/office/drawing/2014/main" id="{D1ED3D38-6BDF-5166-04EC-9B464C1F87A4}"/>
              </a:ext>
            </a:extLst>
          </xdr:cNvPr>
          <xdr:cNvSpPr/>
        </xdr:nvSpPr>
        <xdr:spPr>
          <a:xfrm>
            <a:off x="6015723" y="1939642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803</a:t>
            </a:r>
          </a:p>
        </xdr:txBody>
      </xdr:sp>
      <xdr:sp macro="" textlink="">
        <xdr:nvSpPr>
          <xdr:cNvPr id="116" name="SimANC">
            <a:extLst>
              <a:ext uri="{FF2B5EF4-FFF2-40B4-BE49-F238E27FC236}">
                <a16:creationId xmlns:a16="http://schemas.microsoft.com/office/drawing/2014/main" id="{1DA8FE13-4F27-26F1-911F-40690316AC9B}"/>
              </a:ext>
            </a:extLst>
          </xdr:cNvPr>
          <xdr:cNvSpPr/>
        </xdr:nvSpPr>
        <xdr:spPr>
          <a:xfrm>
            <a:off x="5851709" y="3561331"/>
            <a:ext cx="922681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445</a:t>
            </a:r>
          </a:p>
        </xdr:txBody>
      </xdr:sp>
      <xdr:sp macro="" textlink="">
        <xdr:nvSpPr>
          <xdr:cNvPr id="117" name="SimAPU">
            <a:extLst>
              <a:ext uri="{FF2B5EF4-FFF2-40B4-BE49-F238E27FC236}">
                <a16:creationId xmlns:a16="http://schemas.microsoft.com/office/drawing/2014/main" id="{01E96B62-3353-AAD6-2940-2298C95F54DA}"/>
              </a:ext>
            </a:extLst>
          </xdr:cNvPr>
          <xdr:cNvSpPr/>
        </xdr:nvSpPr>
        <xdr:spPr>
          <a:xfrm>
            <a:off x="7816101" y="5081295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533</a:t>
            </a:r>
          </a:p>
        </xdr:txBody>
      </xdr:sp>
      <xdr:sp macro="" textlink="">
        <xdr:nvSpPr>
          <xdr:cNvPr id="118" name="SimARE">
            <a:extLst>
              <a:ext uri="{FF2B5EF4-FFF2-40B4-BE49-F238E27FC236}">
                <a16:creationId xmlns:a16="http://schemas.microsoft.com/office/drawing/2014/main" id="{E850CCF5-B616-964F-E0FD-678030762A39}"/>
              </a:ext>
            </a:extLst>
          </xdr:cNvPr>
          <xdr:cNvSpPr/>
        </xdr:nvSpPr>
        <xdr:spPr>
          <a:xfrm>
            <a:off x="7978411" y="5792968"/>
            <a:ext cx="814129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602</a:t>
            </a:r>
          </a:p>
        </xdr:txBody>
      </xdr:sp>
      <xdr:sp macro="" textlink="">
        <xdr:nvSpPr>
          <xdr:cNvPr id="119" name="SimAYA">
            <a:extLst>
              <a:ext uri="{FF2B5EF4-FFF2-40B4-BE49-F238E27FC236}">
                <a16:creationId xmlns:a16="http://schemas.microsoft.com/office/drawing/2014/main" id="{890AB5D6-83A4-CACE-E43A-F5B6D1988094}"/>
              </a:ext>
            </a:extLst>
          </xdr:cNvPr>
          <xdr:cNvSpPr/>
        </xdr:nvSpPr>
        <xdr:spPr>
          <a:xfrm>
            <a:off x="7376328" y="5333836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129</a:t>
            </a:r>
          </a:p>
        </xdr:txBody>
      </xdr:sp>
      <xdr:sp macro="" textlink="">
        <xdr:nvSpPr>
          <xdr:cNvPr id="120" name="SimCAJ">
            <a:extLst>
              <a:ext uri="{FF2B5EF4-FFF2-40B4-BE49-F238E27FC236}">
                <a16:creationId xmlns:a16="http://schemas.microsoft.com/office/drawing/2014/main" id="{E3A9B97B-5EE8-02C8-6820-96188EAED791}"/>
              </a:ext>
            </a:extLst>
          </xdr:cNvPr>
          <xdr:cNvSpPr/>
        </xdr:nvSpPr>
        <xdr:spPr>
          <a:xfrm>
            <a:off x="5832927" y="2587734"/>
            <a:ext cx="799832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991</a:t>
            </a:r>
          </a:p>
        </xdr:txBody>
      </xdr:sp>
      <xdr:sp macro="" textlink="">
        <xdr:nvSpPr>
          <xdr:cNvPr id="121" name="SimCAL">
            <a:extLst>
              <a:ext uri="{FF2B5EF4-FFF2-40B4-BE49-F238E27FC236}">
                <a16:creationId xmlns:a16="http://schemas.microsoft.com/office/drawing/2014/main" id="{19957F9E-D3C5-EC06-F6DE-397DCADDD234}"/>
              </a:ext>
            </a:extLst>
          </xdr:cNvPr>
          <xdr:cNvSpPr/>
        </xdr:nvSpPr>
        <xdr:spPr>
          <a:xfrm>
            <a:off x="6194950" y="4440796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932</a:t>
            </a:r>
          </a:p>
        </xdr:txBody>
      </xdr:sp>
      <xdr:sp macro="" textlink="">
        <xdr:nvSpPr>
          <xdr:cNvPr id="122" name="SimCUZ">
            <a:extLst>
              <a:ext uri="{FF2B5EF4-FFF2-40B4-BE49-F238E27FC236}">
                <a16:creationId xmlns:a16="http://schemas.microsoft.com/office/drawing/2014/main" id="{AE880768-2E7F-CE3D-3A18-9D76D9F2F3F3}"/>
              </a:ext>
            </a:extLst>
          </xdr:cNvPr>
          <xdr:cNvSpPr/>
        </xdr:nvSpPr>
        <xdr:spPr>
          <a:xfrm>
            <a:off x="7887456" y="4659995"/>
            <a:ext cx="876276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144</a:t>
            </a:r>
          </a:p>
        </xdr:txBody>
      </xdr:sp>
      <xdr:sp macro="" textlink="">
        <xdr:nvSpPr>
          <xdr:cNvPr id="123" name="SimHUV">
            <a:extLst>
              <a:ext uri="{FF2B5EF4-FFF2-40B4-BE49-F238E27FC236}">
                <a16:creationId xmlns:a16="http://schemas.microsoft.com/office/drawing/2014/main" id="{5E273847-D068-4201-2076-D38DD5B377A2}"/>
              </a:ext>
            </a:extLst>
          </xdr:cNvPr>
          <xdr:cNvSpPr/>
        </xdr:nvSpPr>
        <xdr:spPr>
          <a:xfrm>
            <a:off x="6966133" y="4753100"/>
            <a:ext cx="880167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691</a:t>
            </a:r>
          </a:p>
        </xdr:txBody>
      </xdr:sp>
      <xdr:sp macro="" textlink="">
        <xdr:nvSpPr>
          <xdr:cNvPr id="124" name="SimHUC">
            <a:extLst>
              <a:ext uri="{FF2B5EF4-FFF2-40B4-BE49-F238E27FC236}">
                <a16:creationId xmlns:a16="http://schemas.microsoft.com/office/drawing/2014/main" id="{970DBCBA-6BD8-0244-BB0A-781D05949E69}"/>
              </a:ext>
            </a:extLst>
          </xdr:cNvPr>
          <xdr:cNvSpPr/>
        </xdr:nvSpPr>
        <xdr:spPr>
          <a:xfrm>
            <a:off x="6709982" y="3532195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950</a:t>
            </a:r>
          </a:p>
        </xdr:txBody>
      </xdr:sp>
      <xdr:sp macro="" textlink="">
        <xdr:nvSpPr>
          <xdr:cNvPr id="125" name="SimICA">
            <a:extLst>
              <a:ext uri="{FF2B5EF4-FFF2-40B4-BE49-F238E27FC236}">
                <a16:creationId xmlns:a16="http://schemas.microsoft.com/office/drawing/2014/main" id="{2119F038-E05B-78E7-2FD0-3FDE1E0DDBE4}"/>
              </a:ext>
            </a:extLst>
          </xdr:cNvPr>
          <xdr:cNvSpPr/>
        </xdr:nvSpPr>
        <xdr:spPr>
          <a:xfrm>
            <a:off x="6870231" y="5075887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094</a:t>
            </a:r>
          </a:p>
        </xdr:txBody>
      </xdr:sp>
      <xdr:sp macro="" textlink="">
        <xdr:nvSpPr>
          <xdr:cNvPr id="126" name="SimJUN">
            <a:extLst>
              <a:ext uri="{FF2B5EF4-FFF2-40B4-BE49-F238E27FC236}">
                <a16:creationId xmlns:a16="http://schemas.microsoft.com/office/drawing/2014/main" id="{CF3894DD-C90D-A385-0193-D06406D06E10}"/>
              </a:ext>
            </a:extLst>
          </xdr:cNvPr>
          <xdr:cNvSpPr/>
        </xdr:nvSpPr>
        <xdr:spPr>
          <a:xfrm>
            <a:off x="6944282" y="4259480"/>
            <a:ext cx="936252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818</a:t>
            </a:r>
          </a:p>
        </xdr:txBody>
      </xdr:sp>
      <xdr:sp macro="" textlink="">
        <xdr:nvSpPr>
          <xdr:cNvPr id="127" name="SimLAL">
            <a:extLst>
              <a:ext uri="{FF2B5EF4-FFF2-40B4-BE49-F238E27FC236}">
                <a16:creationId xmlns:a16="http://schemas.microsoft.com/office/drawing/2014/main" id="{D48CF746-1631-51FE-2F90-9102CC6187B7}"/>
              </a:ext>
            </a:extLst>
          </xdr:cNvPr>
          <xdr:cNvSpPr/>
        </xdr:nvSpPr>
        <xdr:spPr>
          <a:xfrm>
            <a:off x="5821491" y="3032624"/>
            <a:ext cx="887901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357</a:t>
            </a:r>
          </a:p>
        </xdr:txBody>
      </xdr:sp>
      <xdr:sp macro="" textlink="">
        <xdr:nvSpPr>
          <xdr:cNvPr id="128" name="SimLAM">
            <a:extLst>
              <a:ext uri="{FF2B5EF4-FFF2-40B4-BE49-F238E27FC236}">
                <a16:creationId xmlns:a16="http://schemas.microsoft.com/office/drawing/2014/main" id="{FB102B7E-5101-9106-9BE0-EB82506B11AB}"/>
              </a:ext>
            </a:extLst>
          </xdr:cNvPr>
          <xdr:cNvSpPr/>
        </xdr:nvSpPr>
        <xdr:spPr>
          <a:xfrm>
            <a:off x="5155470" y="2560189"/>
            <a:ext cx="916323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903</a:t>
            </a:r>
          </a:p>
        </xdr:txBody>
      </xdr:sp>
      <xdr:sp macro="" textlink="">
        <xdr:nvSpPr>
          <xdr:cNvPr id="129" name="SimLIM">
            <a:extLst>
              <a:ext uri="{FF2B5EF4-FFF2-40B4-BE49-F238E27FC236}">
                <a16:creationId xmlns:a16="http://schemas.microsoft.com/office/drawing/2014/main" id="{67ABE87A-E778-AFA8-D8E5-61B972A86614}"/>
              </a:ext>
            </a:extLst>
          </xdr:cNvPr>
          <xdr:cNvSpPr/>
        </xdr:nvSpPr>
        <xdr:spPr>
          <a:xfrm>
            <a:off x="6466786" y="4112058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5 814</a:t>
            </a:r>
          </a:p>
        </xdr:txBody>
      </xdr:sp>
      <xdr:sp macro="" textlink="">
        <xdr:nvSpPr>
          <xdr:cNvPr id="130" name="SimLOR">
            <a:extLst>
              <a:ext uri="{FF2B5EF4-FFF2-40B4-BE49-F238E27FC236}">
                <a16:creationId xmlns:a16="http://schemas.microsoft.com/office/drawing/2014/main" id="{BCED4699-D225-913F-01B4-30BB579667BE}"/>
              </a:ext>
            </a:extLst>
          </xdr:cNvPr>
          <xdr:cNvSpPr/>
        </xdr:nvSpPr>
        <xdr:spPr>
          <a:xfrm>
            <a:off x="7198598" y="1642772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812</a:t>
            </a:r>
          </a:p>
        </xdr:txBody>
      </xdr:sp>
      <xdr:sp macro="" textlink="">
        <xdr:nvSpPr>
          <xdr:cNvPr id="131" name="SimMAD">
            <a:extLst>
              <a:ext uri="{FF2B5EF4-FFF2-40B4-BE49-F238E27FC236}">
                <a16:creationId xmlns:a16="http://schemas.microsoft.com/office/drawing/2014/main" id="{5B73E8C4-1EE9-3FC2-F8B4-17E775B033DD}"/>
              </a:ext>
            </a:extLst>
          </xdr:cNvPr>
          <xdr:cNvSpPr/>
        </xdr:nvSpPr>
        <xdr:spPr>
          <a:xfrm>
            <a:off x="8492931" y="4337032"/>
            <a:ext cx="941049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146</a:t>
            </a:r>
          </a:p>
        </xdr:txBody>
      </xdr:sp>
      <xdr:sp macro="" textlink="">
        <xdr:nvSpPr>
          <xdr:cNvPr id="132" name="SimMOQ">
            <a:extLst>
              <a:ext uri="{FF2B5EF4-FFF2-40B4-BE49-F238E27FC236}">
                <a16:creationId xmlns:a16="http://schemas.microsoft.com/office/drawing/2014/main" id="{11342920-FEC1-E63E-641A-9747BAAF0DFB}"/>
              </a:ext>
            </a:extLst>
          </xdr:cNvPr>
          <xdr:cNvSpPr/>
        </xdr:nvSpPr>
        <xdr:spPr>
          <a:xfrm>
            <a:off x="8479612" y="6078370"/>
            <a:ext cx="707501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210</a:t>
            </a:r>
          </a:p>
        </xdr:txBody>
      </xdr:sp>
      <xdr:sp macro="" textlink="">
        <xdr:nvSpPr>
          <xdr:cNvPr id="133" name="SimPAS">
            <a:extLst>
              <a:ext uri="{FF2B5EF4-FFF2-40B4-BE49-F238E27FC236}">
                <a16:creationId xmlns:a16="http://schemas.microsoft.com/office/drawing/2014/main" id="{2E9F3350-E9B4-5C69-7B67-6BFA3FE3D780}"/>
              </a:ext>
            </a:extLst>
          </xdr:cNvPr>
          <xdr:cNvSpPr/>
        </xdr:nvSpPr>
        <xdr:spPr>
          <a:xfrm>
            <a:off x="7106246" y="3782941"/>
            <a:ext cx="772646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491</a:t>
            </a:r>
          </a:p>
        </xdr:txBody>
      </xdr:sp>
      <xdr:sp macro="" textlink="">
        <xdr:nvSpPr>
          <xdr:cNvPr id="134" name="SimPIU">
            <a:extLst>
              <a:ext uri="{FF2B5EF4-FFF2-40B4-BE49-F238E27FC236}">
                <a16:creationId xmlns:a16="http://schemas.microsoft.com/office/drawing/2014/main" id="{7310651E-A7A7-A5BB-CF8B-2EAAEE18C9FC}"/>
              </a:ext>
            </a:extLst>
          </xdr:cNvPr>
          <xdr:cNvSpPr/>
        </xdr:nvSpPr>
        <xdr:spPr>
          <a:xfrm>
            <a:off x="5283267" y="1977439"/>
            <a:ext cx="722924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102</a:t>
            </a:r>
          </a:p>
        </xdr:txBody>
      </xdr:sp>
      <xdr:sp macro="" textlink="">
        <xdr:nvSpPr>
          <xdr:cNvPr id="135" name="SimPUN">
            <a:extLst>
              <a:ext uri="{FF2B5EF4-FFF2-40B4-BE49-F238E27FC236}">
                <a16:creationId xmlns:a16="http://schemas.microsoft.com/office/drawing/2014/main" id="{111A7A03-472D-18C2-72FE-5DADFF960352}"/>
              </a:ext>
            </a:extLst>
          </xdr:cNvPr>
          <xdr:cNvSpPr/>
        </xdr:nvSpPr>
        <xdr:spPr>
          <a:xfrm>
            <a:off x="8670373" y="5267767"/>
            <a:ext cx="982025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912</a:t>
            </a:r>
          </a:p>
        </xdr:txBody>
      </xdr:sp>
      <xdr:sp macro="" textlink="">
        <xdr:nvSpPr>
          <xdr:cNvPr id="136" name="SimSAN">
            <a:extLst>
              <a:ext uri="{FF2B5EF4-FFF2-40B4-BE49-F238E27FC236}">
                <a16:creationId xmlns:a16="http://schemas.microsoft.com/office/drawing/2014/main" id="{5F0A53FC-EC44-CA9A-DB6C-9FAA43749FA2}"/>
              </a:ext>
            </a:extLst>
          </xdr:cNvPr>
          <xdr:cNvSpPr/>
        </xdr:nvSpPr>
        <xdr:spPr>
          <a:xfrm>
            <a:off x="6454397" y="2750721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713</a:t>
            </a:r>
          </a:p>
        </xdr:txBody>
      </xdr:sp>
      <xdr:sp macro="" textlink="">
        <xdr:nvSpPr>
          <xdr:cNvPr id="137" name="SimTUM">
            <a:extLst>
              <a:ext uri="{FF2B5EF4-FFF2-40B4-BE49-F238E27FC236}">
                <a16:creationId xmlns:a16="http://schemas.microsoft.com/office/drawing/2014/main" id="{849C3BF6-6F3C-4A59-B915-668AAF945E53}"/>
              </a:ext>
            </a:extLst>
          </xdr:cNvPr>
          <xdr:cNvSpPr/>
        </xdr:nvSpPr>
        <xdr:spPr>
          <a:xfrm>
            <a:off x="5174880" y="1516809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430</a:t>
            </a:r>
          </a:p>
        </xdr:txBody>
      </xdr:sp>
      <xdr:sp macro="" textlink="">
        <xdr:nvSpPr>
          <xdr:cNvPr id="138" name="SimUCA">
            <a:extLst>
              <a:ext uri="{FF2B5EF4-FFF2-40B4-BE49-F238E27FC236}">
                <a16:creationId xmlns:a16="http://schemas.microsoft.com/office/drawing/2014/main" id="{E8F1D00E-8155-9FBE-8365-7BFD526C7CE3}"/>
              </a:ext>
            </a:extLst>
          </xdr:cNvPr>
          <xdr:cNvSpPr/>
        </xdr:nvSpPr>
        <xdr:spPr>
          <a:xfrm>
            <a:off x="7525721" y="3366153"/>
            <a:ext cx="720000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222</a:t>
            </a:r>
          </a:p>
        </xdr:txBody>
      </xdr:sp>
      <xdr:sp macro="" textlink="">
        <xdr:nvSpPr>
          <xdr:cNvPr id="139" name="SimTAC">
            <a:extLst>
              <a:ext uri="{FF2B5EF4-FFF2-40B4-BE49-F238E27FC236}">
                <a16:creationId xmlns:a16="http://schemas.microsoft.com/office/drawing/2014/main" id="{BDCC86C3-32F8-6E0E-CFE6-D635535E7BFE}"/>
              </a:ext>
            </a:extLst>
          </xdr:cNvPr>
          <xdr:cNvSpPr/>
        </xdr:nvSpPr>
        <xdr:spPr>
          <a:xfrm>
            <a:off x="8690231" y="6388830"/>
            <a:ext cx="723175" cy="54000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616</a:t>
            </a:r>
          </a:p>
        </xdr:txBody>
      </xdr:sp>
    </xdr:grpSp>
    <xdr:clientData/>
  </xdr:twoCellAnchor>
  <xdr:twoCellAnchor>
    <xdr:from>
      <xdr:col>11</xdr:col>
      <xdr:colOff>345281</xdr:colOff>
      <xdr:row>213</xdr:row>
      <xdr:rowOff>392904</xdr:rowOff>
    </xdr:from>
    <xdr:to>
      <xdr:col>16</xdr:col>
      <xdr:colOff>785812</xdr:colOff>
      <xdr:row>239</xdr:row>
      <xdr:rowOff>35717</xdr:rowOff>
    </xdr:to>
    <xdr:grpSp>
      <xdr:nvGrpSpPr>
        <xdr:cNvPr id="140" name="Grupo 139">
          <a:extLst>
            <a:ext uri="{FF2B5EF4-FFF2-40B4-BE49-F238E27FC236}">
              <a16:creationId xmlns:a16="http://schemas.microsoft.com/office/drawing/2014/main" id="{449A32D2-55F8-4B92-AA9E-D3BD383D9AD5}"/>
            </a:ext>
          </a:extLst>
        </xdr:cNvPr>
        <xdr:cNvGrpSpPr/>
      </xdr:nvGrpSpPr>
      <xdr:grpSpPr>
        <a:xfrm>
          <a:off x="9487091" y="60258076"/>
          <a:ext cx="5082600" cy="6989107"/>
          <a:chOff x="5151261" y="536622"/>
          <a:chExt cx="4484846" cy="6269769"/>
        </a:xfrm>
      </xdr:grpSpPr>
      <xdr:sp macro="" textlink="">
        <xdr:nvSpPr>
          <xdr:cNvPr id="141" name="ShpHUC">
            <a:extLst>
              <a:ext uri="{FF2B5EF4-FFF2-40B4-BE49-F238E27FC236}">
                <a16:creationId xmlns:a16="http://schemas.microsoft.com/office/drawing/2014/main" id="{49A74581-35CD-0EA6-A731-624986B2A39D}"/>
              </a:ext>
            </a:extLst>
          </xdr:cNvPr>
          <xdr:cNvSpPr/>
        </xdr:nvSpPr>
        <xdr:spPr>
          <a:xfrm>
            <a:off x="6691702" y="3368436"/>
            <a:ext cx="973644" cy="704096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2" name="ShpAMA">
            <a:extLst>
              <a:ext uri="{FF2B5EF4-FFF2-40B4-BE49-F238E27FC236}">
                <a16:creationId xmlns:a16="http://schemas.microsoft.com/office/drawing/2014/main" id="{A50BACF9-DB23-3DE3-740B-B432B5A67A7E}"/>
              </a:ext>
            </a:extLst>
          </xdr:cNvPr>
          <xdr:cNvSpPr/>
        </xdr:nvSpPr>
        <xdr:spPr>
          <a:xfrm>
            <a:off x="6171574" y="1514457"/>
            <a:ext cx="547317" cy="1396565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 b="1"/>
          </a:p>
        </xdr:txBody>
      </xdr:sp>
      <xdr:sp macro="" textlink="">
        <xdr:nvSpPr>
          <xdr:cNvPr id="143" name="ShpANC">
            <a:extLst>
              <a:ext uri="{FF2B5EF4-FFF2-40B4-BE49-F238E27FC236}">
                <a16:creationId xmlns:a16="http://schemas.microsoft.com/office/drawing/2014/main" id="{3D77DC5D-9977-8B7C-A11F-5758BC1FFD26}"/>
              </a:ext>
            </a:extLst>
          </xdr:cNvPr>
          <xdr:cNvSpPr/>
        </xdr:nvSpPr>
        <xdr:spPr>
          <a:xfrm>
            <a:off x="6219113" y="3253434"/>
            <a:ext cx="668983" cy="916967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4" name="ShpAPU">
            <a:extLst>
              <a:ext uri="{FF2B5EF4-FFF2-40B4-BE49-F238E27FC236}">
                <a16:creationId xmlns:a16="http://schemas.microsoft.com/office/drawing/2014/main" id="{FF3B3399-277D-F1E7-D788-4A2D9C364DFA}"/>
              </a:ext>
            </a:extLst>
          </xdr:cNvPr>
          <xdr:cNvSpPr/>
        </xdr:nvSpPr>
        <xdr:spPr>
          <a:xfrm>
            <a:off x="7872629" y="5019277"/>
            <a:ext cx="599585" cy="535311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5" name="ShpARE">
            <a:extLst>
              <a:ext uri="{FF2B5EF4-FFF2-40B4-BE49-F238E27FC236}">
                <a16:creationId xmlns:a16="http://schemas.microsoft.com/office/drawing/2014/main" id="{29335560-71E2-135B-F860-D4350DE2A5A7}"/>
              </a:ext>
            </a:extLst>
          </xdr:cNvPr>
          <xdr:cNvSpPr/>
        </xdr:nvSpPr>
        <xdr:spPr>
          <a:xfrm>
            <a:off x="7461203" y="5509300"/>
            <a:ext cx="1418245" cy="901928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6" name="ShpAYA">
            <a:extLst>
              <a:ext uri="{FF2B5EF4-FFF2-40B4-BE49-F238E27FC236}">
                <a16:creationId xmlns:a16="http://schemas.microsoft.com/office/drawing/2014/main" id="{473D2047-656C-DF96-D800-8BBF970D8F77}"/>
              </a:ext>
            </a:extLst>
          </xdr:cNvPr>
          <xdr:cNvSpPr/>
        </xdr:nvSpPr>
        <xdr:spPr>
          <a:xfrm>
            <a:off x="7441498" y="4657504"/>
            <a:ext cx="749053" cy="1160519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7" name="ShpCAJ">
            <a:extLst>
              <a:ext uri="{FF2B5EF4-FFF2-40B4-BE49-F238E27FC236}">
                <a16:creationId xmlns:a16="http://schemas.microsoft.com/office/drawing/2014/main" id="{2C37769E-A41A-5735-7DFC-67B236BFEAE1}"/>
              </a:ext>
            </a:extLst>
          </xdr:cNvPr>
          <xdr:cNvSpPr/>
        </xdr:nvSpPr>
        <xdr:spPr>
          <a:xfrm>
            <a:off x="5946138" y="2082890"/>
            <a:ext cx="576194" cy="1072374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8" name="ShpCAL">
            <a:extLst>
              <a:ext uri="{FF2B5EF4-FFF2-40B4-BE49-F238E27FC236}">
                <a16:creationId xmlns:a16="http://schemas.microsoft.com/office/drawing/2014/main" id="{A841DC23-B145-7C27-E1AF-D0AB227D245E}"/>
              </a:ext>
            </a:extLst>
          </xdr:cNvPr>
          <xdr:cNvSpPr/>
        </xdr:nvSpPr>
        <xdr:spPr>
          <a:xfrm>
            <a:off x="6733021" y="4524135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49" name="ShpCUZ">
            <a:extLst>
              <a:ext uri="{FF2B5EF4-FFF2-40B4-BE49-F238E27FC236}">
                <a16:creationId xmlns:a16="http://schemas.microsoft.com/office/drawing/2014/main" id="{EC9E989D-D653-F139-16D9-7CE4CC741E58}"/>
              </a:ext>
            </a:extLst>
          </xdr:cNvPr>
          <xdr:cNvSpPr/>
        </xdr:nvSpPr>
        <xdr:spPr>
          <a:xfrm>
            <a:off x="7852954" y="4335729"/>
            <a:ext cx="1204090" cy="1415893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0" name="ShpHUV">
            <a:extLst>
              <a:ext uri="{FF2B5EF4-FFF2-40B4-BE49-F238E27FC236}">
                <a16:creationId xmlns:a16="http://schemas.microsoft.com/office/drawing/2014/main" id="{49D6CFA6-83AE-4EF7-5968-D3DAF0002888}"/>
              </a:ext>
            </a:extLst>
          </xdr:cNvPr>
          <xdr:cNvSpPr/>
        </xdr:nvSpPr>
        <xdr:spPr>
          <a:xfrm>
            <a:off x="7214598" y="4592427"/>
            <a:ext cx="498177" cy="732061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1" name="ShpICA">
            <a:extLst>
              <a:ext uri="{FF2B5EF4-FFF2-40B4-BE49-F238E27FC236}">
                <a16:creationId xmlns:a16="http://schemas.microsoft.com/office/drawing/2014/main" id="{66A9145B-5215-ADB6-88FA-0DB1382F5DE1}"/>
              </a:ext>
            </a:extLst>
          </xdr:cNvPr>
          <xdr:cNvSpPr/>
        </xdr:nvSpPr>
        <xdr:spPr>
          <a:xfrm>
            <a:off x="6999002" y="4947677"/>
            <a:ext cx="580785" cy="815243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2" name="ShpJUN">
            <a:extLst>
              <a:ext uri="{FF2B5EF4-FFF2-40B4-BE49-F238E27FC236}">
                <a16:creationId xmlns:a16="http://schemas.microsoft.com/office/drawing/2014/main" id="{27D9E6C8-51DD-CCD4-3616-D04496D1AC5B}"/>
              </a:ext>
            </a:extLst>
          </xdr:cNvPr>
          <xdr:cNvSpPr/>
        </xdr:nvSpPr>
        <xdr:spPr>
          <a:xfrm>
            <a:off x="6970247" y="4153649"/>
            <a:ext cx="1037492" cy="673912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3" name="ShpLAL">
            <a:extLst>
              <a:ext uri="{FF2B5EF4-FFF2-40B4-BE49-F238E27FC236}">
                <a16:creationId xmlns:a16="http://schemas.microsoft.com/office/drawing/2014/main" id="{13BB6112-0E97-D43E-79B0-D9CAA2CA9B5B}"/>
              </a:ext>
            </a:extLst>
          </xdr:cNvPr>
          <xdr:cNvSpPr/>
        </xdr:nvSpPr>
        <xdr:spPr>
          <a:xfrm>
            <a:off x="5856815" y="2885985"/>
            <a:ext cx="992124" cy="680239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4" name="ShpLAM">
            <a:extLst>
              <a:ext uri="{FF2B5EF4-FFF2-40B4-BE49-F238E27FC236}">
                <a16:creationId xmlns:a16="http://schemas.microsoft.com/office/drawing/2014/main" id="{3CC5ED16-BFB6-D9D5-892A-2427434252EB}"/>
              </a:ext>
            </a:extLst>
          </xdr:cNvPr>
          <xdr:cNvSpPr/>
        </xdr:nvSpPr>
        <xdr:spPr>
          <a:xfrm>
            <a:off x="5542143" y="2417813"/>
            <a:ext cx="513627" cy="533177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5" name="ShpLIM">
            <a:extLst>
              <a:ext uri="{FF2B5EF4-FFF2-40B4-BE49-F238E27FC236}">
                <a16:creationId xmlns:a16="http://schemas.microsoft.com/office/drawing/2014/main" id="{829FCE04-C590-827C-4830-554AE1B63FA3}"/>
              </a:ext>
            </a:extLst>
          </xdr:cNvPr>
          <xdr:cNvSpPr/>
        </xdr:nvSpPr>
        <xdr:spPr>
          <a:xfrm>
            <a:off x="6482330" y="4016424"/>
            <a:ext cx="844697" cy="1023237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9A3C00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6" name="ShpLOR">
            <a:extLst>
              <a:ext uri="{FF2B5EF4-FFF2-40B4-BE49-F238E27FC236}">
                <a16:creationId xmlns:a16="http://schemas.microsoft.com/office/drawing/2014/main" id="{6BA3FAF5-6D0C-C3BF-CEE9-EC0E87B2B4EB}"/>
              </a:ext>
            </a:extLst>
          </xdr:cNvPr>
          <xdr:cNvSpPr/>
        </xdr:nvSpPr>
        <xdr:spPr>
          <a:xfrm>
            <a:off x="6511527" y="536622"/>
            <a:ext cx="2712177" cy="2906363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7" name="ShpMAD">
            <a:extLst>
              <a:ext uri="{FF2B5EF4-FFF2-40B4-BE49-F238E27FC236}">
                <a16:creationId xmlns:a16="http://schemas.microsoft.com/office/drawing/2014/main" id="{D477E080-1AF2-0601-59D0-2D59419B06BA}"/>
              </a:ext>
            </a:extLst>
          </xdr:cNvPr>
          <xdr:cNvSpPr/>
        </xdr:nvSpPr>
        <xdr:spPr>
          <a:xfrm>
            <a:off x="8372349" y="3924669"/>
            <a:ext cx="1253868" cy="1149509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8" name="ShpMOQ">
            <a:extLst>
              <a:ext uri="{FF2B5EF4-FFF2-40B4-BE49-F238E27FC236}">
                <a16:creationId xmlns:a16="http://schemas.microsoft.com/office/drawing/2014/main" id="{AAF20E2A-EF09-0519-9879-EFA2B82821ED}"/>
              </a:ext>
            </a:extLst>
          </xdr:cNvPr>
          <xdr:cNvSpPr/>
        </xdr:nvSpPr>
        <xdr:spPr>
          <a:xfrm>
            <a:off x="8649856" y="5968374"/>
            <a:ext cx="482430" cy="608516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59" name="ShpPAS">
            <a:extLst>
              <a:ext uri="{FF2B5EF4-FFF2-40B4-BE49-F238E27FC236}">
                <a16:creationId xmlns:a16="http://schemas.microsoft.com/office/drawing/2014/main" id="{04B0886A-57BA-E95B-555C-0D81823D8A1B}"/>
              </a:ext>
            </a:extLst>
          </xdr:cNvPr>
          <xdr:cNvSpPr/>
        </xdr:nvSpPr>
        <xdr:spPr>
          <a:xfrm>
            <a:off x="6889159" y="3798401"/>
            <a:ext cx="875775" cy="495593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0" name="ShpPIU">
            <a:extLst>
              <a:ext uri="{FF2B5EF4-FFF2-40B4-BE49-F238E27FC236}">
                <a16:creationId xmlns:a16="http://schemas.microsoft.com/office/drawing/2014/main" id="{B2FE99CA-9252-E343-0999-B2298D8BEB49}"/>
              </a:ext>
            </a:extLst>
          </xdr:cNvPr>
          <xdr:cNvSpPr/>
        </xdr:nvSpPr>
        <xdr:spPr>
          <a:xfrm>
            <a:off x="5269420" y="1914063"/>
            <a:ext cx="726150" cy="788188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1" name="ShpPUN">
            <a:extLst>
              <a:ext uri="{FF2B5EF4-FFF2-40B4-BE49-F238E27FC236}">
                <a16:creationId xmlns:a16="http://schemas.microsoft.com/office/drawing/2014/main" id="{A652356D-50AE-E3BF-1CB6-E67CCD7A468E}"/>
              </a:ext>
            </a:extLst>
          </xdr:cNvPr>
          <xdr:cNvSpPr/>
        </xdr:nvSpPr>
        <xdr:spPr>
          <a:xfrm>
            <a:off x="8778480" y="4966940"/>
            <a:ext cx="782821" cy="1454773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2" name="ShpSAN">
            <a:extLst>
              <a:ext uri="{FF2B5EF4-FFF2-40B4-BE49-F238E27FC236}">
                <a16:creationId xmlns:a16="http://schemas.microsoft.com/office/drawing/2014/main" id="{2DB9798B-B27F-F7E4-06A5-3DE2B4E3708B}"/>
              </a:ext>
            </a:extLst>
          </xdr:cNvPr>
          <xdr:cNvSpPr/>
        </xdr:nvSpPr>
        <xdr:spPr>
          <a:xfrm>
            <a:off x="6508159" y="2363538"/>
            <a:ext cx="828580" cy="1103770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3" name="ShpTAC">
            <a:extLst>
              <a:ext uri="{FF2B5EF4-FFF2-40B4-BE49-F238E27FC236}">
                <a16:creationId xmlns:a16="http://schemas.microsoft.com/office/drawing/2014/main" id="{1745D918-0B47-71CC-F0DF-62BFE9013539}"/>
              </a:ext>
            </a:extLst>
          </xdr:cNvPr>
          <xdr:cNvSpPr/>
        </xdr:nvSpPr>
        <xdr:spPr>
          <a:xfrm>
            <a:off x="8745006" y="6266737"/>
            <a:ext cx="564151" cy="506591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4" name="ShpTUM">
            <a:extLst>
              <a:ext uri="{FF2B5EF4-FFF2-40B4-BE49-F238E27FC236}">
                <a16:creationId xmlns:a16="http://schemas.microsoft.com/office/drawing/2014/main" id="{793615E0-7429-13F0-7587-D3F31B9CF40A}"/>
              </a:ext>
            </a:extLst>
          </xdr:cNvPr>
          <xdr:cNvSpPr/>
        </xdr:nvSpPr>
        <xdr:spPr>
          <a:xfrm>
            <a:off x="5371628" y="1682302"/>
            <a:ext cx="323075" cy="262513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5" name="ShpUCA">
            <a:extLst>
              <a:ext uri="{FF2B5EF4-FFF2-40B4-BE49-F238E27FC236}">
                <a16:creationId xmlns:a16="http://schemas.microsoft.com/office/drawing/2014/main" id="{DCE10A70-14B8-BA84-381F-57F822E22FB6}"/>
              </a:ext>
            </a:extLst>
          </xdr:cNvPr>
          <xdr:cNvSpPr/>
        </xdr:nvSpPr>
        <xdr:spPr>
          <a:xfrm>
            <a:off x="7148239" y="3021914"/>
            <a:ext cx="1869371" cy="1383742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6" name="SimAMA">
            <a:extLst>
              <a:ext uri="{FF2B5EF4-FFF2-40B4-BE49-F238E27FC236}">
                <a16:creationId xmlns:a16="http://schemas.microsoft.com/office/drawing/2014/main" id="{83A425CD-1B3A-FC3B-0C88-06F6FEA00A6C}"/>
              </a:ext>
            </a:extLst>
          </xdr:cNvPr>
          <xdr:cNvSpPr/>
        </xdr:nvSpPr>
        <xdr:spPr>
          <a:xfrm>
            <a:off x="6027484" y="1823420"/>
            <a:ext cx="72209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30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512</a:t>
            </a:r>
          </a:p>
        </xdr:txBody>
      </xdr:sp>
      <xdr:sp macro="" textlink="">
        <xdr:nvSpPr>
          <xdr:cNvPr id="167" name="SimANC">
            <a:extLst>
              <a:ext uri="{FF2B5EF4-FFF2-40B4-BE49-F238E27FC236}">
                <a16:creationId xmlns:a16="http://schemas.microsoft.com/office/drawing/2014/main" id="{10A06C20-5136-B22E-CDD1-82422C167AB0}"/>
              </a:ext>
            </a:extLst>
          </xdr:cNvPr>
          <xdr:cNvSpPr/>
        </xdr:nvSpPr>
        <xdr:spPr>
          <a:xfrm>
            <a:off x="6080243" y="3443938"/>
            <a:ext cx="924774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249</a:t>
            </a:r>
          </a:p>
        </xdr:txBody>
      </xdr:sp>
      <xdr:sp macro="" textlink="">
        <xdr:nvSpPr>
          <xdr:cNvPr id="168" name="SimAPU">
            <a:extLst>
              <a:ext uri="{FF2B5EF4-FFF2-40B4-BE49-F238E27FC236}">
                <a16:creationId xmlns:a16="http://schemas.microsoft.com/office/drawing/2014/main" id="{BDF0B9C5-40AA-56F1-C4C3-682DDB5D3D84}"/>
              </a:ext>
            </a:extLst>
          </xdr:cNvPr>
          <xdr:cNvSpPr/>
        </xdr:nvSpPr>
        <xdr:spPr>
          <a:xfrm>
            <a:off x="7831277" y="5035468"/>
            <a:ext cx="72209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756</a:t>
            </a:r>
          </a:p>
        </xdr:txBody>
      </xdr:sp>
      <xdr:sp macro="" textlink="">
        <xdr:nvSpPr>
          <xdr:cNvPr id="169" name="SimARE">
            <a:extLst>
              <a:ext uri="{FF2B5EF4-FFF2-40B4-BE49-F238E27FC236}">
                <a16:creationId xmlns:a16="http://schemas.microsoft.com/office/drawing/2014/main" id="{30436D17-621E-5695-22D8-16E51D50A9DA}"/>
              </a:ext>
            </a:extLst>
          </xdr:cNvPr>
          <xdr:cNvSpPr/>
        </xdr:nvSpPr>
        <xdr:spPr>
          <a:xfrm>
            <a:off x="8007495" y="5718175"/>
            <a:ext cx="816222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40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555</a:t>
            </a:r>
          </a:p>
        </xdr:txBody>
      </xdr:sp>
      <xdr:sp macro="" textlink="">
        <xdr:nvSpPr>
          <xdr:cNvPr id="170" name="SimAYA">
            <a:extLst>
              <a:ext uri="{FF2B5EF4-FFF2-40B4-BE49-F238E27FC236}">
                <a16:creationId xmlns:a16="http://schemas.microsoft.com/office/drawing/2014/main" id="{BD1AF950-1954-8E43-568C-4249A5FA93EC}"/>
              </a:ext>
            </a:extLst>
          </xdr:cNvPr>
          <xdr:cNvSpPr/>
        </xdr:nvSpPr>
        <xdr:spPr>
          <a:xfrm>
            <a:off x="7371024" y="5261876"/>
            <a:ext cx="722093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33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668</a:t>
            </a:r>
          </a:p>
        </xdr:txBody>
      </xdr:sp>
      <xdr:sp macro="" textlink="">
        <xdr:nvSpPr>
          <xdr:cNvPr id="171" name="SimCAJ">
            <a:extLst>
              <a:ext uri="{FF2B5EF4-FFF2-40B4-BE49-F238E27FC236}">
                <a16:creationId xmlns:a16="http://schemas.microsoft.com/office/drawing/2014/main" id="{FE101356-7BB4-F45F-8A3E-8B272A7C2FDF}"/>
              </a:ext>
            </a:extLst>
          </xdr:cNvPr>
          <xdr:cNvSpPr/>
        </xdr:nvSpPr>
        <xdr:spPr>
          <a:xfrm>
            <a:off x="5833869" y="2560520"/>
            <a:ext cx="801925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33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688</a:t>
            </a:r>
          </a:p>
        </xdr:txBody>
      </xdr:sp>
      <xdr:sp macro="" textlink="">
        <xdr:nvSpPr>
          <xdr:cNvPr id="172" name="SimCAL">
            <a:extLst>
              <a:ext uri="{FF2B5EF4-FFF2-40B4-BE49-F238E27FC236}">
                <a16:creationId xmlns:a16="http://schemas.microsoft.com/office/drawing/2014/main" id="{2528BFBB-A3A3-9707-80B1-B064FF460415}"/>
              </a:ext>
            </a:extLst>
          </xdr:cNvPr>
          <xdr:cNvSpPr/>
        </xdr:nvSpPr>
        <xdr:spPr>
          <a:xfrm>
            <a:off x="6195892" y="4392648"/>
            <a:ext cx="722093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26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439</a:t>
            </a:r>
          </a:p>
        </xdr:txBody>
      </xdr:sp>
      <xdr:sp macro="" textlink="">
        <xdr:nvSpPr>
          <xdr:cNvPr id="173" name="SimCUZ">
            <a:extLst>
              <a:ext uri="{FF2B5EF4-FFF2-40B4-BE49-F238E27FC236}">
                <a16:creationId xmlns:a16="http://schemas.microsoft.com/office/drawing/2014/main" id="{C1D99E62-3A08-102A-3C34-274167CF7DC7}"/>
              </a:ext>
            </a:extLst>
          </xdr:cNvPr>
          <xdr:cNvSpPr/>
        </xdr:nvSpPr>
        <xdr:spPr>
          <a:xfrm>
            <a:off x="7869012" y="4634678"/>
            <a:ext cx="878369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65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543</a:t>
            </a:r>
          </a:p>
        </xdr:txBody>
      </xdr:sp>
      <xdr:sp macro="" textlink="">
        <xdr:nvSpPr>
          <xdr:cNvPr id="174" name="SimHUV">
            <a:extLst>
              <a:ext uri="{FF2B5EF4-FFF2-40B4-BE49-F238E27FC236}">
                <a16:creationId xmlns:a16="http://schemas.microsoft.com/office/drawing/2014/main" id="{574DDA49-A709-82ED-9AAA-087A29D47AF7}"/>
              </a:ext>
            </a:extLst>
          </xdr:cNvPr>
          <xdr:cNvSpPr/>
        </xdr:nvSpPr>
        <xdr:spPr>
          <a:xfrm>
            <a:off x="6969168" y="4702858"/>
            <a:ext cx="897229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17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633</a:t>
            </a:r>
          </a:p>
        </xdr:txBody>
      </xdr:sp>
      <xdr:sp macro="" textlink="">
        <xdr:nvSpPr>
          <xdr:cNvPr id="175" name="SimHUC">
            <a:extLst>
              <a:ext uri="{FF2B5EF4-FFF2-40B4-BE49-F238E27FC236}">
                <a16:creationId xmlns:a16="http://schemas.microsoft.com/office/drawing/2014/main" id="{45B48548-5CAC-6737-A5C5-246AC278D637}"/>
              </a:ext>
            </a:extLst>
          </xdr:cNvPr>
          <xdr:cNvSpPr/>
        </xdr:nvSpPr>
        <xdr:spPr>
          <a:xfrm>
            <a:off x="6713017" y="3494514"/>
            <a:ext cx="722094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27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809</a:t>
            </a:r>
          </a:p>
        </xdr:txBody>
      </xdr:sp>
      <xdr:sp macro="" textlink="">
        <xdr:nvSpPr>
          <xdr:cNvPr id="176" name="SimICA">
            <a:extLst>
              <a:ext uri="{FF2B5EF4-FFF2-40B4-BE49-F238E27FC236}">
                <a16:creationId xmlns:a16="http://schemas.microsoft.com/office/drawing/2014/main" id="{9528EF7C-453E-BE71-A073-E384F6B992CA}"/>
              </a:ext>
            </a:extLst>
          </xdr:cNvPr>
          <xdr:cNvSpPr/>
        </xdr:nvSpPr>
        <xdr:spPr>
          <a:xfrm>
            <a:off x="6801007" y="5047734"/>
            <a:ext cx="722094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28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863</a:t>
            </a:r>
          </a:p>
        </xdr:txBody>
      </xdr:sp>
      <xdr:sp macro="" textlink="">
        <xdr:nvSpPr>
          <xdr:cNvPr id="177" name="SimJUN">
            <a:extLst>
              <a:ext uri="{FF2B5EF4-FFF2-40B4-BE49-F238E27FC236}">
                <a16:creationId xmlns:a16="http://schemas.microsoft.com/office/drawing/2014/main" id="{B3449AFD-E476-1C7C-E560-B8FBA0627D12}"/>
              </a:ext>
            </a:extLst>
          </xdr:cNvPr>
          <xdr:cNvSpPr/>
        </xdr:nvSpPr>
        <xdr:spPr>
          <a:xfrm>
            <a:off x="6991367" y="4126466"/>
            <a:ext cx="938346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46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743</a:t>
            </a:r>
          </a:p>
        </xdr:txBody>
      </xdr:sp>
      <xdr:sp macro="" textlink="">
        <xdr:nvSpPr>
          <xdr:cNvPr id="178" name="SimLAL">
            <a:extLst>
              <a:ext uri="{FF2B5EF4-FFF2-40B4-BE49-F238E27FC236}">
                <a16:creationId xmlns:a16="http://schemas.microsoft.com/office/drawing/2014/main" id="{98E718A7-9C50-30DB-71BA-B16451C766C1}"/>
              </a:ext>
            </a:extLst>
          </xdr:cNvPr>
          <xdr:cNvSpPr/>
        </xdr:nvSpPr>
        <xdr:spPr>
          <a:xfrm>
            <a:off x="5824009" y="3009147"/>
            <a:ext cx="88400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37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782</a:t>
            </a:r>
          </a:p>
        </xdr:txBody>
      </xdr:sp>
      <xdr:sp macro="" textlink="">
        <xdr:nvSpPr>
          <xdr:cNvPr id="179" name="SimLAM">
            <a:extLst>
              <a:ext uri="{FF2B5EF4-FFF2-40B4-BE49-F238E27FC236}">
                <a16:creationId xmlns:a16="http://schemas.microsoft.com/office/drawing/2014/main" id="{2E4119AE-83A4-7654-91F9-6A9560922E86}"/>
              </a:ext>
            </a:extLst>
          </xdr:cNvPr>
          <xdr:cNvSpPr/>
        </xdr:nvSpPr>
        <xdr:spPr>
          <a:xfrm>
            <a:off x="5184401" y="2601583"/>
            <a:ext cx="915381" cy="53371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28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558</a:t>
            </a:r>
          </a:p>
        </xdr:txBody>
      </xdr:sp>
      <xdr:sp macro="" textlink="">
        <xdr:nvSpPr>
          <xdr:cNvPr id="180" name="SimLIM">
            <a:extLst>
              <a:ext uri="{FF2B5EF4-FFF2-40B4-BE49-F238E27FC236}">
                <a16:creationId xmlns:a16="http://schemas.microsoft.com/office/drawing/2014/main" id="{39656B51-23D1-8B83-3F69-411323290D51}"/>
              </a:ext>
            </a:extLst>
          </xdr:cNvPr>
          <xdr:cNvSpPr/>
        </xdr:nvSpPr>
        <xdr:spPr>
          <a:xfrm>
            <a:off x="6428676" y="4002623"/>
            <a:ext cx="72209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168 156</a:t>
            </a:r>
          </a:p>
        </xdr:txBody>
      </xdr:sp>
      <xdr:sp macro="" textlink="">
        <xdr:nvSpPr>
          <xdr:cNvPr id="181" name="SimLOR">
            <a:extLst>
              <a:ext uri="{FF2B5EF4-FFF2-40B4-BE49-F238E27FC236}">
                <a16:creationId xmlns:a16="http://schemas.microsoft.com/office/drawing/2014/main" id="{3738083F-C14F-321E-F4A1-9628532A01CA}"/>
              </a:ext>
            </a:extLst>
          </xdr:cNvPr>
          <xdr:cNvSpPr/>
        </xdr:nvSpPr>
        <xdr:spPr>
          <a:xfrm>
            <a:off x="7175357" y="1503308"/>
            <a:ext cx="722094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23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759</a:t>
            </a:r>
          </a:p>
        </xdr:txBody>
      </xdr:sp>
      <xdr:sp macro="" textlink="">
        <xdr:nvSpPr>
          <xdr:cNvPr id="182" name="SimMAD">
            <a:extLst>
              <a:ext uri="{FF2B5EF4-FFF2-40B4-BE49-F238E27FC236}">
                <a16:creationId xmlns:a16="http://schemas.microsoft.com/office/drawing/2014/main" id="{D8C46DDF-388A-1B67-B3F6-FA779CF3C773}"/>
              </a:ext>
            </a:extLst>
          </xdr:cNvPr>
          <xdr:cNvSpPr/>
        </xdr:nvSpPr>
        <xdr:spPr>
          <a:xfrm>
            <a:off x="8493969" y="4272834"/>
            <a:ext cx="94314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412</a:t>
            </a:r>
          </a:p>
        </xdr:txBody>
      </xdr:sp>
      <xdr:sp macro="" textlink="">
        <xdr:nvSpPr>
          <xdr:cNvPr id="183" name="SimMOQ">
            <a:extLst>
              <a:ext uri="{FF2B5EF4-FFF2-40B4-BE49-F238E27FC236}">
                <a16:creationId xmlns:a16="http://schemas.microsoft.com/office/drawing/2014/main" id="{DF5AC0F6-0F40-1BD6-2A13-755670FADD12}"/>
              </a:ext>
            </a:extLst>
          </xdr:cNvPr>
          <xdr:cNvSpPr/>
        </xdr:nvSpPr>
        <xdr:spPr>
          <a:xfrm>
            <a:off x="8494562" y="5964989"/>
            <a:ext cx="709595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677</a:t>
            </a:r>
          </a:p>
        </xdr:txBody>
      </xdr:sp>
      <xdr:sp macro="" textlink="">
        <xdr:nvSpPr>
          <xdr:cNvPr id="184" name="SimPAS">
            <a:extLst>
              <a:ext uri="{FF2B5EF4-FFF2-40B4-BE49-F238E27FC236}">
                <a16:creationId xmlns:a16="http://schemas.microsoft.com/office/drawing/2014/main" id="{CB0D6305-F4C0-02DD-E4B4-6AF5987C797D}"/>
              </a:ext>
            </a:extLst>
          </xdr:cNvPr>
          <xdr:cNvSpPr/>
        </xdr:nvSpPr>
        <xdr:spPr>
          <a:xfrm>
            <a:off x="7063298" y="3771207"/>
            <a:ext cx="774740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085</a:t>
            </a:r>
          </a:p>
        </xdr:txBody>
      </xdr:sp>
      <xdr:sp macro="" textlink="">
        <xdr:nvSpPr>
          <xdr:cNvPr id="185" name="SimPIU">
            <a:extLst>
              <a:ext uri="{FF2B5EF4-FFF2-40B4-BE49-F238E27FC236}">
                <a16:creationId xmlns:a16="http://schemas.microsoft.com/office/drawing/2014/main" id="{C18F1706-B131-3A0D-CD66-4298EC603027}"/>
              </a:ext>
            </a:extLst>
          </xdr:cNvPr>
          <xdr:cNvSpPr/>
        </xdr:nvSpPr>
        <xdr:spPr>
          <a:xfrm>
            <a:off x="5219461" y="2002487"/>
            <a:ext cx="721982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29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104</a:t>
            </a:r>
          </a:p>
        </xdr:txBody>
      </xdr:sp>
      <xdr:sp macro="" textlink="">
        <xdr:nvSpPr>
          <xdr:cNvPr id="186" name="SimPUN">
            <a:extLst>
              <a:ext uri="{FF2B5EF4-FFF2-40B4-BE49-F238E27FC236}">
                <a16:creationId xmlns:a16="http://schemas.microsoft.com/office/drawing/2014/main" id="{96682FB8-1F45-94E6-265B-3B79BF4BF14A}"/>
              </a:ext>
            </a:extLst>
          </xdr:cNvPr>
          <xdr:cNvSpPr/>
        </xdr:nvSpPr>
        <xdr:spPr>
          <a:xfrm>
            <a:off x="8647069" y="5274437"/>
            <a:ext cx="989038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34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140</a:t>
            </a:r>
          </a:p>
        </xdr:txBody>
      </xdr:sp>
      <xdr:sp macro="" textlink="">
        <xdr:nvSpPr>
          <xdr:cNvPr id="187" name="SimSAN">
            <a:extLst>
              <a:ext uri="{FF2B5EF4-FFF2-40B4-BE49-F238E27FC236}">
                <a16:creationId xmlns:a16="http://schemas.microsoft.com/office/drawing/2014/main" id="{E944152F-8F10-DC17-47D5-8377FF2BA9C2}"/>
              </a:ext>
            </a:extLst>
          </xdr:cNvPr>
          <xdr:cNvSpPr/>
        </xdr:nvSpPr>
        <xdr:spPr>
          <a:xfrm>
            <a:off x="6460911" y="2633988"/>
            <a:ext cx="722094" cy="535813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42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347</a:t>
            </a:r>
          </a:p>
        </xdr:txBody>
      </xdr:sp>
      <xdr:sp macro="" textlink="">
        <xdr:nvSpPr>
          <xdr:cNvPr id="188" name="SimTUM">
            <a:extLst>
              <a:ext uri="{FF2B5EF4-FFF2-40B4-BE49-F238E27FC236}">
                <a16:creationId xmlns:a16="http://schemas.microsoft.com/office/drawing/2014/main" id="{3E55B933-59BB-46F5-EEC0-0CE077703D06}"/>
              </a:ext>
            </a:extLst>
          </xdr:cNvPr>
          <xdr:cNvSpPr/>
        </xdr:nvSpPr>
        <xdr:spPr>
          <a:xfrm>
            <a:off x="5151261" y="1484218"/>
            <a:ext cx="719058" cy="535813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426</a:t>
            </a:r>
          </a:p>
        </xdr:txBody>
      </xdr:sp>
      <xdr:sp macro="" textlink="">
        <xdr:nvSpPr>
          <xdr:cNvPr id="189" name="SimUCA">
            <a:extLst>
              <a:ext uri="{FF2B5EF4-FFF2-40B4-BE49-F238E27FC236}">
                <a16:creationId xmlns:a16="http://schemas.microsoft.com/office/drawing/2014/main" id="{42DE2698-FB36-D37B-AF0A-C1753DC1B2DF}"/>
              </a:ext>
            </a:extLst>
          </xdr:cNvPr>
          <xdr:cNvSpPr/>
        </xdr:nvSpPr>
        <xdr:spPr>
          <a:xfrm>
            <a:off x="7626292" y="3555210"/>
            <a:ext cx="722093" cy="53372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125</a:t>
            </a:r>
          </a:p>
        </xdr:txBody>
      </xdr:sp>
      <xdr:sp macro="" textlink="">
        <xdr:nvSpPr>
          <xdr:cNvPr id="190" name="SimTAC">
            <a:extLst>
              <a:ext uri="{FF2B5EF4-FFF2-40B4-BE49-F238E27FC236}">
                <a16:creationId xmlns:a16="http://schemas.microsoft.com/office/drawing/2014/main" id="{C871BD04-0D9B-3E0A-7389-41D357A1076F}"/>
              </a:ext>
            </a:extLst>
          </xdr:cNvPr>
          <xdr:cNvSpPr/>
        </xdr:nvSpPr>
        <xdr:spPr>
          <a:xfrm>
            <a:off x="8689116" y="6270578"/>
            <a:ext cx="723175" cy="535813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16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791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>
        <row r="20">
          <cell r="J20" t="str">
            <v>Enero</v>
          </cell>
          <cell r="K20">
            <v>3001</v>
          </cell>
        </row>
        <row r="21">
          <cell r="J21" t="str">
            <v>Febrero</v>
          </cell>
          <cell r="K21">
            <v>3286</v>
          </cell>
        </row>
        <row r="22">
          <cell r="J22" t="str">
            <v>Marzo</v>
          </cell>
          <cell r="K22">
            <v>4692</v>
          </cell>
        </row>
        <row r="23">
          <cell r="J23" t="str">
            <v>Abril</v>
          </cell>
          <cell r="K23">
            <v>4360</v>
          </cell>
        </row>
        <row r="24">
          <cell r="J24" t="str">
            <v>Mayo</v>
          </cell>
          <cell r="K24">
            <v>4762</v>
          </cell>
        </row>
        <row r="25">
          <cell r="J25" t="str">
            <v>Junio</v>
          </cell>
          <cell r="K25">
            <v>4665</v>
          </cell>
        </row>
        <row r="26">
          <cell r="J26" t="str">
            <v>Julio</v>
          </cell>
          <cell r="K26">
            <v>4094</v>
          </cell>
        </row>
        <row r="115">
          <cell r="N115" t="str">
            <v>d</v>
          </cell>
        </row>
        <row r="116">
          <cell r="M116" t="str">
            <v>Madre De Dios</v>
          </cell>
          <cell r="N116">
            <v>3050</v>
          </cell>
        </row>
        <row r="117">
          <cell r="M117" t="str">
            <v>Moquegua</v>
          </cell>
          <cell r="N117">
            <v>4857</v>
          </cell>
        </row>
        <row r="118">
          <cell r="M118" t="str">
            <v>Ucayali</v>
          </cell>
          <cell r="N118">
            <v>5946</v>
          </cell>
        </row>
        <row r="119">
          <cell r="M119" t="str">
            <v>Tumbes</v>
          </cell>
          <cell r="N119">
            <v>6335</v>
          </cell>
        </row>
        <row r="120">
          <cell r="M120" t="str">
            <v>Huancavelica</v>
          </cell>
          <cell r="N120">
            <v>8923</v>
          </cell>
        </row>
        <row r="121">
          <cell r="M121" t="str">
            <v>Pasco</v>
          </cell>
          <cell r="N121">
            <v>9599</v>
          </cell>
        </row>
        <row r="122">
          <cell r="M122" t="str">
            <v>Amazonas</v>
          </cell>
          <cell r="N122">
            <v>9710</v>
          </cell>
        </row>
        <row r="123">
          <cell r="M123" t="str">
            <v>Loreto</v>
          </cell>
          <cell r="N123">
            <v>9880</v>
          </cell>
        </row>
        <row r="124">
          <cell r="M124" t="str">
            <v>Tacna</v>
          </cell>
          <cell r="N124">
            <v>10031</v>
          </cell>
        </row>
        <row r="125">
          <cell r="M125" t="str">
            <v>Lambayeque</v>
          </cell>
          <cell r="N125">
            <v>10749</v>
          </cell>
        </row>
        <row r="126">
          <cell r="M126" t="str">
            <v>Huánuco</v>
          </cell>
          <cell r="N126">
            <v>12643</v>
          </cell>
        </row>
        <row r="127">
          <cell r="M127" t="str">
            <v>Apurímac</v>
          </cell>
          <cell r="N127">
            <v>15491</v>
          </cell>
        </row>
        <row r="128">
          <cell r="M128" t="str">
            <v>Piura</v>
          </cell>
          <cell r="N128">
            <v>15573</v>
          </cell>
        </row>
        <row r="129">
          <cell r="M129" t="str">
            <v>Puno</v>
          </cell>
          <cell r="N129">
            <v>16160</v>
          </cell>
        </row>
        <row r="130">
          <cell r="M130" t="str">
            <v>Cajamarca</v>
          </cell>
          <cell r="N130">
            <v>16236</v>
          </cell>
        </row>
        <row r="131">
          <cell r="M131" t="str">
            <v>Callao</v>
          </cell>
          <cell r="N131">
            <v>16570</v>
          </cell>
        </row>
        <row r="132">
          <cell r="M132" t="str">
            <v>Ayacucho</v>
          </cell>
          <cell r="N132">
            <v>18449</v>
          </cell>
        </row>
        <row r="133">
          <cell r="M133" t="str">
            <v>Ica</v>
          </cell>
          <cell r="N133">
            <v>19203</v>
          </cell>
        </row>
        <row r="134">
          <cell r="M134" t="str">
            <v>Áncash</v>
          </cell>
          <cell r="N134">
            <v>21014</v>
          </cell>
        </row>
        <row r="135">
          <cell r="M135" t="str">
            <v>San Martín</v>
          </cell>
          <cell r="N135">
            <v>22454</v>
          </cell>
        </row>
        <row r="136">
          <cell r="M136" t="str">
            <v>Lima Provincia</v>
          </cell>
          <cell r="N136">
            <v>22537</v>
          </cell>
        </row>
        <row r="137">
          <cell r="M137" t="str">
            <v>La Libertad</v>
          </cell>
          <cell r="N137">
            <v>28796</v>
          </cell>
        </row>
        <row r="138">
          <cell r="M138" t="str">
            <v>Arequipa</v>
          </cell>
          <cell r="N138">
            <v>30557</v>
          </cell>
        </row>
        <row r="139">
          <cell r="M139" t="str">
            <v>Cusco</v>
          </cell>
          <cell r="N139">
            <v>33966</v>
          </cell>
        </row>
        <row r="140">
          <cell r="M140" t="str">
            <v>Junín</v>
          </cell>
          <cell r="N140">
            <v>41987</v>
          </cell>
        </row>
        <row r="141">
          <cell r="M141" t="str">
            <v>Lima Metropolitana</v>
          </cell>
          <cell r="N141">
            <v>72392</v>
          </cell>
        </row>
        <row r="155">
          <cell r="D155" t="str">
            <v>Mujer</v>
          </cell>
          <cell r="E155" t="str">
            <v>Hombre</v>
          </cell>
        </row>
        <row r="163">
          <cell r="D163">
            <v>552483</v>
          </cell>
          <cell r="E163">
            <v>282337</v>
          </cell>
        </row>
        <row r="263">
          <cell r="P263" t="str">
            <v>Mujer</v>
          </cell>
          <cell r="Q263" t="str">
            <v>Hombre</v>
          </cell>
        </row>
        <row r="264">
          <cell r="L264" t="str">
            <v>Urbana</v>
          </cell>
          <cell r="P264">
            <v>459955</v>
          </cell>
          <cell r="Q264">
            <v>235543</v>
          </cell>
        </row>
        <row r="265">
          <cell r="L265" t="str">
            <v>Rural</v>
          </cell>
          <cell r="P265">
            <v>92528</v>
          </cell>
          <cell r="Q265">
            <v>46794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AB30-A37B-4FAB-8B89-B5741FA992D7}">
  <sheetPr>
    <tabColor theme="1" tint="0.14999847407452621"/>
  </sheetPr>
  <dimension ref="A1:CJ375"/>
  <sheetViews>
    <sheetView showGridLines="0" tabSelected="1" view="pageBreakPreview" zoomScale="87" zoomScaleNormal="80" zoomScaleSheetLayoutView="87" workbookViewId="0">
      <selection activeCell="A400" sqref="A400"/>
    </sheetView>
  </sheetViews>
  <sheetFormatPr baseColWidth="10" defaultColWidth="11.42578125" defaultRowHeight="16.5" x14ac:dyDescent="0.3"/>
  <cols>
    <col min="1" max="1" width="1.5703125" style="2" customWidth="1"/>
    <col min="2" max="2" width="13.28515625" style="2" customWidth="1"/>
    <col min="3" max="3" width="11.28515625" style="2" customWidth="1"/>
    <col min="4" max="4" width="13.28515625" style="2" customWidth="1"/>
    <col min="5" max="5" width="13.5703125" style="2" customWidth="1"/>
    <col min="6" max="6" width="14.28515625" style="2" customWidth="1"/>
    <col min="7" max="7" width="15.28515625" style="2" customWidth="1"/>
    <col min="8" max="10" width="14.28515625" style="2" customWidth="1"/>
    <col min="11" max="11" width="11.5703125" style="2" customWidth="1"/>
    <col min="12" max="12" width="11.28515625" style="2" customWidth="1"/>
    <col min="13" max="14" width="15.42578125" style="2" customWidth="1"/>
    <col min="15" max="15" width="14.7109375" style="2" customWidth="1"/>
    <col min="16" max="16" width="12.7109375" style="2" customWidth="1"/>
    <col min="17" max="17" width="12.42578125" style="2" customWidth="1"/>
    <col min="18" max="18" width="11.140625" style="2" customWidth="1"/>
    <col min="19" max="19" width="2.28515625" style="2" customWidth="1"/>
    <col min="20" max="20" width="4.42578125" style="2" customWidth="1"/>
    <col min="21" max="22" width="13.28515625" style="2" customWidth="1"/>
    <col min="23" max="23" width="13" style="2" customWidth="1"/>
    <col min="24" max="24" width="13" style="5" customWidth="1"/>
    <col min="25" max="25" width="10.7109375" style="5" bestFit="1" customWidth="1"/>
    <col min="26" max="26" width="7.5703125" style="5" bestFit="1" customWidth="1"/>
    <col min="27" max="27" width="8.7109375" style="5" bestFit="1" customWidth="1"/>
    <col min="28" max="28" width="10.7109375" style="5" bestFit="1" customWidth="1"/>
    <col min="29" max="29" width="7.5703125" style="5" bestFit="1" customWidth="1"/>
    <col min="30" max="30" width="8.7109375" style="5" bestFit="1" customWidth="1"/>
    <col min="31" max="31" width="10.7109375" style="5" bestFit="1" customWidth="1"/>
    <col min="32" max="32" width="7.5703125" style="5" bestFit="1" customWidth="1"/>
    <col min="33" max="33" width="8.7109375" style="5" bestFit="1" customWidth="1"/>
    <col min="34" max="34" width="10.7109375" style="5" bestFit="1" customWidth="1"/>
    <col min="35" max="35" width="7.5703125" style="5" bestFit="1" customWidth="1"/>
    <col min="36" max="36" width="8.7109375" style="5" bestFit="1" customWidth="1"/>
    <col min="37" max="37" width="10.7109375" style="5" bestFit="1" customWidth="1"/>
    <col min="38" max="38" width="7.5703125" style="5" bestFit="1" customWidth="1"/>
    <col min="39" max="39" width="7" style="5" bestFit="1" customWidth="1"/>
    <col min="40" max="40" width="10.7109375" style="5" bestFit="1" customWidth="1"/>
    <col min="41" max="41" width="7.5703125" style="5" bestFit="1" customWidth="1"/>
    <col min="42" max="42" width="7" style="5" bestFit="1" customWidth="1"/>
    <col min="43" max="43" width="10.7109375" style="5" bestFit="1" customWidth="1"/>
    <col min="44" max="44" width="7.5703125" style="5" bestFit="1" customWidth="1"/>
    <col min="45" max="45" width="7" style="5" bestFit="1" customWidth="1"/>
    <col min="46" max="46" width="10.7109375" style="5" bestFit="1" customWidth="1"/>
    <col min="47" max="47" width="7.5703125" style="5" bestFit="1" customWidth="1"/>
    <col min="48" max="48" width="7" style="5" bestFit="1" customWidth="1"/>
    <col min="49" max="49" width="10.7109375" style="5" bestFit="1" customWidth="1"/>
    <col min="50" max="50" width="7.5703125" style="5" bestFit="1" customWidth="1"/>
    <col min="51" max="51" width="7" style="5" bestFit="1" customWidth="1"/>
    <col min="52" max="52" width="10.7109375" style="5" bestFit="1" customWidth="1"/>
    <col min="53" max="53" width="7.5703125" style="5" bestFit="1" customWidth="1"/>
    <col min="54" max="54" width="7" style="5" bestFit="1" customWidth="1"/>
    <col min="55" max="16384" width="11.42578125" style="2"/>
  </cols>
  <sheetData>
    <row r="1" spans="2:54" x14ac:dyDescent="0.3">
      <c r="B1" s="1"/>
      <c r="I1" s="3"/>
      <c r="L1" s="3"/>
      <c r="Q1" s="3"/>
      <c r="T1" s="3"/>
      <c r="V1" s="3"/>
      <c r="X1" s="4"/>
      <c r="AA1" s="4"/>
      <c r="AD1" s="4"/>
      <c r="AG1" s="4"/>
      <c r="AJ1" s="4"/>
    </row>
    <row r="3" spans="2:54" x14ac:dyDescent="0.3">
      <c r="M3" s="6"/>
    </row>
    <row r="4" spans="2:54" ht="40.5" customHeight="1" x14ac:dyDescent="0.3"/>
    <row r="5" spans="2:54" ht="12" customHeight="1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2:54" s="13" customFormat="1" ht="45" customHeight="1" x14ac:dyDescent="0.3">
      <c r="B6" s="9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"/>
      <c r="T6" s="10"/>
      <c r="U6" s="10"/>
      <c r="V6" s="10"/>
      <c r="W6" s="10"/>
      <c r="X6" s="11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2:54" ht="27.75" customHeight="1" x14ac:dyDescent="0.3">
      <c r="B7" s="14" t="s">
        <v>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8"/>
      <c r="T7" s="15"/>
      <c r="U7" s="15"/>
      <c r="V7" s="15"/>
      <c r="W7" s="15"/>
      <c r="X7" s="11"/>
    </row>
    <row r="8" spans="2:54" ht="11.25" customHeight="1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  <c r="T8" s="16"/>
      <c r="U8" s="16"/>
      <c r="V8" s="16"/>
      <c r="W8" s="16"/>
      <c r="X8" s="11"/>
    </row>
    <row r="9" spans="2:54" ht="23.25" customHeight="1" x14ac:dyDescent="0.3">
      <c r="B9" s="16" t="s">
        <v>2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8"/>
      <c r="T9" s="16"/>
      <c r="U9" s="16"/>
      <c r="V9" s="16"/>
      <c r="W9" s="16"/>
      <c r="X9" s="11"/>
    </row>
    <row r="10" spans="2:54" ht="7.5" customHeight="1" x14ac:dyDescent="0.3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7"/>
      <c r="R10" s="17"/>
      <c r="S10" s="8"/>
      <c r="T10" s="8"/>
      <c r="U10" s="8"/>
      <c r="V10" s="8"/>
      <c r="W10" s="8"/>
      <c r="X10" s="18"/>
    </row>
    <row r="11" spans="2:54" ht="7.5" customHeight="1" x14ac:dyDescent="0.3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7"/>
      <c r="R11" s="17"/>
      <c r="S11" s="8"/>
      <c r="T11" s="8"/>
      <c r="U11" s="8"/>
      <c r="V11" s="8"/>
      <c r="W11" s="8"/>
      <c r="X11" s="18"/>
    </row>
    <row r="12" spans="2:54" ht="7.5" customHeigh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7"/>
      <c r="R12" s="17"/>
      <c r="S12" s="8"/>
      <c r="T12" s="8"/>
      <c r="U12" s="8"/>
      <c r="V12" s="8"/>
      <c r="W12" s="8"/>
      <c r="X12" s="18"/>
    </row>
    <row r="13" spans="2:54" ht="18" customHeight="1" x14ac:dyDescent="0.3"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5" spans="2:54" ht="30" customHeight="1" x14ac:dyDescent="0.3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20"/>
    </row>
    <row r="16" spans="2:54" ht="36.6" customHeight="1" x14ac:dyDescent="0.3">
      <c r="C16" s="21" t="s">
        <v>3</v>
      </c>
      <c r="D16" s="21"/>
      <c r="E16" s="21"/>
      <c r="F16" s="21"/>
      <c r="G16" s="21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0"/>
    </row>
    <row r="17" spans="2:24" ht="27" customHeight="1" x14ac:dyDescent="0.3">
      <c r="B17" s="22"/>
      <c r="C17" s="22"/>
      <c r="D17" s="22"/>
      <c r="E17" s="22"/>
      <c r="F17" s="22"/>
      <c r="G17" s="22"/>
      <c r="H17" s="22"/>
      <c r="L17" s="22"/>
      <c r="M17" s="22"/>
      <c r="R17" s="22"/>
      <c r="S17" s="22"/>
      <c r="T17" s="22"/>
      <c r="U17" s="22"/>
      <c r="V17" s="22"/>
      <c r="W17" s="22"/>
      <c r="X17" s="20"/>
    </row>
    <row r="18" spans="2:24" ht="21" customHeight="1" x14ac:dyDescent="0.3">
      <c r="E18" s="22"/>
      <c r="F18" s="22"/>
      <c r="G18" s="22"/>
      <c r="H18" s="22"/>
      <c r="J18" s="23" t="s">
        <v>4</v>
      </c>
      <c r="K18" s="24" t="s">
        <v>5</v>
      </c>
      <c r="L18" s="25"/>
      <c r="M18" s="22"/>
      <c r="R18" s="22"/>
      <c r="S18" s="22"/>
      <c r="T18" s="22"/>
      <c r="U18" s="22"/>
      <c r="V18" s="22"/>
      <c r="W18" s="22"/>
      <c r="X18" s="20"/>
    </row>
    <row r="19" spans="2:24" ht="21" customHeight="1" x14ac:dyDescent="0.3">
      <c r="E19" s="22"/>
      <c r="F19" s="22"/>
      <c r="G19" s="22"/>
      <c r="H19" s="22"/>
      <c r="J19" s="23"/>
      <c r="K19" s="24"/>
      <c r="L19" s="25"/>
      <c r="M19" s="22"/>
      <c r="R19" s="22"/>
      <c r="S19" s="22"/>
      <c r="T19" s="22"/>
      <c r="U19" s="22"/>
      <c r="V19" s="22"/>
      <c r="W19" s="22"/>
      <c r="X19" s="20"/>
    </row>
    <row r="20" spans="2:24" ht="21" customHeight="1" x14ac:dyDescent="0.3">
      <c r="E20" s="22"/>
      <c r="F20" s="22"/>
      <c r="G20" s="22"/>
      <c r="H20" s="22"/>
      <c r="J20" s="26" t="s">
        <v>6</v>
      </c>
      <c r="K20" s="27">
        <v>3001</v>
      </c>
      <c r="L20" s="27"/>
      <c r="M20" s="22"/>
      <c r="R20" s="22"/>
      <c r="S20" s="22"/>
      <c r="T20" s="22"/>
      <c r="U20" s="22"/>
      <c r="V20" s="22"/>
      <c r="W20" s="22"/>
      <c r="X20" s="20"/>
    </row>
    <row r="21" spans="2:24" ht="21" customHeight="1" x14ac:dyDescent="0.3">
      <c r="E21" s="22"/>
      <c r="F21" s="22"/>
      <c r="G21" s="22"/>
      <c r="H21" s="22"/>
      <c r="J21" s="28" t="s">
        <v>7</v>
      </c>
      <c r="K21" s="29">
        <v>3286</v>
      </c>
      <c r="L21" s="29"/>
      <c r="M21" s="22"/>
      <c r="R21" s="22"/>
      <c r="S21" s="22"/>
      <c r="T21" s="22"/>
      <c r="U21" s="22"/>
      <c r="V21" s="22"/>
      <c r="W21" s="22"/>
      <c r="X21" s="20"/>
    </row>
    <row r="22" spans="2:24" ht="21" customHeight="1" x14ac:dyDescent="0.3">
      <c r="E22" s="22"/>
      <c r="F22" s="22"/>
      <c r="G22" s="22"/>
      <c r="H22" s="22"/>
      <c r="J22" s="28" t="s">
        <v>8</v>
      </c>
      <c r="K22" s="29">
        <v>4692</v>
      </c>
      <c r="L22" s="29"/>
      <c r="M22" s="22"/>
      <c r="R22" s="22"/>
      <c r="S22" s="22"/>
      <c r="T22" s="22"/>
      <c r="U22" s="22"/>
      <c r="V22" s="22"/>
      <c r="W22" s="22"/>
      <c r="X22" s="20"/>
    </row>
    <row r="23" spans="2:24" ht="21" customHeight="1" x14ac:dyDescent="0.3">
      <c r="E23" s="22"/>
      <c r="F23" s="22"/>
      <c r="G23" s="22"/>
      <c r="H23" s="22"/>
      <c r="J23" s="28" t="s">
        <v>9</v>
      </c>
      <c r="K23" s="29">
        <v>4360</v>
      </c>
      <c r="L23" s="29"/>
      <c r="M23" s="22"/>
      <c r="R23" s="22"/>
      <c r="S23" s="22"/>
      <c r="T23" s="22"/>
      <c r="U23" s="22"/>
      <c r="V23" s="22"/>
      <c r="W23" s="22"/>
      <c r="X23" s="20"/>
    </row>
    <row r="24" spans="2:24" ht="21" customHeight="1" x14ac:dyDescent="0.3">
      <c r="E24" s="22"/>
      <c r="F24" s="22"/>
      <c r="G24" s="22"/>
      <c r="H24" s="22"/>
      <c r="J24" s="28" t="s">
        <v>10</v>
      </c>
      <c r="K24" s="29">
        <v>4762</v>
      </c>
      <c r="L24" s="29"/>
      <c r="M24" s="22"/>
      <c r="R24" s="22"/>
      <c r="S24" s="22"/>
      <c r="T24" s="22"/>
      <c r="U24" s="22"/>
      <c r="V24" s="22"/>
      <c r="W24" s="22"/>
      <c r="X24" s="20"/>
    </row>
    <row r="25" spans="2:24" ht="21" customHeight="1" x14ac:dyDescent="0.3">
      <c r="E25" s="22"/>
      <c r="F25" s="22"/>
      <c r="G25" s="22"/>
      <c r="H25" s="22"/>
      <c r="J25" s="28" t="s">
        <v>11</v>
      </c>
      <c r="K25" s="29">
        <v>4665</v>
      </c>
      <c r="L25" s="29"/>
      <c r="M25" s="22"/>
      <c r="R25" s="22"/>
      <c r="S25" s="22"/>
      <c r="T25" s="22"/>
      <c r="U25" s="22"/>
      <c r="V25" s="22"/>
      <c r="W25" s="22"/>
      <c r="X25" s="20"/>
    </row>
    <row r="26" spans="2:24" ht="21" customHeight="1" thickBot="1" x14ac:dyDescent="0.35">
      <c r="E26" s="22"/>
      <c r="F26" s="22"/>
      <c r="G26" s="22"/>
      <c r="H26" s="22"/>
      <c r="J26" s="28" t="s">
        <v>12</v>
      </c>
      <c r="K26" s="29">
        <v>4094</v>
      </c>
      <c r="L26" s="29"/>
      <c r="M26" s="22"/>
      <c r="R26" s="22"/>
      <c r="S26" s="22"/>
      <c r="T26" s="22"/>
      <c r="U26" s="22"/>
      <c r="V26" s="22"/>
      <c r="W26" s="22"/>
      <c r="X26" s="20"/>
    </row>
    <row r="27" spans="2:24" ht="21" customHeight="1" x14ac:dyDescent="0.3">
      <c r="E27" s="22"/>
      <c r="F27" s="22"/>
      <c r="G27" s="22"/>
      <c r="H27" s="22"/>
      <c r="J27" s="30" t="s">
        <v>5</v>
      </c>
      <c r="K27" s="31">
        <f>SUM(K20:L26)</f>
        <v>28860</v>
      </c>
      <c r="L27" s="31"/>
      <c r="M27" s="22"/>
      <c r="R27" s="22"/>
      <c r="S27" s="22"/>
      <c r="T27" s="22"/>
      <c r="U27" s="22"/>
      <c r="V27" s="22"/>
      <c r="W27" s="22"/>
      <c r="X27" s="20"/>
    </row>
    <row r="28" spans="2:24" ht="21" customHeight="1" x14ac:dyDescent="0.3">
      <c r="E28" s="22"/>
      <c r="F28" s="22"/>
      <c r="G28" s="22"/>
      <c r="H28" s="22"/>
      <c r="M28" s="22"/>
      <c r="R28" s="22"/>
      <c r="S28" s="22"/>
      <c r="T28" s="22"/>
      <c r="U28" s="22"/>
      <c r="V28" s="22"/>
      <c r="W28" s="22"/>
      <c r="X28" s="20"/>
    </row>
    <row r="29" spans="2:24" ht="21" customHeight="1" x14ac:dyDescent="0.3">
      <c r="E29" s="22"/>
      <c r="F29" s="22"/>
      <c r="G29" s="22"/>
      <c r="H29" s="22"/>
      <c r="M29" s="22"/>
      <c r="R29" s="22"/>
      <c r="S29" s="22"/>
      <c r="T29" s="22"/>
      <c r="U29" s="22"/>
      <c r="V29" s="22"/>
      <c r="W29" s="22"/>
      <c r="X29" s="20"/>
    </row>
    <row r="30" spans="2:24" ht="21" customHeight="1" x14ac:dyDescent="0.3">
      <c r="E30" s="22"/>
      <c r="F30" s="22"/>
      <c r="G30" s="22"/>
      <c r="H30" s="22"/>
      <c r="M30" s="22"/>
      <c r="R30" s="22"/>
      <c r="S30" s="22"/>
      <c r="T30" s="22"/>
      <c r="U30" s="22"/>
      <c r="V30" s="22"/>
      <c r="W30" s="22"/>
      <c r="X30" s="20"/>
    </row>
    <row r="31" spans="2:24" ht="21" customHeight="1" x14ac:dyDescent="0.3">
      <c r="E31" s="22"/>
      <c r="F31" s="22"/>
      <c r="G31" s="22"/>
      <c r="H31" s="22"/>
      <c r="M31" s="22"/>
      <c r="R31" s="22"/>
      <c r="S31" s="22"/>
      <c r="T31" s="22"/>
      <c r="U31" s="22"/>
      <c r="V31" s="22"/>
      <c r="W31" s="22"/>
      <c r="X31" s="20"/>
    </row>
    <row r="32" spans="2:24" ht="21" customHeight="1" x14ac:dyDescent="0.3">
      <c r="E32" s="22"/>
      <c r="F32" s="22"/>
      <c r="G32" s="22"/>
      <c r="H32" s="22"/>
      <c r="M32" s="22"/>
      <c r="R32" s="22"/>
      <c r="S32" s="22"/>
      <c r="T32" s="22"/>
      <c r="U32" s="22"/>
      <c r="V32" s="22"/>
      <c r="W32" s="22"/>
      <c r="X32" s="20"/>
    </row>
    <row r="33" spans="2:24" ht="21" customHeight="1" x14ac:dyDescent="0.3">
      <c r="E33" s="22"/>
      <c r="F33" s="22"/>
      <c r="G33" s="22"/>
      <c r="H33" s="22"/>
      <c r="I33" s="22"/>
      <c r="J33" s="22"/>
      <c r="K33" s="22"/>
      <c r="L33" s="22"/>
      <c r="M33" s="22"/>
      <c r="R33" s="22"/>
      <c r="S33" s="22"/>
      <c r="T33" s="22"/>
      <c r="U33" s="22"/>
      <c r="V33" s="22"/>
      <c r="W33" s="22"/>
      <c r="X33" s="20"/>
    </row>
    <row r="34" spans="2:24" ht="21" customHeight="1" x14ac:dyDescent="0.3">
      <c r="E34" s="22"/>
      <c r="F34" s="22"/>
      <c r="G34" s="22"/>
      <c r="H34" s="22"/>
      <c r="I34" s="22"/>
      <c r="J34" s="22"/>
      <c r="K34" s="22"/>
      <c r="L34" s="22"/>
      <c r="M34" s="22"/>
      <c r="R34" s="22"/>
      <c r="S34" s="22"/>
      <c r="T34" s="22"/>
      <c r="U34" s="22"/>
      <c r="V34" s="22"/>
      <c r="W34" s="22"/>
      <c r="X34" s="20"/>
    </row>
    <row r="35" spans="2:24" ht="21" customHeight="1" x14ac:dyDescent="0.3">
      <c r="E35" s="22"/>
      <c r="F35" s="22"/>
      <c r="G35" s="22"/>
      <c r="H35" s="22"/>
      <c r="I35" s="22"/>
      <c r="J35" s="22"/>
      <c r="K35" s="22"/>
      <c r="L35" s="22"/>
      <c r="M35" s="22"/>
      <c r="R35" s="22"/>
      <c r="S35" s="22"/>
      <c r="T35" s="22"/>
      <c r="U35" s="22"/>
      <c r="V35" s="22"/>
      <c r="W35" s="22"/>
      <c r="X35" s="20"/>
    </row>
    <row r="36" spans="2:24" ht="21" customHeight="1" x14ac:dyDescent="0.3">
      <c r="E36" s="22"/>
      <c r="F36" s="22"/>
      <c r="G36" s="22"/>
      <c r="H36" s="22"/>
      <c r="I36" s="22"/>
      <c r="J36" s="23" t="s">
        <v>4</v>
      </c>
      <c r="K36" s="32" t="s">
        <v>5</v>
      </c>
      <c r="L36" s="24" t="s">
        <v>13</v>
      </c>
      <c r="M36" s="23"/>
      <c r="N36" s="24" t="s">
        <v>14</v>
      </c>
      <c r="O36" s="23"/>
      <c r="P36" s="24" t="s">
        <v>15</v>
      </c>
      <c r="Q36" s="25"/>
      <c r="R36" s="22"/>
      <c r="S36" s="22"/>
      <c r="T36" s="22"/>
      <c r="U36" s="22"/>
      <c r="V36" s="22"/>
      <c r="W36" s="22"/>
      <c r="X36" s="20"/>
    </row>
    <row r="37" spans="2:24" ht="23.25" customHeight="1" x14ac:dyDescent="0.3">
      <c r="E37" s="22"/>
      <c r="F37" s="22"/>
      <c r="G37" s="22"/>
      <c r="H37" s="22"/>
      <c r="J37" s="23"/>
      <c r="K37" s="32"/>
      <c r="L37" s="24"/>
      <c r="M37" s="23"/>
      <c r="N37" s="24"/>
      <c r="O37" s="23"/>
      <c r="P37" s="24"/>
      <c r="Q37" s="25"/>
      <c r="T37" s="22"/>
      <c r="U37" s="22"/>
      <c r="V37" s="22"/>
      <c r="W37" s="22"/>
      <c r="X37" s="20"/>
    </row>
    <row r="38" spans="2:24" ht="21" customHeight="1" x14ac:dyDescent="0.3">
      <c r="E38" s="22"/>
      <c r="F38" s="22"/>
      <c r="G38" s="22"/>
      <c r="H38" s="22"/>
      <c r="J38" s="26" t="s">
        <v>6</v>
      </c>
      <c r="K38" s="33">
        <f t="shared" ref="K38:K44" si="0">SUM(L38:Q38)</f>
        <v>3001</v>
      </c>
      <c r="L38" s="34">
        <v>84</v>
      </c>
      <c r="M38" s="34"/>
      <c r="N38" s="34">
        <v>2598</v>
      </c>
      <c r="O38" s="34"/>
      <c r="P38" s="34">
        <v>319</v>
      </c>
      <c r="Q38" s="34"/>
      <c r="T38" s="22"/>
      <c r="U38" s="22"/>
      <c r="V38" s="22"/>
      <c r="W38" s="22"/>
      <c r="X38" s="20"/>
    </row>
    <row r="39" spans="2:24" ht="21" customHeight="1" x14ac:dyDescent="0.3">
      <c r="E39" s="22"/>
      <c r="F39" s="22"/>
      <c r="G39" s="22"/>
      <c r="H39" s="22"/>
      <c r="J39" s="28" t="s">
        <v>7</v>
      </c>
      <c r="K39" s="33">
        <f t="shared" si="0"/>
        <v>3286</v>
      </c>
      <c r="L39" s="35">
        <v>200</v>
      </c>
      <c r="M39" s="35"/>
      <c r="N39" s="35">
        <v>2678</v>
      </c>
      <c r="O39" s="35"/>
      <c r="P39" s="35">
        <v>408</v>
      </c>
      <c r="Q39" s="35"/>
      <c r="T39" s="22"/>
      <c r="U39" s="22"/>
      <c r="V39" s="22"/>
      <c r="W39" s="22"/>
      <c r="X39" s="20"/>
    </row>
    <row r="40" spans="2:24" ht="21" customHeight="1" x14ac:dyDescent="0.3">
      <c r="E40" s="22"/>
      <c r="F40" s="22"/>
      <c r="G40" s="22"/>
      <c r="H40" s="22"/>
      <c r="J40" s="28" t="s">
        <v>8</v>
      </c>
      <c r="K40" s="33">
        <f t="shared" si="0"/>
        <v>4692</v>
      </c>
      <c r="L40" s="35">
        <v>256</v>
      </c>
      <c r="M40" s="35"/>
      <c r="N40" s="35">
        <v>3946</v>
      </c>
      <c r="O40" s="35"/>
      <c r="P40" s="35">
        <v>490</v>
      </c>
      <c r="Q40" s="35"/>
      <c r="T40" s="22"/>
      <c r="U40" s="22"/>
      <c r="V40" s="22"/>
      <c r="W40" s="22"/>
      <c r="X40" s="20"/>
    </row>
    <row r="41" spans="2:24" ht="21" customHeight="1" x14ac:dyDescent="0.3">
      <c r="E41" s="22"/>
      <c r="F41" s="22"/>
      <c r="G41" s="22"/>
      <c r="H41" s="22"/>
      <c r="J41" s="28" t="s">
        <v>9</v>
      </c>
      <c r="K41" s="33">
        <f t="shared" si="0"/>
        <v>4360</v>
      </c>
      <c r="L41" s="35">
        <v>286</v>
      </c>
      <c r="M41" s="35"/>
      <c r="N41" s="35">
        <v>3635</v>
      </c>
      <c r="O41" s="35"/>
      <c r="P41" s="35">
        <v>439</v>
      </c>
      <c r="Q41" s="35"/>
      <c r="T41" s="22"/>
      <c r="U41" s="22"/>
      <c r="V41" s="22"/>
      <c r="W41" s="22"/>
      <c r="X41" s="20"/>
    </row>
    <row r="42" spans="2:24" ht="21" customHeight="1" x14ac:dyDescent="0.3">
      <c r="E42" s="22"/>
      <c r="F42" s="22"/>
      <c r="G42" s="22"/>
      <c r="H42" s="22"/>
      <c r="J42" s="28" t="s">
        <v>10</v>
      </c>
      <c r="K42" s="33">
        <f t="shared" si="0"/>
        <v>4762</v>
      </c>
      <c r="L42" s="35">
        <v>294</v>
      </c>
      <c r="M42" s="35"/>
      <c r="N42" s="35">
        <v>4048</v>
      </c>
      <c r="O42" s="35"/>
      <c r="P42" s="35">
        <v>420</v>
      </c>
      <c r="Q42" s="35"/>
      <c r="T42" s="22"/>
      <c r="U42" s="22"/>
      <c r="V42" s="22"/>
      <c r="W42" s="22"/>
      <c r="X42" s="20"/>
    </row>
    <row r="43" spans="2:24" ht="21" customHeight="1" x14ac:dyDescent="0.3">
      <c r="E43" s="22"/>
      <c r="F43" s="22"/>
      <c r="G43" s="22"/>
      <c r="H43" s="22"/>
      <c r="J43" s="28" t="s">
        <v>11</v>
      </c>
      <c r="K43" s="33">
        <f t="shared" si="0"/>
        <v>4665</v>
      </c>
      <c r="L43" s="35">
        <v>296</v>
      </c>
      <c r="M43" s="35"/>
      <c r="N43" s="35">
        <v>3926</v>
      </c>
      <c r="O43" s="35"/>
      <c r="P43" s="35">
        <v>443</v>
      </c>
      <c r="Q43" s="35"/>
      <c r="T43" s="22"/>
      <c r="U43" s="22"/>
      <c r="V43" s="22"/>
      <c r="W43" s="22"/>
      <c r="X43" s="20"/>
    </row>
    <row r="44" spans="2:24" ht="21" customHeight="1" thickBot="1" x14ac:dyDescent="0.35">
      <c r="E44" s="22"/>
      <c r="F44" s="22"/>
      <c r="G44" s="22"/>
      <c r="H44" s="22"/>
      <c r="J44" s="28" t="s">
        <v>12</v>
      </c>
      <c r="K44" s="33">
        <f t="shared" si="0"/>
        <v>4094</v>
      </c>
      <c r="L44" s="35">
        <v>277</v>
      </c>
      <c r="M44" s="35"/>
      <c r="N44" s="35">
        <v>3426</v>
      </c>
      <c r="O44" s="35"/>
      <c r="P44" s="35">
        <v>391</v>
      </c>
      <c r="Q44" s="35"/>
      <c r="T44" s="22"/>
      <c r="U44" s="22"/>
      <c r="V44" s="22"/>
      <c r="W44" s="22"/>
      <c r="X44" s="20"/>
    </row>
    <row r="45" spans="2:24" ht="21" customHeight="1" x14ac:dyDescent="0.3">
      <c r="E45" s="22"/>
      <c r="F45" s="22"/>
      <c r="G45" s="22"/>
      <c r="H45" s="22"/>
      <c r="J45" s="30" t="s">
        <v>5</v>
      </c>
      <c r="K45" s="36">
        <f>SUM(K38:K44)</f>
        <v>28860</v>
      </c>
      <c r="L45" s="31">
        <f>SUM(L38:M44)</f>
        <v>1693</v>
      </c>
      <c r="M45" s="31"/>
      <c r="N45" s="31">
        <f>SUM(N38:O44)</f>
        <v>24257</v>
      </c>
      <c r="O45" s="31"/>
      <c r="P45" s="31">
        <f>SUM(P38:Q44)</f>
        <v>2910</v>
      </c>
      <c r="Q45" s="31"/>
      <c r="T45" s="22"/>
      <c r="U45" s="22"/>
      <c r="V45" s="22"/>
      <c r="W45" s="22"/>
      <c r="X45" s="20"/>
    </row>
    <row r="46" spans="2:24" ht="21" customHeight="1" x14ac:dyDescent="0.3">
      <c r="E46" s="22"/>
      <c r="F46" s="22"/>
      <c r="G46" s="22"/>
      <c r="H46" s="22"/>
      <c r="J46" s="37"/>
      <c r="K46" s="37"/>
      <c r="L46" s="37"/>
      <c r="M46" s="37"/>
      <c r="N46" s="37"/>
      <c r="O46" s="37"/>
      <c r="P46" s="37"/>
      <c r="Q46" s="37"/>
      <c r="T46" s="22"/>
      <c r="U46" s="22"/>
      <c r="V46" s="22"/>
      <c r="W46" s="22"/>
      <c r="X46" s="20"/>
    </row>
    <row r="47" spans="2:24" ht="21" customHeight="1" x14ac:dyDescent="0.3">
      <c r="B47" s="38" t="s">
        <v>16</v>
      </c>
      <c r="C47" s="39" t="s">
        <v>17</v>
      </c>
      <c r="D47" s="40"/>
      <c r="E47" s="22"/>
      <c r="F47" s="22"/>
      <c r="G47" s="22"/>
      <c r="H47" s="22"/>
      <c r="J47" s="37"/>
      <c r="K47" s="37"/>
      <c r="L47" s="37"/>
      <c r="M47" s="37"/>
      <c r="N47" s="37"/>
      <c r="O47" s="37"/>
      <c r="P47" s="37"/>
      <c r="Q47" s="37"/>
      <c r="T47" s="22"/>
      <c r="U47" s="22"/>
      <c r="V47" s="22"/>
      <c r="W47" s="22"/>
      <c r="X47" s="20"/>
    </row>
    <row r="48" spans="2:24" ht="21" customHeight="1" x14ac:dyDescent="0.3">
      <c r="B48" s="41"/>
      <c r="C48" s="42" t="s">
        <v>18</v>
      </c>
      <c r="D48" s="43"/>
      <c r="E48" s="22"/>
      <c r="F48" s="22"/>
      <c r="G48" s="22"/>
      <c r="H48" s="22"/>
      <c r="J48" s="37"/>
      <c r="K48" s="37"/>
      <c r="L48" s="37"/>
      <c r="M48" s="37"/>
      <c r="N48" s="37"/>
      <c r="O48" s="37"/>
      <c r="P48" s="37"/>
      <c r="Q48" s="37"/>
      <c r="T48" s="22"/>
      <c r="U48" s="22"/>
      <c r="V48" s="22"/>
      <c r="W48" s="22"/>
      <c r="X48" s="20"/>
    </row>
    <row r="49" spans="2:24" ht="21" customHeight="1" x14ac:dyDescent="0.3">
      <c r="B49" s="44"/>
      <c r="C49" s="42" t="s">
        <v>19</v>
      </c>
      <c r="D49" s="43"/>
      <c r="E49" s="22"/>
      <c r="F49" s="22"/>
      <c r="G49" s="22"/>
      <c r="H49" s="22"/>
      <c r="J49" s="37"/>
      <c r="K49" s="37"/>
      <c r="L49" s="37"/>
      <c r="M49" s="37"/>
      <c r="N49" s="37"/>
      <c r="O49" s="37"/>
      <c r="P49" s="37"/>
      <c r="Q49" s="37"/>
      <c r="T49" s="22"/>
      <c r="U49" s="22"/>
      <c r="V49" s="22"/>
      <c r="W49" s="22"/>
      <c r="X49" s="20"/>
    </row>
    <row r="50" spans="2:24" ht="25.15" customHeight="1" x14ac:dyDescent="0.3">
      <c r="B50" s="45"/>
      <c r="C50" s="42" t="s">
        <v>20</v>
      </c>
      <c r="D50" s="43"/>
      <c r="E50" s="22"/>
      <c r="F50" s="22"/>
      <c r="G50" s="22"/>
      <c r="H50" s="22"/>
      <c r="R50" s="22"/>
      <c r="S50" s="22"/>
      <c r="T50" s="22"/>
      <c r="U50" s="22"/>
      <c r="V50" s="22"/>
      <c r="W50" s="22"/>
      <c r="X50" s="20"/>
    </row>
    <row r="51" spans="2:24" ht="20.25" customHeight="1" x14ac:dyDescent="0.3">
      <c r="B51" s="46"/>
      <c r="C51" s="42" t="s">
        <v>21</v>
      </c>
      <c r="D51" s="43"/>
      <c r="E51" s="22"/>
      <c r="L51" s="22"/>
      <c r="M51" s="22"/>
      <c r="R51" s="22"/>
      <c r="S51" s="22"/>
      <c r="T51" s="22"/>
      <c r="U51" s="22"/>
      <c r="V51" s="22"/>
      <c r="W51" s="22"/>
      <c r="X51" s="20"/>
    </row>
    <row r="52" spans="2:24" ht="30" customHeight="1" x14ac:dyDescent="0.3">
      <c r="B52" s="47"/>
      <c r="C52" s="42" t="s">
        <v>22</v>
      </c>
      <c r="D52" s="43"/>
      <c r="E52" s="22"/>
      <c r="L52" s="22"/>
      <c r="M52" s="22"/>
      <c r="R52" s="22"/>
      <c r="S52" s="22"/>
      <c r="T52" s="22"/>
      <c r="U52" s="22"/>
      <c r="V52" s="22"/>
      <c r="W52" s="22"/>
      <c r="X52" s="20"/>
    </row>
    <row r="53" spans="2:24" ht="30" customHeight="1" x14ac:dyDescent="0.3">
      <c r="B53" s="48"/>
      <c r="C53" s="42" t="s">
        <v>23</v>
      </c>
      <c r="D53" s="43"/>
      <c r="J53" s="37"/>
      <c r="K53" s="37"/>
      <c r="L53" s="37"/>
      <c r="M53" s="37"/>
      <c r="N53" s="37"/>
      <c r="O53" s="37"/>
      <c r="P53" s="37"/>
      <c r="Q53" s="37"/>
      <c r="R53" s="37"/>
      <c r="S53" s="22"/>
      <c r="T53" s="22"/>
      <c r="U53" s="22"/>
      <c r="V53" s="22"/>
      <c r="W53" s="22"/>
      <c r="X53" s="20"/>
    </row>
    <row r="54" spans="2:24" ht="28.5" customHeight="1" x14ac:dyDescent="0.3">
      <c r="P54" s="37"/>
      <c r="U54" s="22"/>
      <c r="V54" s="22"/>
      <c r="W54" s="22"/>
      <c r="X54" s="20"/>
    </row>
    <row r="55" spans="2:24" ht="28.5" customHeight="1" x14ac:dyDescent="0.3">
      <c r="L55" s="25" t="s">
        <v>24</v>
      </c>
      <c r="M55" s="23"/>
      <c r="N55" s="49" t="s">
        <v>5</v>
      </c>
      <c r="O55" s="50" t="s">
        <v>25</v>
      </c>
      <c r="P55" s="37"/>
      <c r="U55" s="22"/>
      <c r="V55" s="22"/>
      <c r="W55" s="22"/>
      <c r="X55" s="20"/>
    </row>
    <row r="56" spans="2:24" ht="18.600000000000001" customHeight="1" x14ac:dyDescent="0.3">
      <c r="L56" s="51" t="s">
        <v>26</v>
      </c>
      <c r="M56" s="51"/>
      <c r="N56" s="52">
        <v>4719</v>
      </c>
      <c r="O56" s="53">
        <f>N56/$N$59</f>
        <v>0.16351351351351351</v>
      </c>
      <c r="P56" s="37"/>
      <c r="U56" s="22"/>
      <c r="V56" s="22"/>
      <c r="W56" s="22"/>
      <c r="X56" s="20"/>
    </row>
    <row r="57" spans="2:24" ht="18.600000000000001" customHeight="1" x14ac:dyDescent="0.3">
      <c r="L57" s="54" t="s">
        <v>27</v>
      </c>
      <c r="M57" s="54"/>
      <c r="N57" s="55">
        <v>21581</v>
      </c>
      <c r="O57" s="56">
        <f>N57/$N$59</f>
        <v>0.74778239778239775</v>
      </c>
      <c r="P57" s="37"/>
      <c r="U57" s="22"/>
      <c r="V57" s="22"/>
      <c r="W57" s="22"/>
      <c r="X57" s="20"/>
    </row>
    <row r="58" spans="2:24" ht="18.600000000000001" customHeight="1" thickBot="1" x14ac:dyDescent="0.35">
      <c r="J58" s="37"/>
      <c r="K58" s="37"/>
      <c r="L58" s="51" t="s">
        <v>28</v>
      </c>
      <c r="M58" s="51"/>
      <c r="N58" s="52">
        <v>2560</v>
      </c>
      <c r="O58" s="53">
        <f>N58/$N$59</f>
        <v>8.8704088704088704E-2</v>
      </c>
      <c r="P58" s="37"/>
      <c r="Q58" s="37"/>
      <c r="R58" s="37"/>
      <c r="S58" s="22"/>
      <c r="T58" s="22"/>
      <c r="U58" s="22"/>
      <c r="V58" s="22"/>
      <c r="W58" s="22"/>
      <c r="X58" s="20"/>
    </row>
    <row r="59" spans="2:24" ht="19.899999999999999" customHeight="1" x14ac:dyDescent="0.3">
      <c r="B59" s="57" t="s">
        <v>29</v>
      </c>
      <c r="C59" s="57"/>
      <c r="D59" s="57"/>
      <c r="E59" s="57"/>
      <c r="F59" s="57"/>
      <c r="G59" s="49" t="s">
        <v>5</v>
      </c>
      <c r="H59" s="50" t="s">
        <v>30</v>
      </c>
      <c r="L59" s="30" t="s">
        <v>5</v>
      </c>
      <c r="M59" s="36"/>
      <c r="N59" s="36">
        <f>SUM(N56:N58)</f>
        <v>28860</v>
      </c>
      <c r="O59" s="58">
        <f>SUM(O56:O58)</f>
        <v>1</v>
      </c>
      <c r="S59" s="22"/>
      <c r="T59" s="22"/>
      <c r="U59" s="22"/>
      <c r="V59" s="22"/>
      <c r="W59" s="22"/>
      <c r="X59" s="20"/>
    </row>
    <row r="60" spans="2:24" ht="28.5" customHeight="1" x14ac:dyDescent="0.3">
      <c r="B60" s="54" t="s">
        <v>31</v>
      </c>
      <c r="C60" s="54"/>
      <c r="D60" s="54"/>
      <c r="E60" s="54"/>
      <c r="F60" s="54"/>
      <c r="G60" s="55">
        <v>2</v>
      </c>
      <c r="H60" s="56">
        <f t="shared" ref="H60:H68" si="1">G60/$G$69</f>
        <v>6.9300069300069295E-5</v>
      </c>
      <c r="S60" s="22"/>
      <c r="T60" s="22"/>
      <c r="U60" s="22"/>
      <c r="V60" s="22"/>
      <c r="W60" s="22"/>
      <c r="X60" s="20"/>
    </row>
    <row r="61" spans="2:24" ht="28.5" customHeight="1" x14ac:dyDescent="0.3">
      <c r="B61" s="54" t="s">
        <v>32</v>
      </c>
      <c r="C61" s="54"/>
      <c r="D61" s="54"/>
      <c r="E61" s="54"/>
      <c r="F61" s="54"/>
      <c r="G61" s="55">
        <v>1530</v>
      </c>
      <c r="H61" s="56">
        <f t="shared" si="1"/>
        <v>5.3014553014553017E-2</v>
      </c>
      <c r="S61" s="22"/>
      <c r="T61" s="22"/>
      <c r="U61" s="22"/>
      <c r="V61" s="22"/>
      <c r="W61" s="22"/>
      <c r="X61" s="20"/>
    </row>
    <row r="62" spans="2:24" ht="28.5" customHeight="1" x14ac:dyDescent="0.3">
      <c r="B62" s="54" t="s">
        <v>33</v>
      </c>
      <c r="C62" s="54"/>
      <c r="D62" s="54"/>
      <c r="E62" s="54"/>
      <c r="F62" s="54"/>
      <c r="G62" s="55">
        <v>159</v>
      </c>
      <c r="H62" s="56">
        <f t="shared" si="1"/>
        <v>5.5093555093555097E-3</v>
      </c>
      <c r="S62" s="22"/>
      <c r="T62" s="22"/>
      <c r="U62" s="22"/>
      <c r="V62" s="22"/>
      <c r="W62" s="22"/>
      <c r="X62" s="20"/>
    </row>
    <row r="63" spans="2:24" ht="28.5" customHeight="1" x14ac:dyDescent="0.3">
      <c r="B63" s="54" t="s">
        <v>34</v>
      </c>
      <c r="C63" s="54"/>
      <c r="D63" s="54"/>
      <c r="E63" s="54"/>
      <c r="F63" s="54"/>
      <c r="G63" s="55">
        <v>2</v>
      </c>
      <c r="H63" s="56">
        <f t="shared" si="1"/>
        <v>6.9300069300069295E-5</v>
      </c>
      <c r="J63" s="25" t="s">
        <v>35</v>
      </c>
      <c r="K63" s="23"/>
      <c r="L63" s="32" t="s">
        <v>5</v>
      </c>
      <c r="M63" s="59" t="s">
        <v>30</v>
      </c>
      <c r="N63" s="37"/>
      <c r="O63" s="25" t="s">
        <v>36</v>
      </c>
      <c r="P63" s="23"/>
      <c r="Q63" s="32" t="s">
        <v>5</v>
      </c>
      <c r="R63" s="59" t="s">
        <v>30</v>
      </c>
      <c r="U63" s="22"/>
      <c r="V63" s="22"/>
      <c r="W63" s="22"/>
      <c r="X63" s="20"/>
    </row>
    <row r="64" spans="2:24" ht="28.5" customHeight="1" x14ac:dyDescent="0.3">
      <c r="B64" s="54" t="s">
        <v>37</v>
      </c>
      <c r="C64" s="54"/>
      <c r="D64" s="54"/>
      <c r="E64" s="54"/>
      <c r="F64" s="54"/>
      <c r="G64" s="55">
        <v>21393</v>
      </c>
      <c r="H64" s="56">
        <f t="shared" si="1"/>
        <v>0.74126819126819132</v>
      </c>
      <c r="J64" s="25"/>
      <c r="K64" s="23"/>
      <c r="L64" s="32"/>
      <c r="M64" s="59"/>
      <c r="N64" s="37"/>
      <c r="O64" s="25"/>
      <c r="P64" s="23"/>
      <c r="Q64" s="32"/>
      <c r="R64" s="59"/>
      <c r="U64" s="22"/>
      <c r="V64" s="22"/>
      <c r="W64" s="22"/>
      <c r="X64" s="20"/>
    </row>
    <row r="65" spans="2:24" ht="28.5" customHeight="1" x14ac:dyDescent="0.3">
      <c r="B65" s="54" t="s">
        <v>38</v>
      </c>
      <c r="C65" s="54"/>
      <c r="D65" s="54"/>
      <c r="E65" s="54"/>
      <c r="F65" s="54"/>
      <c r="G65" s="55">
        <v>2864</v>
      </c>
      <c r="H65" s="56">
        <f t="shared" si="1"/>
        <v>9.9237699237699234E-2</v>
      </c>
      <c r="J65" s="54" t="s">
        <v>39</v>
      </c>
      <c r="K65" s="54"/>
      <c r="L65" s="55">
        <v>349</v>
      </c>
      <c r="M65" s="56">
        <f t="shared" ref="M65:M80" si="2">L65/$L$81</f>
        <v>1.6171632454473842E-2</v>
      </c>
      <c r="N65" s="37"/>
      <c r="O65" s="54" t="s">
        <v>39</v>
      </c>
      <c r="P65" s="54"/>
      <c r="Q65" s="55">
        <v>50</v>
      </c>
      <c r="R65" s="56">
        <f t="shared" ref="R65:R80" si="3">Q65/$Q$81</f>
        <v>1.953125E-2</v>
      </c>
      <c r="U65" s="22"/>
      <c r="V65" s="22"/>
      <c r="W65" s="22"/>
      <c r="X65" s="20"/>
    </row>
    <row r="66" spans="2:24" ht="28.5" customHeight="1" x14ac:dyDescent="0.3">
      <c r="B66" s="54" t="s">
        <v>40</v>
      </c>
      <c r="C66" s="54"/>
      <c r="D66" s="54"/>
      <c r="E66" s="54"/>
      <c r="F66" s="54"/>
      <c r="G66" s="55">
        <v>2486</v>
      </c>
      <c r="H66" s="56">
        <f t="shared" si="1"/>
        <v>8.6139986139986136E-2</v>
      </c>
      <c r="J66" s="60" t="s">
        <v>41</v>
      </c>
      <c r="K66" s="60"/>
      <c r="L66" s="55">
        <v>2234</v>
      </c>
      <c r="M66" s="56">
        <f t="shared" si="2"/>
        <v>0.10351698253092999</v>
      </c>
      <c r="N66" s="37"/>
      <c r="O66" s="60" t="s">
        <v>41</v>
      </c>
      <c r="P66" s="60"/>
      <c r="Q66" s="55">
        <v>306</v>
      </c>
      <c r="R66" s="56">
        <f t="shared" si="3"/>
        <v>0.11953125000000001</v>
      </c>
      <c r="U66" s="22"/>
      <c r="V66" s="22"/>
      <c r="W66" s="22"/>
      <c r="X66" s="20"/>
    </row>
    <row r="67" spans="2:24" ht="23.25" customHeight="1" x14ac:dyDescent="0.3">
      <c r="B67" s="54" t="s">
        <v>42</v>
      </c>
      <c r="C67" s="54"/>
      <c r="D67" s="54"/>
      <c r="E67" s="54"/>
      <c r="F67" s="54"/>
      <c r="G67" s="55">
        <v>171</v>
      </c>
      <c r="H67" s="56">
        <f t="shared" si="1"/>
        <v>5.9251559251559255E-3</v>
      </c>
      <c r="J67" s="54" t="s">
        <v>43</v>
      </c>
      <c r="K67" s="54"/>
      <c r="L67" s="55">
        <v>3076</v>
      </c>
      <c r="M67" s="56">
        <f t="shared" si="2"/>
        <v>0.14253278346693851</v>
      </c>
      <c r="N67" s="37"/>
      <c r="O67" s="54" t="s">
        <v>43</v>
      </c>
      <c r="P67" s="54"/>
      <c r="Q67" s="55">
        <v>286</v>
      </c>
      <c r="R67" s="56">
        <f t="shared" si="3"/>
        <v>0.11171875000000001</v>
      </c>
      <c r="U67" s="22"/>
      <c r="V67" s="22"/>
      <c r="W67" s="22"/>
      <c r="X67" s="20"/>
    </row>
    <row r="68" spans="2:24" ht="30" customHeight="1" thickBot="1" x14ac:dyDescent="0.35">
      <c r="B68" s="54" t="s">
        <v>44</v>
      </c>
      <c r="C68" s="54"/>
      <c r="D68" s="54"/>
      <c r="E68" s="54"/>
      <c r="F68" s="54"/>
      <c r="G68" s="55">
        <v>253</v>
      </c>
      <c r="H68" s="56">
        <f t="shared" si="1"/>
        <v>8.7664587664587658E-3</v>
      </c>
      <c r="I68" s="37"/>
      <c r="J68" s="54" t="s">
        <v>45</v>
      </c>
      <c r="K68" s="54"/>
      <c r="L68" s="55">
        <v>747</v>
      </c>
      <c r="M68" s="56">
        <f t="shared" si="2"/>
        <v>3.4613780640378108E-2</v>
      </c>
      <c r="N68" s="37"/>
      <c r="O68" s="54" t="s">
        <v>45</v>
      </c>
      <c r="P68" s="54"/>
      <c r="Q68" s="55">
        <v>60</v>
      </c>
      <c r="R68" s="56">
        <f t="shared" si="3"/>
        <v>2.34375E-2</v>
      </c>
      <c r="U68" s="22"/>
      <c r="V68" s="22"/>
      <c r="W68" s="22"/>
      <c r="X68" s="20"/>
    </row>
    <row r="69" spans="2:24" ht="30" customHeight="1" x14ac:dyDescent="0.3">
      <c r="B69" s="30" t="s">
        <v>5</v>
      </c>
      <c r="C69" s="61"/>
      <c r="D69" s="61"/>
      <c r="E69" s="61"/>
      <c r="F69" s="61"/>
      <c r="G69" s="36">
        <f>SUM(G60:G68)</f>
        <v>28860</v>
      </c>
      <c r="H69" s="58">
        <f>SUM(H60:H68)</f>
        <v>1</v>
      </c>
      <c r="I69" s="37"/>
      <c r="J69" s="54" t="s">
        <v>46</v>
      </c>
      <c r="K69" s="54"/>
      <c r="L69" s="55">
        <v>6278</v>
      </c>
      <c r="M69" s="56">
        <f t="shared" si="2"/>
        <v>0.29090403595755526</v>
      </c>
      <c r="N69" s="37"/>
      <c r="O69" s="54" t="s">
        <v>46</v>
      </c>
      <c r="P69" s="54"/>
      <c r="Q69" s="55">
        <v>653</v>
      </c>
      <c r="R69" s="56">
        <f t="shared" si="3"/>
        <v>0.25507812499999999</v>
      </c>
      <c r="U69" s="22"/>
      <c r="V69" s="22"/>
      <c r="W69" s="22"/>
      <c r="X69" s="20"/>
    </row>
    <row r="70" spans="2:24" ht="30" customHeight="1" x14ac:dyDescent="0.3">
      <c r="I70" s="37"/>
      <c r="J70" s="54" t="s">
        <v>47</v>
      </c>
      <c r="K70" s="54"/>
      <c r="L70" s="55">
        <v>387</v>
      </c>
      <c r="M70" s="56">
        <f t="shared" si="2"/>
        <v>1.793244057272601E-2</v>
      </c>
      <c r="N70" s="37"/>
      <c r="O70" s="54" t="s">
        <v>47</v>
      </c>
      <c r="P70" s="54"/>
      <c r="Q70" s="55">
        <v>34</v>
      </c>
      <c r="R70" s="56">
        <f t="shared" si="3"/>
        <v>1.328125E-2</v>
      </c>
      <c r="U70" s="22"/>
      <c r="V70" s="22"/>
      <c r="W70" s="22"/>
      <c r="X70" s="20"/>
    </row>
    <row r="71" spans="2:24" ht="30" customHeight="1" x14ac:dyDescent="0.3">
      <c r="I71" s="37"/>
      <c r="J71" s="54" t="s">
        <v>48</v>
      </c>
      <c r="K71" s="54"/>
      <c r="L71" s="55">
        <v>58</v>
      </c>
      <c r="M71" s="56">
        <f t="shared" si="2"/>
        <v>2.6875492331217272E-3</v>
      </c>
      <c r="N71" s="37"/>
      <c r="O71" s="54" t="s">
        <v>48</v>
      </c>
      <c r="P71" s="54"/>
      <c r="Q71" s="55">
        <v>16</v>
      </c>
      <c r="R71" s="56">
        <f t="shared" si="3"/>
        <v>6.2500000000000003E-3</v>
      </c>
      <c r="U71" s="22"/>
      <c r="V71" s="22"/>
      <c r="W71" s="22"/>
      <c r="X71" s="20"/>
    </row>
    <row r="72" spans="2:24" ht="30" customHeight="1" x14ac:dyDescent="0.3">
      <c r="I72" s="37"/>
      <c r="J72" s="54" t="s">
        <v>49</v>
      </c>
      <c r="K72" s="54"/>
      <c r="L72" s="55">
        <v>553</v>
      </c>
      <c r="M72" s="56">
        <f t="shared" si="2"/>
        <v>2.5624391826143365E-2</v>
      </c>
      <c r="N72" s="37"/>
      <c r="O72" s="54" t="s">
        <v>49</v>
      </c>
      <c r="P72" s="54"/>
      <c r="Q72" s="55">
        <v>47</v>
      </c>
      <c r="R72" s="56">
        <f t="shared" si="3"/>
        <v>1.8359375000000001E-2</v>
      </c>
      <c r="U72" s="22"/>
      <c r="V72" s="22"/>
      <c r="W72" s="22"/>
      <c r="X72" s="20"/>
    </row>
    <row r="73" spans="2:24" ht="30" customHeight="1" x14ac:dyDescent="0.3">
      <c r="I73" s="37"/>
      <c r="J73" s="54" t="s">
        <v>50</v>
      </c>
      <c r="K73" s="54"/>
      <c r="L73" s="55">
        <v>1462</v>
      </c>
      <c r="M73" s="56">
        <f t="shared" si="2"/>
        <v>6.7744775496964921E-2</v>
      </c>
      <c r="N73" s="37"/>
      <c r="O73" s="54" t="s">
        <v>50</v>
      </c>
      <c r="P73" s="54"/>
      <c r="Q73" s="55">
        <v>253</v>
      </c>
      <c r="R73" s="56">
        <f t="shared" si="3"/>
        <v>9.8828125000000003E-2</v>
      </c>
      <c r="U73" s="22"/>
      <c r="V73" s="22"/>
      <c r="W73" s="22"/>
      <c r="X73" s="20"/>
    </row>
    <row r="74" spans="2:24" ht="30" customHeight="1" x14ac:dyDescent="0.3">
      <c r="I74" s="37"/>
      <c r="J74" s="54" t="s">
        <v>51</v>
      </c>
      <c r="K74" s="54"/>
      <c r="L74" s="55">
        <v>232</v>
      </c>
      <c r="M74" s="56">
        <f t="shared" si="2"/>
        <v>1.0750196932486909E-2</v>
      </c>
      <c r="N74" s="37"/>
      <c r="O74" s="54" t="s">
        <v>51</v>
      </c>
      <c r="P74" s="54"/>
      <c r="Q74" s="55">
        <v>33</v>
      </c>
      <c r="R74" s="56">
        <f t="shared" si="3"/>
        <v>1.2890624999999999E-2</v>
      </c>
      <c r="U74" s="22"/>
      <c r="V74" s="22"/>
      <c r="W74" s="22"/>
      <c r="X74" s="20"/>
    </row>
    <row r="75" spans="2:24" ht="30" customHeight="1" x14ac:dyDescent="0.3">
      <c r="I75" s="37"/>
      <c r="J75" s="54" t="s">
        <v>52</v>
      </c>
      <c r="K75" s="54"/>
      <c r="L75" s="55">
        <v>4</v>
      </c>
      <c r="M75" s="56">
        <f t="shared" si="2"/>
        <v>1.8534822297391223E-4</v>
      </c>
      <c r="N75" s="37"/>
      <c r="O75" s="54" t="s">
        <v>52</v>
      </c>
      <c r="P75" s="54"/>
      <c r="Q75" s="55">
        <v>1</v>
      </c>
      <c r="R75" s="56">
        <f t="shared" si="3"/>
        <v>3.9062500000000002E-4</v>
      </c>
      <c r="U75" s="22"/>
      <c r="V75" s="22"/>
      <c r="W75" s="22"/>
      <c r="X75" s="20"/>
    </row>
    <row r="76" spans="2:24" ht="30" customHeight="1" x14ac:dyDescent="0.3">
      <c r="I76" s="37"/>
      <c r="J76" s="54" t="s">
        <v>53</v>
      </c>
      <c r="K76" s="54"/>
      <c r="L76" s="55">
        <v>361</v>
      </c>
      <c r="M76" s="56">
        <f t="shared" si="2"/>
        <v>1.6727677123395578E-2</v>
      </c>
      <c r="N76" s="37"/>
      <c r="O76" s="54" t="s">
        <v>53</v>
      </c>
      <c r="P76" s="54"/>
      <c r="Q76" s="55">
        <v>22</v>
      </c>
      <c r="R76" s="56">
        <f t="shared" si="3"/>
        <v>8.5937500000000007E-3</v>
      </c>
      <c r="U76" s="22"/>
      <c r="V76" s="22"/>
      <c r="W76" s="22"/>
      <c r="X76" s="20"/>
    </row>
    <row r="77" spans="2:24" ht="30" customHeight="1" x14ac:dyDescent="0.3">
      <c r="I77" s="37"/>
      <c r="J77" s="54" t="s">
        <v>54</v>
      </c>
      <c r="K77" s="54"/>
      <c r="L77" s="55">
        <v>235</v>
      </c>
      <c r="M77" s="56">
        <f t="shared" si="2"/>
        <v>1.0889208099717345E-2</v>
      </c>
      <c r="N77" s="37"/>
      <c r="O77" s="54" t="s">
        <v>54</v>
      </c>
      <c r="P77" s="54"/>
      <c r="Q77" s="55">
        <v>18</v>
      </c>
      <c r="R77" s="56">
        <f t="shared" si="3"/>
        <v>7.0312500000000002E-3</v>
      </c>
      <c r="U77" s="22"/>
      <c r="V77" s="22"/>
      <c r="W77" s="22"/>
      <c r="X77" s="20"/>
    </row>
    <row r="78" spans="2:24" ht="30" customHeight="1" x14ac:dyDescent="0.3">
      <c r="I78" s="37"/>
      <c r="J78" s="54" t="s">
        <v>55</v>
      </c>
      <c r="K78" s="54"/>
      <c r="L78" s="55">
        <v>196</v>
      </c>
      <c r="M78" s="56">
        <f t="shared" si="2"/>
        <v>9.0820629257216991E-3</v>
      </c>
      <c r="N78" s="37"/>
      <c r="O78" s="54" t="s">
        <v>55</v>
      </c>
      <c r="P78" s="54"/>
      <c r="Q78" s="55">
        <v>28</v>
      </c>
      <c r="R78" s="56">
        <f t="shared" si="3"/>
        <v>1.0937499999999999E-2</v>
      </c>
      <c r="U78" s="22"/>
      <c r="V78" s="22"/>
      <c r="W78" s="22"/>
      <c r="X78" s="20"/>
    </row>
    <row r="79" spans="2:24" ht="30" customHeight="1" x14ac:dyDescent="0.3">
      <c r="I79" s="37"/>
      <c r="J79" s="62" t="s">
        <v>56</v>
      </c>
      <c r="K79" s="62"/>
      <c r="L79" s="55">
        <v>231</v>
      </c>
      <c r="M79" s="56">
        <f t="shared" si="2"/>
        <v>1.0703859876743431E-2</v>
      </c>
      <c r="N79" s="37"/>
      <c r="O79" s="62" t="s">
        <v>56</v>
      </c>
      <c r="P79" s="62"/>
      <c r="Q79" s="55">
        <v>27</v>
      </c>
      <c r="R79" s="56">
        <f t="shared" si="3"/>
        <v>1.0546875000000001E-2</v>
      </c>
      <c r="U79" s="22"/>
      <c r="V79" s="22"/>
      <c r="W79" s="22"/>
      <c r="X79" s="20"/>
    </row>
    <row r="80" spans="2:24" ht="29.25" customHeight="1" thickBot="1" x14ac:dyDescent="0.35">
      <c r="B80" s="37"/>
      <c r="H80" s="37"/>
      <c r="I80" s="37"/>
      <c r="J80" s="54" t="s">
        <v>57</v>
      </c>
      <c r="K80" s="54"/>
      <c r="L80" s="55">
        <v>5178</v>
      </c>
      <c r="M80" s="56">
        <f t="shared" si="2"/>
        <v>0.23993327463972938</v>
      </c>
      <c r="N80" s="37"/>
      <c r="O80" s="54" t="s">
        <v>57</v>
      </c>
      <c r="P80" s="54"/>
      <c r="Q80" s="55">
        <v>726</v>
      </c>
      <c r="R80" s="56">
        <f t="shared" si="3"/>
        <v>0.28359374999999998</v>
      </c>
      <c r="S80" s="22"/>
      <c r="U80" s="22"/>
      <c r="V80" s="22"/>
      <c r="W80" s="22"/>
      <c r="X80" s="20"/>
    </row>
    <row r="81" spans="2:24" ht="29.25" customHeight="1" x14ac:dyDescent="0.3">
      <c r="B81" s="37"/>
      <c r="H81" s="37"/>
      <c r="I81" s="37"/>
      <c r="J81" s="30" t="s">
        <v>5</v>
      </c>
      <c r="K81" s="36"/>
      <c r="L81" s="36">
        <f>SUM(L65:L80)</f>
        <v>21581</v>
      </c>
      <c r="M81" s="58">
        <f>SUM(M65:M80)</f>
        <v>1</v>
      </c>
      <c r="N81" s="37"/>
      <c r="O81" s="30" t="s">
        <v>5</v>
      </c>
      <c r="P81" s="36"/>
      <c r="Q81" s="36">
        <f>SUM(Q65:Q80)</f>
        <v>2560</v>
      </c>
      <c r="R81" s="58">
        <f>SUM(R65:R80)</f>
        <v>1</v>
      </c>
      <c r="S81" s="22"/>
      <c r="X81" s="20"/>
    </row>
    <row r="82" spans="2:24" ht="29.25" customHeight="1" x14ac:dyDescent="0.3">
      <c r="B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22"/>
      <c r="X82" s="20"/>
    </row>
    <row r="83" spans="2:24" ht="29.25" customHeight="1" x14ac:dyDescent="0.3">
      <c r="B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22"/>
      <c r="X83" s="20"/>
    </row>
    <row r="84" spans="2:24" ht="29.25" customHeight="1" x14ac:dyDescent="0.3">
      <c r="B84" s="23" t="s">
        <v>58</v>
      </c>
      <c r="C84" s="63" t="s">
        <v>5</v>
      </c>
      <c r="D84" s="24" t="s">
        <v>13</v>
      </c>
      <c r="E84" s="23"/>
      <c r="F84" s="24" t="s">
        <v>14</v>
      </c>
      <c r="G84" s="23"/>
      <c r="H84" s="24" t="s">
        <v>15</v>
      </c>
      <c r="I84" s="25"/>
      <c r="R84" s="37"/>
      <c r="S84" s="22"/>
      <c r="X84" s="20"/>
    </row>
    <row r="85" spans="2:24" ht="29.25" customHeight="1" x14ac:dyDescent="0.3">
      <c r="B85" s="23"/>
      <c r="C85" s="63"/>
      <c r="D85" s="24"/>
      <c r="E85" s="23"/>
      <c r="F85" s="24"/>
      <c r="G85" s="23"/>
      <c r="H85" s="24"/>
      <c r="I85" s="25"/>
      <c r="R85" s="37"/>
      <c r="S85" s="22"/>
      <c r="X85" s="20"/>
    </row>
    <row r="86" spans="2:24" ht="26.45" customHeight="1" x14ac:dyDescent="0.3">
      <c r="B86" s="28" t="s">
        <v>59</v>
      </c>
      <c r="C86" s="33">
        <f t="shared" ref="C86:C111" si="4">SUM(D86:I86)</f>
        <v>803</v>
      </c>
      <c r="D86" s="34">
        <v>1</v>
      </c>
      <c r="E86" s="34"/>
      <c r="F86" s="34">
        <v>715</v>
      </c>
      <c r="G86" s="34"/>
      <c r="H86" s="34">
        <v>87</v>
      </c>
      <c r="I86" s="34"/>
      <c r="R86" s="37"/>
      <c r="S86" s="22"/>
      <c r="X86" s="20"/>
    </row>
    <row r="87" spans="2:24" ht="26.45" customHeight="1" x14ac:dyDescent="0.3">
      <c r="B87" s="28" t="s">
        <v>60</v>
      </c>
      <c r="C87" s="33">
        <f t="shared" si="4"/>
        <v>1445</v>
      </c>
      <c r="D87" s="35">
        <v>1</v>
      </c>
      <c r="E87" s="35"/>
      <c r="F87" s="35">
        <v>1260</v>
      </c>
      <c r="G87" s="35"/>
      <c r="H87" s="35">
        <v>184</v>
      </c>
      <c r="I87" s="35"/>
      <c r="R87" s="37"/>
      <c r="S87" s="22"/>
      <c r="X87" s="20"/>
    </row>
    <row r="88" spans="2:24" ht="40.5" customHeight="1" x14ac:dyDescent="0.3">
      <c r="B88" s="28" t="s">
        <v>61</v>
      </c>
      <c r="C88" s="33">
        <f t="shared" si="4"/>
        <v>533</v>
      </c>
      <c r="D88" s="35">
        <v>0</v>
      </c>
      <c r="E88" s="35"/>
      <c r="F88" s="35">
        <v>461</v>
      </c>
      <c r="G88" s="35"/>
      <c r="H88" s="35">
        <v>72</v>
      </c>
      <c r="I88" s="35"/>
      <c r="K88" s="25" t="s">
        <v>4</v>
      </c>
      <c r="L88" s="23"/>
      <c r="M88" s="49">
        <v>2025</v>
      </c>
      <c r="N88" s="49">
        <v>2026</v>
      </c>
      <c r="O88" s="50" t="s">
        <v>62</v>
      </c>
      <c r="R88" s="37"/>
      <c r="S88" s="22"/>
      <c r="X88" s="20"/>
    </row>
    <row r="89" spans="2:24" ht="26.45" customHeight="1" x14ac:dyDescent="0.3">
      <c r="B89" s="28" t="s">
        <v>63</v>
      </c>
      <c r="C89" s="33">
        <f t="shared" si="4"/>
        <v>1602</v>
      </c>
      <c r="D89" s="35">
        <v>1</v>
      </c>
      <c r="E89" s="35"/>
      <c r="F89" s="35">
        <v>1385</v>
      </c>
      <c r="G89" s="35"/>
      <c r="H89" s="35">
        <v>216</v>
      </c>
      <c r="I89" s="35"/>
      <c r="K89" s="62" t="s">
        <v>6</v>
      </c>
      <c r="L89" s="62"/>
      <c r="M89" s="64">
        <v>5428</v>
      </c>
      <c r="N89" s="64">
        <v>3001</v>
      </c>
      <c r="O89" s="65">
        <f>N89/M89-1</f>
        <v>-0.44712601326455415</v>
      </c>
      <c r="R89" s="37"/>
      <c r="S89" s="22"/>
      <c r="X89" s="20"/>
    </row>
    <row r="90" spans="2:24" ht="26.45" customHeight="1" x14ac:dyDescent="0.3">
      <c r="B90" s="28" t="s">
        <v>64</v>
      </c>
      <c r="C90" s="33">
        <f t="shared" si="4"/>
        <v>1129</v>
      </c>
      <c r="D90" s="35">
        <v>0</v>
      </c>
      <c r="E90" s="35"/>
      <c r="F90" s="35">
        <v>974</v>
      </c>
      <c r="G90" s="35"/>
      <c r="H90" s="35">
        <v>155</v>
      </c>
      <c r="I90" s="35"/>
      <c r="K90" s="62" t="s">
        <v>7</v>
      </c>
      <c r="L90" s="62"/>
      <c r="M90" s="64">
        <v>6838</v>
      </c>
      <c r="N90" s="64">
        <v>3286</v>
      </c>
      <c r="O90" s="65">
        <f>N90/M90-1</f>
        <v>-0.51945013161743203</v>
      </c>
      <c r="R90" s="37"/>
      <c r="S90" s="22"/>
      <c r="X90" s="20"/>
    </row>
    <row r="91" spans="2:24" ht="26.45" customHeight="1" x14ac:dyDescent="0.3">
      <c r="B91" s="28" t="s">
        <v>65</v>
      </c>
      <c r="C91" s="33">
        <f t="shared" si="4"/>
        <v>991</v>
      </c>
      <c r="D91" s="35">
        <v>0</v>
      </c>
      <c r="E91" s="35"/>
      <c r="F91" s="35">
        <v>879</v>
      </c>
      <c r="G91" s="35"/>
      <c r="H91" s="35">
        <v>112</v>
      </c>
      <c r="I91" s="35"/>
      <c r="K91" s="62" t="s">
        <v>8</v>
      </c>
      <c r="L91" s="62"/>
      <c r="M91" s="64">
        <v>9194</v>
      </c>
      <c r="N91" s="64">
        <v>4692</v>
      </c>
      <c r="O91" s="65">
        <f>N91/M91-1</f>
        <v>-0.48966717424407225</v>
      </c>
      <c r="R91" s="37"/>
      <c r="S91" s="22"/>
      <c r="X91" s="20"/>
    </row>
    <row r="92" spans="2:24" ht="26.45" customHeight="1" x14ac:dyDescent="0.3">
      <c r="B92" s="28" t="s">
        <v>66</v>
      </c>
      <c r="C92" s="33">
        <f t="shared" si="4"/>
        <v>932</v>
      </c>
      <c r="D92" s="35">
        <v>12</v>
      </c>
      <c r="E92" s="35"/>
      <c r="F92" s="35">
        <v>909</v>
      </c>
      <c r="G92" s="35"/>
      <c r="H92" s="35">
        <v>11</v>
      </c>
      <c r="I92" s="35"/>
      <c r="K92" s="62" t="s">
        <v>9</v>
      </c>
      <c r="L92" s="62"/>
      <c r="M92" s="64">
        <v>9092</v>
      </c>
      <c r="N92" s="64">
        <v>4360</v>
      </c>
      <c r="O92" s="65">
        <f>N92/M92-1</f>
        <v>-0.52045754509458864</v>
      </c>
      <c r="R92" s="37"/>
      <c r="S92" s="22"/>
      <c r="X92" s="20"/>
    </row>
    <row r="93" spans="2:24" ht="26.45" customHeight="1" x14ac:dyDescent="0.3">
      <c r="B93" s="28" t="s">
        <v>67</v>
      </c>
      <c r="C93" s="33">
        <f t="shared" si="4"/>
        <v>2144</v>
      </c>
      <c r="D93" s="35">
        <v>15</v>
      </c>
      <c r="E93" s="35"/>
      <c r="F93" s="35">
        <v>1837</v>
      </c>
      <c r="G93" s="35"/>
      <c r="H93" s="35">
        <v>292</v>
      </c>
      <c r="I93" s="35"/>
      <c r="K93" s="62" t="s">
        <v>10</v>
      </c>
      <c r="L93" s="62"/>
      <c r="M93" s="64">
        <v>10499</v>
      </c>
      <c r="N93" s="64">
        <v>4762</v>
      </c>
      <c r="O93" s="65">
        <f t="shared" ref="O93:O95" si="5">N93/M93-1</f>
        <v>-0.54643299361843978</v>
      </c>
      <c r="R93" s="37"/>
      <c r="S93" s="22"/>
      <c r="X93" s="20"/>
    </row>
    <row r="94" spans="2:24" ht="26.45" customHeight="1" x14ac:dyDescent="0.3">
      <c r="B94" s="28" t="s">
        <v>68</v>
      </c>
      <c r="C94" s="33">
        <f t="shared" si="4"/>
        <v>691</v>
      </c>
      <c r="D94" s="35">
        <v>0</v>
      </c>
      <c r="E94" s="35"/>
      <c r="F94" s="35">
        <v>509</v>
      </c>
      <c r="G94" s="35"/>
      <c r="H94" s="35">
        <v>182</v>
      </c>
      <c r="I94" s="35"/>
      <c r="K94" s="62" t="s">
        <v>11</v>
      </c>
      <c r="L94" s="62"/>
      <c r="M94" s="64">
        <v>10639</v>
      </c>
      <c r="N94" s="64">
        <v>4665</v>
      </c>
      <c r="O94" s="65">
        <f t="shared" si="5"/>
        <v>-0.56151893974997646</v>
      </c>
      <c r="R94" s="37"/>
      <c r="S94" s="22"/>
      <c r="X94" s="20"/>
    </row>
    <row r="95" spans="2:24" ht="26.45" customHeight="1" thickBot="1" x14ac:dyDescent="0.35">
      <c r="B95" s="28" t="s">
        <v>69</v>
      </c>
      <c r="C95" s="33">
        <f t="shared" si="4"/>
        <v>950</v>
      </c>
      <c r="D95" s="35">
        <v>144</v>
      </c>
      <c r="E95" s="35"/>
      <c r="F95" s="35">
        <v>715</v>
      </c>
      <c r="G95" s="35"/>
      <c r="H95" s="35">
        <v>91</v>
      </c>
      <c r="I95" s="35"/>
      <c r="K95" s="62" t="s">
        <v>12</v>
      </c>
      <c r="L95" s="62"/>
      <c r="M95" s="64">
        <v>10666</v>
      </c>
      <c r="N95" s="64">
        <v>4094</v>
      </c>
      <c r="O95" s="65">
        <f t="shared" si="5"/>
        <v>-0.61616351021938875</v>
      </c>
      <c r="R95" s="37"/>
      <c r="S95" s="22"/>
      <c r="X95" s="20"/>
    </row>
    <row r="96" spans="2:24" ht="26.45" customHeight="1" x14ac:dyDescent="0.3">
      <c r="B96" s="28" t="s">
        <v>70</v>
      </c>
      <c r="C96" s="33">
        <f t="shared" si="4"/>
        <v>1094</v>
      </c>
      <c r="D96" s="35">
        <v>77</v>
      </c>
      <c r="E96" s="35"/>
      <c r="F96" s="35">
        <v>969</v>
      </c>
      <c r="G96" s="35"/>
      <c r="H96" s="35">
        <v>48</v>
      </c>
      <c r="I96" s="35"/>
      <c r="K96" s="66" t="s">
        <v>5</v>
      </c>
      <c r="L96" s="61"/>
      <c r="M96" s="36">
        <f>SUM(M89:M95)</f>
        <v>62356</v>
      </c>
      <c r="N96" s="36">
        <f>SUM(N89:N95)</f>
        <v>28860</v>
      </c>
      <c r="O96" s="58">
        <f>N96/M96-1</f>
        <v>-0.5371736480851883</v>
      </c>
      <c r="R96" s="37"/>
      <c r="S96" s="22"/>
      <c r="X96" s="20"/>
    </row>
    <row r="97" spans="2:24" ht="26.45" customHeight="1" x14ac:dyDescent="0.3">
      <c r="B97" s="28" t="s">
        <v>71</v>
      </c>
      <c r="C97" s="33">
        <f t="shared" si="4"/>
        <v>1818</v>
      </c>
      <c r="D97" s="35">
        <v>7</v>
      </c>
      <c r="E97" s="35"/>
      <c r="F97" s="35">
        <v>1366</v>
      </c>
      <c r="G97" s="35"/>
      <c r="H97" s="35">
        <v>445</v>
      </c>
      <c r="I97" s="35"/>
      <c r="M97" s="37"/>
      <c r="R97" s="37"/>
      <c r="S97" s="22"/>
      <c r="X97" s="20"/>
    </row>
    <row r="98" spans="2:24" ht="26.45" customHeight="1" x14ac:dyDescent="0.3">
      <c r="B98" s="28" t="s">
        <v>72</v>
      </c>
      <c r="C98" s="33">
        <f t="shared" si="4"/>
        <v>1357</v>
      </c>
      <c r="D98" s="35">
        <v>139</v>
      </c>
      <c r="E98" s="35"/>
      <c r="F98" s="35">
        <v>1145</v>
      </c>
      <c r="G98" s="35"/>
      <c r="H98" s="35">
        <v>73</v>
      </c>
      <c r="I98" s="35"/>
      <c r="M98" s="37"/>
      <c r="R98" s="37"/>
      <c r="S98" s="22"/>
      <c r="X98" s="20"/>
    </row>
    <row r="99" spans="2:24" ht="26.45" customHeight="1" x14ac:dyDescent="0.3">
      <c r="B99" s="28" t="s">
        <v>73</v>
      </c>
      <c r="C99" s="33">
        <f t="shared" si="4"/>
        <v>903</v>
      </c>
      <c r="D99" s="35">
        <v>71</v>
      </c>
      <c r="E99" s="35"/>
      <c r="F99" s="35">
        <v>768</v>
      </c>
      <c r="G99" s="35"/>
      <c r="H99" s="35">
        <v>64</v>
      </c>
      <c r="I99" s="35"/>
      <c r="M99" s="37"/>
      <c r="R99" s="37"/>
      <c r="S99" s="22"/>
      <c r="X99" s="20"/>
    </row>
    <row r="100" spans="2:24" ht="39.75" customHeight="1" x14ac:dyDescent="0.3">
      <c r="B100" s="28" t="s">
        <v>74</v>
      </c>
      <c r="C100" s="33">
        <f t="shared" si="4"/>
        <v>4551</v>
      </c>
      <c r="D100" s="35">
        <v>648</v>
      </c>
      <c r="E100" s="35"/>
      <c r="F100" s="35">
        <v>3631</v>
      </c>
      <c r="G100" s="35"/>
      <c r="H100" s="35">
        <v>272</v>
      </c>
      <c r="I100" s="35"/>
      <c r="K100" s="67"/>
      <c r="L100" s="67"/>
      <c r="M100" s="68"/>
      <c r="N100" s="68"/>
      <c r="O100" s="69"/>
      <c r="R100" s="37"/>
      <c r="S100" s="22"/>
      <c r="X100" s="20"/>
    </row>
    <row r="101" spans="2:24" ht="34.5" customHeight="1" x14ac:dyDescent="0.3">
      <c r="B101" s="28" t="s">
        <v>75</v>
      </c>
      <c r="C101" s="33">
        <f t="shared" si="4"/>
        <v>1263</v>
      </c>
      <c r="D101" s="35">
        <v>127</v>
      </c>
      <c r="E101" s="35"/>
      <c r="F101" s="35">
        <v>1030</v>
      </c>
      <c r="G101" s="35"/>
      <c r="H101" s="35">
        <v>106</v>
      </c>
      <c r="I101" s="35"/>
      <c r="R101" s="37"/>
      <c r="S101" s="22"/>
      <c r="X101" s="20"/>
    </row>
    <row r="102" spans="2:24" ht="26.45" customHeight="1" x14ac:dyDescent="0.3">
      <c r="B102" s="28" t="s">
        <v>76</v>
      </c>
      <c r="C102" s="33">
        <f t="shared" si="4"/>
        <v>812</v>
      </c>
      <c r="D102" s="35">
        <v>175</v>
      </c>
      <c r="E102" s="35"/>
      <c r="F102" s="35">
        <v>595</v>
      </c>
      <c r="G102" s="35"/>
      <c r="H102" s="35">
        <v>42</v>
      </c>
      <c r="I102" s="35"/>
      <c r="R102" s="37"/>
      <c r="S102" s="22"/>
      <c r="X102" s="20"/>
    </row>
    <row r="103" spans="2:24" ht="26.45" customHeight="1" x14ac:dyDescent="0.3">
      <c r="B103" s="28" t="s">
        <v>77</v>
      </c>
      <c r="C103" s="33">
        <f t="shared" si="4"/>
        <v>146</v>
      </c>
      <c r="D103" s="35">
        <v>0</v>
      </c>
      <c r="E103" s="35"/>
      <c r="F103" s="35">
        <v>144</v>
      </c>
      <c r="G103" s="35"/>
      <c r="H103" s="35">
        <v>2</v>
      </c>
      <c r="I103" s="35"/>
      <c r="R103" s="37"/>
      <c r="S103" s="22"/>
      <c r="X103" s="20"/>
    </row>
    <row r="104" spans="2:24" ht="26.45" customHeight="1" x14ac:dyDescent="0.3">
      <c r="B104" s="28" t="s">
        <v>78</v>
      </c>
      <c r="C104" s="33">
        <f t="shared" si="4"/>
        <v>210</v>
      </c>
      <c r="D104" s="35">
        <v>0</v>
      </c>
      <c r="E104" s="35"/>
      <c r="F104" s="35">
        <v>208</v>
      </c>
      <c r="G104" s="35"/>
      <c r="H104" s="35">
        <v>2</v>
      </c>
      <c r="I104" s="35"/>
      <c r="R104" s="37"/>
      <c r="S104" s="22"/>
      <c r="X104" s="20"/>
    </row>
    <row r="105" spans="2:24" ht="26.45" customHeight="1" x14ac:dyDescent="0.3">
      <c r="B105" s="28" t="s">
        <v>79</v>
      </c>
      <c r="C105" s="33">
        <f t="shared" si="4"/>
        <v>491</v>
      </c>
      <c r="D105" s="35">
        <v>84</v>
      </c>
      <c r="E105" s="35"/>
      <c r="F105" s="35">
        <v>390</v>
      </c>
      <c r="G105" s="35"/>
      <c r="H105" s="35">
        <v>17</v>
      </c>
      <c r="I105" s="35"/>
      <c r="R105" s="37"/>
      <c r="S105" s="22"/>
      <c r="X105" s="20"/>
    </row>
    <row r="106" spans="2:24" ht="26.45" customHeight="1" x14ac:dyDescent="0.3">
      <c r="B106" s="28" t="s">
        <v>80</v>
      </c>
      <c r="C106" s="33">
        <f t="shared" si="4"/>
        <v>1102</v>
      </c>
      <c r="D106" s="35">
        <v>6</v>
      </c>
      <c r="E106" s="35"/>
      <c r="F106" s="35">
        <v>966</v>
      </c>
      <c r="G106" s="35"/>
      <c r="H106" s="35">
        <v>130</v>
      </c>
      <c r="I106" s="35"/>
      <c r="R106" s="37"/>
      <c r="S106" s="22"/>
      <c r="X106" s="20"/>
    </row>
    <row r="107" spans="2:24" ht="26.45" customHeight="1" x14ac:dyDescent="0.3">
      <c r="B107" s="28" t="s">
        <v>81</v>
      </c>
      <c r="C107" s="33">
        <f t="shared" si="4"/>
        <v>912</v>
      </c>
      <c r="D107" s="35">
        <v>0</v>
      </c>
      <c r="E107" s="35"/>
      <c r="F107" s="35">
        <v>841</v>
      </c>
      <c r="G107" s="35"/>
      <c r="H107" s="35">
        <v>71</v>
      </c>
      <c r="I107" s="35"/>
      <c r="R107" s="37"/>
      <c r="S107" s="22"/>
      <c r="X107" s="20"/>
    </row>
    <row r="108" spans="2:24" ht="26.45" customHeight="1" x14ac:dyDescent="0.3">
      <c r="B108" s="28" t="s">
        <v>82</v>
      </c>
      <c r="C108" s="33">
        <f t="shared" si="4"/>
        <v>1713</v>
      </c>
      <c r="D108" s="35">
        <v>130</v>
      </c>
      <c r="E108" s="35"/>
      <c r="F108" s="35">
        <v>1496</v>
      </c>
      <c r="G108" s="35"/>
      <c r="H108" s="35">
        <v>87</v>
      </c>
      <c r="I108" s="35"/>
      <c r="R108" s="37"/>
      <c r="S108" s="22"/>
      <c r="X108" s="20"/>
    </row>
    <row r="109" spans="2:24" ht="26.45" customHeight="1" x14ac:dyDescent="0.3">
      <c r="B109" s="28" t="s">
        <v>83</v>
      </c>
      <c r="C109" s="33">
        <f t="shared" si="4"/>
        <v>616</v>
      </c>
      <c r="D109" s="35">
        <v>13</v>
      </c>
      <c r="E109" s="35"/>
      <c r="F109" s="35">
        <v>487</v>
      </c>
      <c r="G109" s="35"/>
      <c r="H109" s="35">
        <v>116</v>
      </c>
      <c r="I109" s="35"/>
      <c r="R109" s="37"/>
      <c r="S109" s="22"/>
      <c r="X109" s="20"/>
    </row>
    <row r="110" spans="2:24" ht="26.45" customHeight="1" x14ac:dyDescent="0.3">
      <c r="B110" s="28" t="s">
        <v>84</v>
      </c>
      <c r="C110" s="33">
        <f t="shared" si="4"/>
        <v>430</v>
      </c>
      <c r="D110" s="35">
        <v>42</v>
      </c>
      <c r="E110" s="35"/>
      <c r="F110" s="35">
        <v>371</v>
      </c>
      <c r="G110" s="35"/>
      <c r="H110" s="35">
        <v>17</v>
      </c>
      <c r="I110" s="35"/>
      <c r="R110" s="37"/>
      <c r="S110" s="22"/>
      <c r="X110" s="20"/>
    </row>
    <row r="111" spans="2:24" ht="26.45" customHeight="1" thickBot="1" x14ac:dyDescent="0.35">
      <c r="B111" s="28" t="s">
        <v>85</v>
      </c>
      <c r="C111" s="33">
        <f t="shared" si="4"/>
        <v>222</v>
      </c>
      <c r="D111" s="70">
        <v>0</v>
      </c>
      <c r="E111" s="70"/>
      <c r="F111" s="70">
        <v>206</v>
      </c>
      <c r="G111" s="70"/>
      <c r="H111" s="70">
        <v>16</v>
      </c>
      <c r="I111" s="70"/>
      <c r="R111" s="37"/>
      <c r="S111" s="22"/>
      <c r="X111" s="20"/>
    </row>
    <row r="112" spans="2:24" ht="29.25" customHeight="1" x14ac:dyDescent="0.3">
      <c r="B112" s="66" t="s">
        <v>5</v>
      </c>
      <c r="C112" s="36">
        <f>SUM(C86:C111)</f>
        <v>28860</v>
      </c>
      <c r="D112" s="31">
        <f>SUM(D86:E111)</f>
        <v>1693</v>
      </c>
      <c r="E112" s="31"/>
      <c r="F112" s="31">
        <f t="shared" ref="F112" si="6">SUM(F86:G111)</f>
        <v>24257</v>
      </c>
      <c r="G112" s="31"/>
      <c r="H112" s="31">
        <f t="shared" ref="H112" si="7">SUM(H86:I111)</f>
        <v>2910</v>
      </c>
      <c r="I112" s="31"/>
      <c r="J112" s="22"/>
      <c r="K112" s="22"/>
      <c r="L112" s="22"/>
      <c r="M112" s="22"/>
      <c r="N112" s="22"/>
      <c r="O112" s="22"/>
      <c r="P112" s="22"/>
      <c r="Q112" s="22"/>
      <c r="R112" s="37"/>
      <c r="S112" s="22"/>
      <c r="X112" s="20"/>
    </row>
    <row r="113" spans="2:24" ht="29.25" customHeight="1" x14ac:dyDescent="0.3">
      <c r="B113" s="71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37"/>
      <c r="S113" s="22"/>
      <c r="X113" s="20"/>
    </row>
    <row r="114" spans="2:24" ht="18.75" customHeight="1" x14ac:dyDescent="0.3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22"/>
      <c r="T114" s="22"/>
      <c r="X114" s="20"/>
    </row>
    <row r="115" spans="2:24" ht="30" customHeight="1" x14ac:dyDescent="0.3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 t="s">
        <v>86</v>
      </c>
      <c r="N115" s="22" t="s">
        <v>86</v>
      </c>
      <c r="O115" s="22"/>
      <c r="P115" s="22"/>
      <c r="Q115" s="22"/>
      <c r="R115" s="22"/>
      <c r="S115" s="22"/>
      <c r="T115" s="22"/>
      <c r="X115" s="20"/>
    </row>
    <row r="116" spans="2:24" ht="64.5" customHeight="1" x14ac:dyDescent="0.3">
      <c r="B116" s="72" t="s">
        <v>58</v>
      </c>
      <c r="C116" s="73"/>
      <c r="D116" s="74" t="s">
        <v>87</v>
      </c>
      <c r="E116" s="75">
        <v>2022</v>
      </c>
      <c r="F116" s="74">
        <v>2023</v>
      </c>
      <c r="G116" s="74">
        <v>2024</v>
      </c>
      <c r="H116" s="74">
        <v>2025</v>
      </c>
      <c r="I116" s="74" t="s">
        <v>88</v>
      </c>
      <c r="K116" s="22"/>
      <c r="M116" s="76" t="s">
        <v>77</v>
      </c>
      <c r="N116" s="77">
        <v>3050</v>
      </c>
      <c r="O116" s="22"/>
      <c r="P116" s="22"/>
      <c r="Q116" s="22"/>
      <c r="R116" s="22"/>
      <c r="S116" s="22"/>
      <c r="T116" s="22"/>
      <c r="X116" s="20"/>
    </row>
    <row r="117" spans="2:24" ht="18" customHeight="1" x14ac:dyDescent="0.3">
      <c r="B117" s="78" t="s">
        <v>59</v>
      </c>
      <c r="C117" s="78"/>
      <c r="D117" s="79">
        <f>SUM(E117:I117)</f>
        <v>9710</v>
      </c>
      <c r="E117" s="80">
        <v>2440</v>
      </c>
      <c r="F117" s="80">
        <v>1928</v>
      </c>
      <c r="G117" s="81">
        <v>1865</v>
      </c>
      <c r="H117" s="81">
        <v>2674</v>
      </c>
      <c r="I117" s="80">
        <v>803</v>
      </c>
      <c r="K117" s="22"/>
      <c r="M117" s="76" t="s">
        <v>78</v>
      </c>
      <c r="N117" s="77">
        <v>4857</v>
      </c>
      <c r="O117" s="22"/>
      <c r="P117" s="22"/>
      <c r="Q117" s="22"/>
      <c r="R117" s="22"/>
      <c r="S117" s="22"/>
      <c r="T117" s="22"/>
      <c r="X117" s="20"/>
    </row>
    <row r="118" spans="2:24" ht="18" customHeight="1" x14ac:dyDescent="0.3">
      <c r="B118" s="28" t="s">
        <v>60</v>
      </c>
      <c r="C118" s="78"/>
      <c r="D118" s="79">
        <f t="shared" ref="D118:D142" si="8">SUM(E118:I118)</f>
        <v>21014</v>
      </c>
      <c r="E118" s="80">
        <v>5012</v>
      </c>
      <c r="F118" s="80">
        <v>4719</v>
      </c>
      <c r="G118" s="80">
        <v>4881</v>
      </c>
      <c r="H118" s="80">
        <v>4957</v>
      </c>
      <c r="I118" s="80">
        <v>1445</v>
      </c>
      <c r="K118" s="22"/>
      <c r="M118" s="76" t="s">
        <v>85</v>
      </c>
      <c r="N118" s="77">
        <v>5946</v>
      </c>
      <c r="O118" s="22"/>
      <c r="P118" s="22"/>
      <c r="Q118" s="22"/>
      <c r="R118" s="22"/>
      <c r="S118" s="22"/>
      <c r="T118" s="22"/>
      <c r="X118" s="20"/>
    </row>
    <row r="119" spans="2:24" ht="18" customHeight="1" x14ac:dyDescent="0.3">
      <c r="B119" s="78" t="s">
        <v>61</v>
      </c>
      <c r="C119" s="78"/>
      <c r="D119" s="79">
        <f t="shared" si="8"/>
        <v>15491</v>
      </c>
      <c r="E119" s="80">
        <v>3882</v>
      </c>
      <c r="F119" s="80">
        <v>3423</v>
      </c>
      <c r="G119" s="80">
        <v>3581</v>
      </c>
      <c r="H119" s="80">
        <v>4072</v>
      </c>
      <c r="I119" s="80">
        <v>533</v>
      </c>
      <c r="K119" s="22"/>
      <c r="M119" s="76" t="s">
        <v>84</v>
      </c>
      <c r="N119" s="77">
        <v>6335</v>
      </c>
      <c r="O119" s="22"/>
      <c r="P119" s="22"/>
      <c r="Q119" s="22"/>
      <c r="R119" s="22"/>
      <c r="S119" s="22"/>
      <c r="T119" s="22"/>
      <c r="X119" s="20"/>
    </row>
    <row r="120" spans="2:24" ht="18" customHeight="1" x14ac:dyDescent="0.3">
      <c r="B120" s="78" t="s">
        <v>63</v>
      </c>
      <c r="C120" s="78"/>
      <c r="D120" s="79">
        <f t="shared" si="8"/>
        <v>30557</v>
      </c>
      <c r="E120" s="80">
        <v>7818</v>
      </c>
      <c r="F120" s="80">
        <v>6805</v>
      </c>
      <c r="G120" s="80">
        <v>6935</v>
      </c>
      <c r="H120" s="80">
        <v>7397</v>
      </c>
      <c r="I120" s="80">
        <v>1602</v>
      </c>
      <c r="K120" s="22"/>
      <c r="M120" s="76" t="s">
        <v>68</v>
      </c>
      <c r="N120" s="77">
        <v>8923</v>
      </c>
      <c r="O120" s="22"/>
      <c r="P120" s="22"/>
      <c r="Q120" s="22"/>
      <c r="R120" s="22"/>
      <c r="S120" s="22"/>
      <c r="T120" s="22"/>
      <c r="X120" s="20"/>
    </row>
    <row r="121" spans="2:24" ht="18" customHeight="1" x14ac:dyDescent="0.3">
      <c r="B121" s="78" t="s">
        <v>64</v>
      </c>
      <c r="C121" s="78"/>
      <c r="D121" s="79">
        <f t="shared" si="8"/>
        <v>18449</v>
      </c>
      <c r="E121" s="80">
        <v>4156</v>
      </c>
      <c r="F121" s="80">
        <v>3878</v>
      </c>
      <c r="G121" s="80">
        <v>4515</v>
      </c>
      <c r="H121" s="80">
        <v>4771</v>
      </c>
      <c r="I121" s="80">
        <v>1129</v>
      </c>
      <c r="K121" s="22"/>
      <c r="M121" s="76" t="s">
        <v>79</v>
      </c>
      <c r="N121" s="77">
        <v>9599</v>
      </c>
      <c r="O121" s="22"/>
      <c r="P121" s="22"/>
      <c r="Q121" s="22"/>
      <c r="R121" s="22"/>
      <c r="S121" s="22"/>
      <c r="T121" s="22"/>
      <c r="X121" s="20"/>
    </row>
    <row r="122" spans="2:24" ht="18" customHeight="1" x14ac:dyDescent="0.3">
      <c r="B122" s="78" t="s">
        <v>65</v>
      </c>
      <c r="C122" s="78"/>
      <c r="D122" s="79">
        <f t="shared" si="8"/>
        <v>16236</v>
      </c>
      <c r="E122" s="80">
        <v>4319</v>
      </c>
      <c r="F122" s="80">
        <v>3479</v>
      </c>
      <c r="G122" s="80">
        <v>3663</v>
      </c>
      <c r="H122" s="80">
        <v>3784</v>
      </c>
      <c r="I122" s="80">
        <v>991</v>
      </c>
      <c r="K122" s="22"/>
      <c r="M122" s="76" t="s">
        <v>59</v>
      </c>
      <c r="N122" s="77">
        <v>9710</v>
      </c>
      <c r="O122" s="22"/>
      <c r="P122" s="22"/>
      <c r="Q122" s="22"/>
      <c r="R122" s="22"/>
      <c r="S122" s="22"/>
      <c r="T122" s="22"/>
      <c r="X122" s="20"/>
    </row>
    <row r="123" spans="2:24" ht="18" customHeight="1" x14ac:dyDescent="0.3">
      <c r="B123" s="78" t="s">
        <v>66</v>
      </c>
      <c r="C123" s="78"/>
      <c r="D123" s="79">
        <f t="shared" si="8"/>
        <v>16570</v>
      </c>
      <c r="E123" s="80">
        <v>3971</v>
      </c>
      <c r="F123" s="80">
        <v>3625</v>
      </c>
      <c r="G123" s="80">
        <v>3889</v>
      </c>
      <c r="H123" s="80">
        <v>4153</v>
      </c>
      <c r="I123" s="80">
        <v>932</v>
      </c>
      <c r="K123" s="22"/>
      <c r="M123" s="76" t="s">
        <v>76</v>
      </c>
      <c r="N123" s="77">
        <v>9880</v>
      </c>
      <c r="O123" s="22"/>
      <c r="P123" s="22"/>
      <c r="Q123" s="22"/>
      <c r="R123" s="22"/>
      <c r="S123" s="22"/>
      <c r="T123" s="22"/>
      <c r="X123" s="20"/>
    </row>
    <row r="124" spans="2:24" ht="18" customHeight="1" x14ac:dyDescent="0.3">
      <c r="B124" s="78" t="s">
        <v>67</v>
      </c>
      <c r="C124" s="78"/>
      <c r="D124" s="79">
        <f t="shared" si="8"/>
        <v>33966</v>
      </c>
      <c r="E124" s="80">
        <v>7639</v>
      </c>
      <c r="F124" s="80">
        <v>7929</v>
      </c>
      <c r="G124" s="80">
        <v>8058</v>
      </c>
      <c r="H124" s="80">
        <v>8196</v>
      </c>
      <c r="I124" s="80">
        <v>2144</v>
      </c>
      <c r="K124" s="22"/>
      <c r="M124" s="76" t="s">
        <v>83</v>
      </c>
      <c r="N124" s="77">
        <v>10031</v>
      </c>
      <c r="O124" s="22"/>
      <c r="P124" s="22"/>
      <c r="Q124" s="22"/>
      <c r="R124" s="22"/>
      <c r="S124" s="22"/>
      <c r="T124" s="22"/>
      <c r="X124" s="20"/>
    </row>
    <row r="125" spans="2:24" ht="18" customHeight="1" x14ac:dyDescent="0.3">
      <c r="B125" s="78" t="s">
        <v>68</v>
      </c>
      <c r="C125" s="78"/>
      <c r="D125" s="79">
        <f t="shared" si="8"/>
        <v>8923</v>
      </c>
      <c r="E125" s="80">
        <v>2075</v>
      </c>
      <c r="F125" s="80">
        <v>2066</v>
      </c>
      <c r="G125" s="80">
        <v>2140</v>
      </c>
      <c r="H125" s="80">
        <v>1951</v>
      </c>
      <c r="I125" s="80">
        <v>691</v>
      </c>
      <c r="K125" s="22"/>
      <c r="M125" s="76" t="s">
        <v>73</v>
      </c>
      <c r="N125" s="77">
        <v>10749</v>
      </c>
      <c r="O125" s="22"/>
      <c r="P125" s="22"/>
      <c r="Q125" s="22"/>
      <c r="R125" s="22"/>
      <c r="S125" s="22"/>
      <c r="T125" s="22"/>
      <c r="X125" s="20"/>
    </row>
    <row r="126" spans="2:24" ht="18" customHeight="1" x14ac:dyDescent="0.3">
      <c r="B126" s="78" t="s">
        <v>69</v>
      </c>
      <c r="C126" s="78"/>
      <c r="D126" s="79">
        <f t="shared" si="8"/>
        <v>12643</v>
      </c>
      <c r="E126" s="80">
        <v>3095</v>
      </c>
      <c r="F126" s="80">
        <v>2800</v>
      </c>
      <c r="G126" s="80">
        <v>3017</v>
      </c>
      <c r="H126" s="80">
        <v>2781</v>
      </c>
      <c r="I126" s="80">
        <v>950</v>
      </c>
      <c r="K126" s="22"/>
      <c r="M126" s="76" t="s">
        <v>69</v>
      </c>
      <c r="N126" s="77">
        <v>12643</v>
      </c>
      <c r="O126" s="22"/>
      <c r="P126" s="22"/>
      <c r="Q126" s="22"/>
      <c r="R126" s="22"/>
      <c r="S126" s="22"/>
      <c r="T126" s="22"/>
      <c r="X126" s="20"/>
    </row>
    <row r="127" spans="2:24" ht="18" customHeight="1" x14ac:dyDescent="0.3">
      <c r="B127" s="78" t="s">
        <v>70</v>
      </c>
      <c r="C127" s="78"/>
      <c r="D127" s="79">
        <f t="shared" si="8"/>
        <v>19203</v>
      </c>
      <c r="E127" s="80">
        <v>4952</v>
      </c>
      <c r="F127" s="80">
        <v>4434</v>
      </c>
      <c r="G127" s="80">
        <v>4459</v>
      </c>
      <c r="H127" s="80">
        <v>4264</v>
      </c>
      <c r="I127" s="80">
        <v>1094</v>
      </c>
      <c r="K127" s="22"/>
      <c r="M127" s="76" t="s">
        <v>61</v>
      </c>
      <c r="N127" s="77">
        <v>15491</v>
      </c>
      <c r="O127" s="22"/>
      <c r="P127" s="22"/>
      <c r="Q127" s="22"/>
      <c r="R127" s="22"/>
      <c r="S127" s="22"/>
      <c r="T127" s="22"/>
      <c r="X127" s="20"/>
    </row>
    <row r="128" spans="2:24" ht="18" customHeight="1" x14ac:dyDescent="0.3">
      <c r="B128" s="78" t="s">
        <v>89</v>
      </c>
      <c r="C128" s="78"/>
      <c r="D128" s="79">
        <f t="shared" si="8"/>
        <v>41987</v>
      </c>
      <c r="E128" s="80">
        <v>9079</v>
      </c>
      <c r="F128" s="80">
        <v>9810</v>
      </c>
      <c r="G128" s="80">
        <v>9974</v>
      </c>
      <c r="H128" s="80">
        <v>11306</v>
      </c>
      <c r="I128" s="80">
        <v>1818</v>
      </c>
      <c r="K128" s="22"/>
      <c r="M128" s="76" t="s">
        <v>80</v>
      </c>
      <c r="N128" s="77">
        <v>15573</v>
      </c>
      <c r="O128" s="22"/>
      <c r="P128" s="22"/>
      <c r="Q128" s="22"/>
      <c r="R128" s="22"/>
      <c r="S128" s="22"/>
      <c r="T128" s="22"/>
      <c r="X128" s="20"/>
    </row>
    <row r="129" spans="2:24" ht="18" customHeight="1" x14ac:dyDescent="0.3">
      <c r="B129" s="78" t="s">
        <v>72</v>
      </c>
      <c r="C129" s="78"/>
      <c r="D129" s="79">
        <f t="shared" si="8"/>
        <v>28796</v>
      </c>
      <c r="E129" s="80">
        <v>6475</v>
      </c>
      <c r="F129" s="80">
        <v>6737</v>
      </c>
      <c r="G129" s="80">
        <v>7011</v>
      </c>
      <c r="H129" s="80">
        <v>7216</v>
      </c>
      <c r="I129" s="80">
        <v>1357</v>
      </c>
      <c r="K129" s="22"/>
      <c r="M129" s="76" t="s">
        <v>81</v>
      </c>
      <c r="N129" s="77">
        <v>16160</v>
      </c>
      <c r="O129" s="22"/>
      <c r="P129" s="22"/>
      <c r="Q129" s="22"/>
      <c r="R129" s="22"/>
      <c r="S129" s="22"/>
      <c r="T129" s="22"/>
      <c r="U129" s="22"/>
      <c r="V129" s="22"/>
      <c r="W129" s="22"/>
      <c r="X129" s="20"/>
    </row>
    <row r="130" spans="2:24" ht="18" customHeight="1" x14ac:dyDescent="0.3">
      <c r="B130" s="78" t="s">
        <v>73</v>
      </c>
      <c r="C130" s="78"/>
      <c r="D130" s="79">
        <f t="shared" si="8"/>
        <v>10749</v>
      </c>
      <c r="E130" s="80">
        <v>2493</v>
      </c>
      <c r="F130" s="80">
        <v>2435</v>
      </c>
      <c r="G130" s="80">
        <v>2372</v>
      </c>
      <c r="H130" s="80">
        <v>2546</v>
      </c>
      <c r="I130" s="80">
        <v>903</v>
      </c>
      <c r="K130" s="22"/>
      <c r="M130" s="76" t="s">
        <v>65</v>
      </c>
      <c r="N130" s="77">
        <v>16236</v>
      </c>
      <c r="O130" s="22"/>
      <c r="P130" s="22"/>
      <c r="Q130" s="22"/>
      <c r="R130" s="22"/>
      <c r="S130" s="22"/>
      <c r="T130" s="22"/>
      <c r="U130" s="22"/>
      <c r="V130" s="22"/>
      <c r="W130" s="22"/>
      <c r="X130" s="20"/>
    </row>
    <row r="131" spans="2:24" ht="18" customHeight="1" x14ac:dyDescent="0.3">
      <c r="B131" s="78" t="s">
        <v>74</v>
      </c>
      <c r="C131" s="78"/>
      <c r="D131" s="79">
        <f t="shared" si="8"/>
        <v>72392</v>
      </c>
      <c r="E131" s="80">
        <v>16894</v>
      </c>
      <c r="F131" s="80">
        <v>15975</v>
      </c>
      <c r="G131" s="80">
        <v>16483</v>
      </c>
      <c r="H131" s="80">
        <v>18489</v>
      </c>
      <c r="I131" s="80">
        <v>4551</v>
      </c>
      <c r="K131" s="22"/>
      <c r="M131" s="76" t="s">
        <v>66</v>
      </c>
      <c r="N131" s="77">
        <v>16570</v>
      </c>
      <c r="O131" s="22"/>
      <c r="P131" s="22"/>
      <c r="Q131" s="22"/>
      <c r="R131" s="22"/>
      <c r="S131" s="22"/>
      <c r="T131" s="22"/>
      <c r="U131" s="22"/>
      <c r="V131" s="22"/>
      <c r="W131" s="22"/>
      <c r="X131" s="20"/>
    </row>
    <row r="132" spans="2:24" ht="18" customHeight="1" x14ac:dyDescent="0.3">
      <c r="B132" s="78" t="s">
        <v>75</v>
      </c>
      <c r="C132" s="78"/>
      <c r="D132" s="79">
        <f t="shared" si="8"/>
        <v>22537</v>
      </c>
      <c r="E132" s="80">
        <v>6320</v>
      </c>
      <c r="F132" s="80">
        <v>4757</v>
      </c>
      <c r="G132" s="80">
        <v>4945</v>
      </c>
      <c r="H132" s="80">
        <v>5252</v>
      </c>
      <c r="I132" s="80">
        <v>1263</v>
      </c>
      <c r="K132" s="22"/>
      <c r="M132" s="76" t="s">
        <v>64</v>
      </c>
      <c r="N132" s="77">
        <v>18449</v>
      </c>
      <c r="O132" s="22"/>
      <c r="P132" s="22"/>
      <c r="Q132" s="22"/>
      <c r="R132" s="22"/>
      <c r="S132" s="22"/>
      <c r="T132" s="22"/>
      <c r="U132" s="22"/>
      <c r="V132" s="22"/>
      <c r="W132" s="22"/>
      <c r="X132" s="20"/>
    </row>
    <row r="133" spans="2:24" ht="18" customHeight="1" x14ac:dyDescent="0.3">
      <c r="B133" s="78" t="s">
        <v>76</v>
      </c>
      <c r="C133" s="78"/>
      <c r="D133" s="79">
        <f t="shared" si="8"/>
        <v>9880</v>
      </c>
      <c r="E133" s="80">
        <v>2547</v>
      </c>
      <c r="F133" s="80">
        <v>2254</v>
      </c>
      <c r="G133" s="80">
        <v>2001</v>
      </c>
      <c r="H133" s="80">
        <v>2266</v>
      </c>
      <c r="I133" s="80">
        <v>812</v>
      </c>
      <c r="K133" s="22"/>
      <c r="M133" s="76" t="s">
        <v>70</v>
      </c>
      <c r="N133" s="77">
        <v>19203</v>
      </c>
      <c r="O133" s="22"/>
      <c r="P133" s="22"/>
      <c r="Q133" s="22"/>
      <c r="R133" s="22"/>
      <c r="S133" s="22"/>
      <c r="T133" s="22"/>
      <c r="U133" s="22"/>
      <c r="V133" s="22"/>
      <c r="W133" s="22"/>
      <c r="X133" s="20"/>
    </row>
    <row r="134" spans="2:24" ht="18" customHeight="1" x14ac:dyDescent="0.3">
      <c r="B134" s="78" t="s">
        <v>77</v>
      </c>
      <c r="C134" s="78"/>
      <c r="D134" s="79">
        <f t="shared" si="8"/>
        <v>3050</v>
      </c>
      <c r="E134" s="80">
        <v>801</v>
      </c>
      <c r="F134" s="80">
        <v>736</v>
      </c>
      <c r="G134" s="80">
        <v>749</v>
      </c>
      <c r="H134" s="80">
        <v>618</v>
      </c>
      <c r="I134" s="80">
        <v>146</v>
      </c>
      <c r="K134" s="22"/>
      <c r="M134" s="76" t="s">
        <v>60</v>
      </c>
      <c r="N134" s="77">
        <v>21014</v>
      </c>
      <c r="O134" s="22"/>
      <c r="P134" s="22"/>
      <c r="Q134" s="22"/>
      <c r="R134" s="22"/>
      <c r="S134" s="22"/>
      <c r="T134" s="22"/>
      <c r="U134" s="22"/>
      <c r="V134" s="22"/>
      <c r="W134" s="22"/>
      <c r="X134" s="20"/>
    </row>
    <row r="135" spans="2:24" ht="18" customHeight="1" x14ac:dyDescent="0.3">
      <c r="B135" s="78" t="s">
        <v>78</v>
      </c>
      <c r="C135" s="78"/>
      <c r="D135" s="79">
        <f t="shared" si="8"/>
        <v>4857</v>
      </c>
      <c r="E135" s="80">
        <v>1543</v>
      </c>
      <c r="F135" s="80">
        <v>929</v>
      </c>
      <c r="G135" s="80">
        <v>969</v>
      </c>
      <c r="H135" s="80">
        <v>1206</v>
      </c>
      <c r="I135" s="80">
        <v>210</v>
      </c>
      <c r="K135" s="22"/>
      <c r="M135" s="76" t="s">
        <v>82</v>
      </c>
      <c r="N135" s="77">
        <v>22454</v>
      </c>
      <c r="O135" s="22"/>
      <c r="P135" s="22"/>
      <c r="Q135" s="22"/>
      <c r="R135" s="22"/>
      <c r="S135" s="22"/>
      <c r="T135" s="22"/>
      <c r="U135" s="22"/>
      <c r="V135" s="22"/>
      <c r="W135" s="22"/>
      <c r="X135" s="20"/>
    </row>
    <row r="136" spans="2:24" ht="18" customHeight="1" x14ac:dyDescent="0.3">
      <c r="B136" s="78" t="s">
        <v>79</v>
      </c>
      <c r="C136" s="78"/>
      <c r="D136" s="79">
        <f t="shared" si="8"/>
        <v>9599</v>
      </c>
      <c r="E136" s="80">
        <v>2318</v>
      </c>
      <c r="F136" s="80">
        <v>1994</v>
      </c>
      <c r="G136" s="80">
        <v>2316</v>
      </c>
      <c r="H136" s="80">
        <v>2480</v>
      </c>
      <c r="I136" s="80">
        <v>491</v>
      </c>
      <c r="K136" s="22"/>
      <c r="M136" s="76" t="s">
        <v>75</v>
      </c>
      <c r="N136" s="77">
        <v>22537</v>
      </c>
      <c r="O136" s="22"/>
      <c r="P136" s="22"/>
      <c r="Q136" s="22"/>
      <c r="R136" s="22"/>
      <c r="S136" s="22"/>
      <c r="T136" s="22"/>
      <c r="U136" s="22"/>
      <c r="V136" s="22"/>
      <c r="W136" s="22"/>
      <c r="X136" s="20"/>
    </row>
    <row r="137" spans="2:24" ht="18" customHeight="1" x14ac:dyDescent="0.3">
      <c r="B137" s="78" t="s">
        <v>80</v>
      </c>
      <c r="C137" s="78"/>
      <c r="D137" s="79">
        <f t="shared" si="8"/>
        <v>15573</v>
      </c>
      <c r="E137" s="80">
        <v>3650</v>
      </c>
      <c r="F137" s="80">
        <v>3322</v>
      </c>
      <c r="G137" s="80">
        <v>3891</v>
      </c>
      <c r="H137" s="80">
        <v>3608</v>
      </c>
      <c r="I137" s="80">
        <v>1102</v>
      </c>
      <c r="K137" s="22"/>
      <c r="M137" s="76" t="s">
        <v>72</v>
      </c>
      <c r="N137" s="77">
        <v>28796</v>
      </c>
      <c r="O137" s="22"/>
      <c r="P137" s="22"/>
      <c r="Q137" s="22"/>
      <c r="R137" s="22"/>
      <c r="S137" s="22"/>
      <c r="T137" s="22"/>
      <c r="U137" s="22"/>
      <c r="V137" s="22"/>
      <c r="W137" s="22"/>
      <c r="X137" s="20"/>
    </row>
    <row r="138" spans="2:24" ht="18" customHeight="1" x14ac:dyDescent="0.3">
      <c r="B138" s="78" t="s">
        <v>81</v>
      </c>
      <c r="C138" s="78"/>
      <c r="D138" s="79">
        <f t="shared" si="8"/>
        <v>16160</v>
      </c>
      <c r="E138" s="80">
        <v>3932</v>
      </c>
      <c r="F138" s="80">
        <v>3258</v>
      </c>
      <c r="G138" s="80">
        <v>4018</v>
      </c>
      <c r="H138" s="80">
        <v>4040</v>
      </c>
      <c r="I138" s="80">
        <v>912</v>
      </c>
      <c r="K138" s="22"/>
      <c r="M138" s="76" t="s">
        <v>63</v>
      </c>
      <c r="N138" s="77">
        <v>30557</v>
      </c>
      <c r="O138" s="22"/>
      <c r="P138" s="22"/>
      <c r="Q138" s="22"/>
      <c r="R138" s="22"/>
      <c r="S138" s="22"/>
      <c r="T138" s="22"/>
      <c r="U138" s="22"/>
      <c r="V138" s="22"/>
      <c r="W138" s="22"/>
      <c r="X138" s="20"/>
    </row>
    <row r="139" spans="2:24" ht="18" customHeight="1" x14ac:dyDescent="0.3">
      <c r="B139" s="78" t="s">
        <v>82</v>
      </c>
      <c r="C139" s="78"/>
      <c r="D139" s="79">
        <f t="shared" si="8"/>
        <v>22454</v>
      </c>
      <c r="E139" s="80">
        <v>5492</v>
      </c>
      <c r="F139" s="80">
        <v>4536</v>
      </c>
      <c r="G139" s="80">
        <v>4848</v>
      </c>
      <c r="H139" s="80">
        <v>5865</v>
      </c>
      <c r="I139" s="80">
        <v>1713</v>
      </c>
      <c r="K139" s="22"/>
      <c r="M139" s="76" t="s">
        <v>67</v>
      </c>
      <c r="N139" s="77">
        <v>33966</v>
      </c>
      <c r="O139" s="22"/>
      <c r="P139" s="22"/>
      <c r="Q139" s="22"/>
      <c r="R139" s="22"/>
      <c r="S139" s="22"/>
      <c r="T139" s="22"/>
      <c r="U139" s="22"/>
      <c r="V139" s="22"/>
      <c r="W139" s="22"/>
      <c r="X139" s="20"/>
    </row>
    <row r="140" spans="2:24" ht="18" customHeight="1" x14ac:dyDescent="0.3">
      <c r="B140" s="78" t="s">
        <v>83</v>
      </c>
      <c r="C140" s="78"/>
      <c r="D140" s="79">
        <f t="shared" si="8"/>
        <v>10031</v>
      </c>
      <c r="E140" s="80">
        <v>2481</v>
      </c>
      <c r="F140" s="80">
        <v>2222</v>
      </c>
      <c r="G140" s="80">
        <v>2365</v>
      </c>
      <c r="H140" s="80">
        <v>2347</v>
      </c>
      <c r="I140" s="80">
        <v>616</v>
      </c>
      <c r="K140" s="22"/>
      <c r="M140" s="76" t="s">
        <v>89</v>
      </c>
      <c r="N140" s="77">
        <v>41987</v>
      </c>
      <c r="O140" s="22"/>
      <c r="P140" s="22"/>
      <c r="Q140" s="22"/>
      <c r="R140" s="22"/>
      <c r="S140" s="22"/>
      <c r="T140" s="22"/>
      <c r="U140" s="22"/>
      <c r="V140" s="22"/>
      <c r="W140" s="22"/>
      <c r="X140" s="20"/>
    </row>
    <row r="141" spans="2:24" ht="18" customHeight="1" thickBot="1" x14ac:dyDescent="0.35">
      <c r="B141" s="78" t="s">
        <v>84</v>
      </c>
      <c r="C141" s="78"/>
      <c r="D141" s="79">
        <f t="shared" si="8"/>
        <v>6335</v>
      </c>
      <c r="E141" s="80">
        <v>1456</v>
      </c>
      <c r="F141" s="80">
        <v>1304</v>
      </c>
      <c r="G141" s="80">
        <v>1466</v>
      </c>
      <c r="H141" s="80">
        <v>1679</v>
      </c>
      <c r="I141" s="80">
        <v>430</v>
      </c>
      <c r="K141" s="22"/>
      <c r="M141" s="82" t="s">
        <v>74</v>
      </c>
      <c r="N141" s="77">
        <v>72392</v>
      </c>
      <c r="O141" s="22"/>
      <c r="P141" s="22"/>
      <c r="Q141" s="22"/>
      <c r="R141" s="22"/>
      <c r="S141" s="22"/>
      <c r="T141" s="22"/>
      <c r="U141" s="22"/>
      <c r="V141" s="22"/>
      <c r="W141" s="22"/>
      <c r="X141" s="20"/>
    </row>
    <row r="142" spans="2:24" ht="18" customHeight="1" thickBot="1" x14ac:dyDescent="0.35">
      <c r="B142" s="83" t="s">
        <v>85</v>
      </c>
      <c r="C142" s="83"/>
      <c r="D142" s="79">
        <f t="shared" si="8"/>
        <v>5946</v>
      </c>
      <c r="E142" s="84">
        <v>1620</v>
      </c>
      <c r="F142" s="84">
        <v>1396</v>
      </c>
      <c r="G142" s="84">
        <v>1157</v>
      </c>
      <c r="H142" s="84">
        <v>1551</v>
      </c>
      <c r="I142" s="80">
        <v>222</v>
      </c>
      <c r="K142" s="22"/>
      <c r="L142" s="22"/>
      <c r="M142" s="85"/>
      <c r="N142" s="85"/>
      <c r="O142" s="22"/>
      <c r="P142" s="22"/>
      <c r="Q142" s="22"/>
      <c r="R142" s="22"/>
      <c r="S142" s="22"/>
      <c r="T142" s="22"/>
      <c r="U142" s="22"/>
      <c r="V142" s="22"/>
      <c r="W142" s="22"/>
      <c r="X142" s="20"/>
    </row>
    <row r="143" spans="2:24" ht="19.5" customHeight="1" x14ac:dyDescent="0.3">
      <c r="B143" s="30" t="s">
        <v>5</v>
      </c>
      <c r="C143" s="61"/>
      <c r="D143" s="36">
        <f>SUM(E143:I143)</f>
        <v>483108</v>
      </c>
      <c r="E143" s="36">
        <f>SUM(E117:E142)</f>
        <v>116460</v>
      </c>
      <c r="F143" s="36">
        <f t="shared" ref="F143:G143" si="9">SUM(F117:F142)</f>
        <v>106751</v>
      </c>
      <c r="G143" s="36">
        <f t="shared" si="9"/>
        <v>111568</v>
      </c>
      <c r="H143" s="36">
        <f>SUM(H117:H142)</f>
        <v>119469</v>
      </c>
      <c r="I143" s="36">
        <f>SUM(I117:I142)</f>
        <v>28860</v>
      </c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0"/>
    </row>
    <row r="144" spans="2:24" ht="19.5" customHeight="1" thickBot="1" x14ac:dyDescent="0.35">
      <c r="B144" s="86" t="s">
        <v>30</v>
      </c>
      <c r="C144" s="86"/>
      <c r="D144" s="87">
        <f>D143/D143</f>
        <v>1</v>
      </c>
      <c r="E144" s="87">
        <f>E143/$D$143</f>
        <v>0.24106410988847216</v>
      </c>
      <c r="F144" s="87">
        <f>F143/$D$143</f>
        <v>0.22096715434230027</v>
      </c>
      <c r="G144" s="87">
        <f>G143/$D$143</f>
        <v>0.23093800972039377</v>
      </c>
      <c r="H144" s="87">
        <f>H143/$D$143</f>
        <v>0.24729253086266426</v>
      </c>
      <c r="I144" s="87">
        <f>I143/$D$143</f>
        <v>5.9738195186169553E-2</v>
      </c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0"/>
    </row>
    <row r="145" spans="2:24" ht="30" customHeight="1" x14ac:dyDescent="0.3">
      <c r="B145" s="71" t="s">
        <v>90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0"/>
    </row>
    <row r="146" spans="2:24" s="5" customFormat="1" ht="22.1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2:24" s="5" customFormat="1" ht="9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2:24" s="5" customFormat="1" ht="9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2:24" s="5" customFormat="1" ht="12.6" customHeight="1" x14ac:dyDescent="0.25">
      <c r="B149" s="19" t="s">
        <v>91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20"/>
    </row>
    <row r="150" spans="2:24" s="5" customFormat="1" ht="27.75" customHeight="1" x14ac:dyDescent="0.25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0"/>
    </row>
    <row r="151" spans="2:24" s="5" customFormat="1" ht="27.75" customHeight="1" x14ac:dyDescent="0.25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0"/>
    </row>
    <row r="152" spans="2:24" s="5" customFormat="1" ht="20.2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2:24" s="5" customFormat="1" ht="20.2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2:24" s="5" customFormat="1" ht="20.2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2:24" s="5" customFormat="1" ht="32.25" customHeight="1" x14ac:dyDescent="0.3">
      <c r="B155" s="88" t="s">
        <v>4</v>
      </c>
      <c r="C155" s="88" t="s">
        <v>5</v>
      </c>
      <c r="D155" s="49" t="s">
        <v>92</v>
      </c>
      <c r="E155" s="49" t="s">
        <v>93</v>
      </c>
      <c r="F155" s="2"/>
      <c r="G155" s="2"/>
      <c r="H155" s="2"/>
      <c r="I155" s="2"/>
      <c r="J155" s="2"/>
      <c r="K155" s="2"/>
      <c r="L155" s="2"/>
      <c r="N155" s="88" t="s">
        <v>94</v>
      </c>
      <c r="O155" s="89" t="s">
        <v>5</v>
      </c>
      <c r="P155" s="90" t="s">
        <v>30</v>
      </c>
      <c r="Q155" s="91" t="s">
        <v>92</v>
      </c>
      <c r="R155" s="91" t="s">
        <v>93</v>
      </c>
      <c r="T155" s="2"/>
      <c r="U155" s="2"/>
      <c r="V155" s="2"/>
      <c r="W155" s="2"/>
    </row>
    <row r="156" spans="2:24" s="5" customFormat="1" ht="20.25" customHeight="1" x14ac:dyDescent="0.3">
      <c r="B156" s="26" t="s">
        <v>6</v>
      </c>
      <c r="C156" s="33">
        <f>SUM(D156:E156)</f>
        <v>44144</v>
      </c>
      <c r="D156" s="55">
        <v>27788</v>
      </c>
      <c r="E156" s="55">
        <v>16356</v>
      </c>
      <c r="F156" s="2"/>
      <c r="G156" s="2"/>
      <c r="H156" s="2"/>
      <c r="I156" s="2"/>
      <c r="J156" s="2"/>
      <c r="K156" s="2"/>
      <c r="L156" s="2"/>
      <c r="N156" s="92" t="s">
        <v>95</v>
      </c>
      <c r="O156" s="93">
        <f t="shared" ref="O156:O162" si="10">Q156+R156</f>
        <v>25</v>
      </c>
      <c r="P156" s="94">
        <f t="shared" ref="P156:P162" si="11">O156/$O$163</f>
        <v>2.9946575309647589E-5</v>
      </c>
      <c r="Q156" s="95">
        <v>8</v>
      </c>
      <c r="R156" s="96">
        <v>17</v>
      </c>
      <c r="T156" s="2"/>
      <c r="U156" s="2"/>
      <c r="V156" s="2"/>
      <c r="W156" s="2"/>
    </row>
    <row r="157" spans="2:24" s="5" customFormat="1" ht="20.25" customHeight="1" x14ac:dyDescent="0.3">
      <c r="B157" s="28" t="s">
        <v>7</v>
      </c>
      <c r="C157" s="33">
        <f t="shared" ref="C157:C162" si="12">SUM(D157:E157)</f>
        <v>71069</v>
      </c>
      <c r="D157" s="55">
        <v>44856</v>
      </c>
      <c r="E157" s="55">
        <v>26213</v>
      </c>
      <c r="F157" s="2"/>
      <c r="G157" s="2"/>
      <c r="H157" s="2"/>
      <c r="I157" s="2"/>
      <c r="J157" s="2"/>
      <c r="K157" s="2"/>
      <c r="L157" s="2"/>
      <c r="N157" s="97" t="s">
        <v>96</v>
      </c>
      <c r="O157" s="93">
        <f t="shared" si="10"/>
        <v>609</v>
      </c>
      <c r="P157" s="94">
        <f t="shared" si="11"/>
        <v>7.2949857454301524E-4</v>
      </c>
      <c r="Q157" s="98">
        <v>283</v>
      </c>
      <c r="R157" s="99">
        <v>326</v>
      </c>
      <c r="T157" s="2"/>
      <c r="U157" s="2"/>
      <c r="V157" s="2"/>
      <c r="W157" s="2"/>
    </row>
    <row r="158" spans="2:24" s="5" customFormat="1" ht="20.25" customHeight="1" x14ac:dyDescent="0.3">
      <c r="B158" s="28" t="s">
        <v>8</v>
      </c>
      <c r="C158" s="33">
        <f t="shared" si="12"/>
        <v>152897</v>
      </c>
      <c r="D158" s="55">
        <v>107007</v>
      </c>
      <c r="E158" s="55">
        <v>45890</v>
      </c>
      <c r="F158" s="2"/>
      <c r="G158" s="2"/>
      <c r="H158" s="2"/>
      <c r="I158" s="2"/>
      <c r="J158" s="2"/>
      <c r="K158" s="2"/>
      <c r="L158" s="2"/>
      <c r="N158" s="97" t="s">
        <v>97</v>
      </c>
      <c r="O158" s="93">
        <f t="shared" si="10"/>
        <v>53231</v>
      </c>
      <c r="P158" s="94">
        <f t="shared" si="11"/>
        <v>6.3763446012314026E-2</v>
      </c>
      <c r="Q158" s="98">
        <v>28227</v>
      </c>
      <c r="R158" s="99">
        <v>25004</v>
      </c>
      <c r="T158" s="2"/>
      <c r="U158" s="2"/>
      <c r="V158" s="2"/>
      <c r="W158" s="2"/>
    </row>
    <row r="159" spans="2:24" s="5" customFormat="1" ht="20.25" customHeight="1" x14ac:dyDescent="0.3">
      <c r="B159" s="28" t="s">
        <v>9</v>
      </c>
      <c r="C159" s="33">
        <f t="shared" si="12"/>
        <v>129613</v>
      </c>
      <c r="D159" s="55">
        <v>82911</v>
      </c>
      <c r="E159" s="55">
        <v>46702</v>
      </c>
      <c r="F159" s="2"/>
      <c r="G159" s="2"/>
      <c r="H159" s="2"/>
      <c r="I159" s="2"/>
      <c r="J159" s="2"/>
      <c r="K159" s="2"/>
      <c r="L159" s="2"/>
      <c r="N159" s="97" t="s">
        <v>98</v>
      </c>
      <c r="O159" s="93">
        <f t="shared" si="10"/>
        <v>66581</v>
      </c>
      <c r="P159" s="94">
        <f t="shared" si="11"/>
        <v>7.9754917227665839E-2</v>
      </c>
      <c r="Q159" s="98">
        <v>36085</v>
      </c>
      <c r="R159" s="99">
        <v>30496</v>
      </c>
      <c r="T159" s="2"/>
      <c r="U159" s="2"/>
      <c r="V159" s="2"/>
      <c r="W159" s="2"/>
    </row>
    <row r="160" spans="2:24" s="5" customFormat="1" ht="20.25" customHeight="1" x14ac:dyDescent="0.3">
      <c r="B160" s="28" t="s">
        <v>10</v>
      </c>
      <c r="C160" s="33">
        <f t="shared" si="12"/>
        <v>148861</v>
      </c>
      <c r="D160" s="55">
        <v>101376</v>
      </c>
      <c r="E160" s="55">
        <v>47485</v>
      </c>
      <c r="F160" s="2"/>
      <c r="G160" s="2"/>
      <c r="H160" s="2"/>
      <c r="I160" s="2"/>
      <c r="J160" s="2"/>
      <c r="K160" s="2"/>
      <c r="L160" s="2"/>
      <c r="N160" s="97" t="s">
        <v>99</v>
      </c>
      <c r="O160" s="93">
        <f t="shared" si="10"/>
        <v>148583</v>
      </c>
      <c r="P160" s="94">
        <f t="shared" si="11"/>
        <v>0.17798207996933471</v>
      </c>
      <c r="Q160" s="98">
        <v>95679</v>
      </c>
      <c r="R160" s="99">
        <v>52904</v>
      </c>
      <c r="T160" s="2"/>
      <c r="U160" s="2"/>
      <c r="V160" s="2"/>
      <c r="W160" s="2"/>
    </row>
    <row r="161" spans="2:24" s="5" customFormat="1" ht="20.25" customHeight="1" x14ac:dyDescent="0.3">
      <c r="B161" s="28" t="s">
        <v>11</v>
      </c>
      <c r="C161" s="33">
        <f t="shared" si="12"/>
        <v>154025</v>
      </c>
      <c r="D161" s="55">
        <v>100867</v>
      </c>
      <c r="E161" s="55">
        <v>53158</v>
      </c>
      <c r="F161" s="2"/>
      <c r="G161" s="2"/>
      <c r="H161" s="2"/>
      <c r="I161" s="2"/>
      <c r="J161" s="2"/>
      <c r="K161" s="2"/>
      <c r="L161" s="2"/>
      <c r="N161" s="97" t="s">
        <v>100</v>
      </c>
      <c r="O161" s="93">
        <f t="shared" si="10"/>
        <v>490063</v>
      </c>
      <c r="P161" s="94">
        <f t="shared" si="11"/>
        <v>0.58702834143887306</v>
      </c>
      <c r="Q161" s="98">
        <v>343032</v>
      </c>
      <c r="R161" s="99">
        <v>147031</v>
      </c>
      <c r="T161" s="2"/>
      <c r="U161" s="2"/>
      <c r="V161" s="2"/>
      <c r="W161" s="2"/>
    </row>
    <row r="162" spans="2:24" s="5" customFormat="1" ht="20.25" customHeight="1" thickBot="1" x14ac:dyDescent="0.35">
      <c r="B162" s="28" t="s">
        <v>12</v>
      </c>
      <c r="C162" s="33">
        <f t="shared" si="12"/>
        <v>134211</v>
      </c>
      <c r="D162" s="55">
        <v>87678</v>
      </c>
      <c r="E162" s="55">
        <v>46533</v>
      </c>
      <c r="F162" s="2"/>
      <c r="G162" s="2"/>
      <c r="H162" s="2"/>
      <c r="I162" s="2"/>
      <c r="J162" s="2"/>
      <c r="K162" s="2"/>
      <c r="L162" s="2"/>
      <c r="N162" s="97" t="s">
        <v>101</v>
      </c>
      <c r="O162" s="93">
        <f t="shared" si="10"/>
        <v>75728</v>
      </c>
      <c r="P162" s="94">
        <f t="shared" si="11"/>
        <v>9.071177020195971E-2</v>
      </c>
      <c r="Q162" s="98">
        <v>49169</v>
      </c>
      <c r="R162" s="99">
        <v>26559</v>
      </c>
      <c r="T162" s="2"/>
      <c r="U162" s="2"/>
      <c r="V162" s="2"/>
      <c r="W162" s="2"/>
    </row>
    <row r="163" spans="2:24" s="5" customFormat="1" ht="20.25" customHeight="1" x14ac:dyDescent="0.3">
      <c r="B163" s="30" t="s">
        <v>5</v>
      </c>
      <c r="C163" s="36">
        <f>SUM(C156:C162)</f>
        <v>834820</v>
      </c>
      <c r="D163" s="36">
        <f>SUM(D156:D162)</f>
        <v>552483</v>
      </c>
      <c r="E163" s="36">
        <f>SUM(E156:E162)</f>
        <v>282337</v>
      </c>
      <c r="F163" s="2"/>
      <c r="G163" s="2"/>
      <c r="H163" s="2"/>
      <c r="I163" s="2"/>
      <c r="J163" s="2"/>
      <c r="K163" s="2"/>
      <c r="L163" s="2"/>
      <c r="N163" s="100" t="s">
        <v>5</v>
      </c>
      <c r="O163" s="36">
        <f>SUM(O156:O162)</f>
        <v>834820</v>
      </c>
      <c r="P163" s="101">
        <f>SUM(P156:P162)</f>
        <v>1</v>
      </c>
      <c r="Q163" s="102">
        <f>SUM(Q156:Q162)</f>
        <v>552483</v>
      </c>
      <c r="R163" s="102">
        <f>SUM(R156:R162)</f>
        <v>282337</v>
      </c>
      <c r="T163" s="2"/>
      <c r="U163" s="2"/>
      <c r="V163" s="2"/>
      <c r="W163" s="2"/>
    </row>
    <row r="164" spans="2:24" s="5" customFormat="1" ht="20.25" customHeight="1" thickBot="1" x14ac:dyDescent="0.35">
      <c r="B164" s="86" t="s">
        <v>30</v>
      </c>
      <c r="C164" s="103">
        <f>C163/$C163</f>
        <v>1</v>
      </c>
      <c r="D164" s="103">
        <f>D163/$C163</f>
        <v>0.66179895067200112</v>
      </c>
      <c r="E164" s="103">
        <f>E163/$C163</f>
        <v>0.33820104932799883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2:24" s="5" customFormat="1" ht="20.2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2:24" s="5" customFormat="1" ht="20.2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2:24" s="5" customFormat="1" ht="20.2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2:24" s="5" customFormat="1" ht="14.25" customHeight="1" x14ac:dyDescent="0.3">
      <c r="B168" s="104"/>
      <c r="C168" s="104"/>
      <c r="D168" s="104"/>
      <c r="E168" s="104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2:24" s="5" customFormat="1" ht="14.25" customHeight="1" x14ac:dyDescent="0.3">
      <c r="N169" s="105"/>
      <c r="P169" s="105"/>
      <c r="Q169" s="2"/>
      <c r="R169" s="2"/>
      <c r="S169" s="2"/>
      <c r="V169" s="2"/>
      <c r="W169" s="2"/>
    </row>
    <row r="170" spans="2:24" s="5" customFormat="1" ht="18" customHeight="1" x14ac:dyDescent="0.3">
      <c r="N170" s="105"/>
      <c r="P170" s="105"/>
      <c r="Q170" s="2"/>
      <c r="R170" s="2"/>
      <c r="S170" s="2"/>
      <c r="V170" s="2"/>
      <c r="W170" s="2"/>
    </row>
    <row r="171" spans="2:24" s="5" customFormat="1" ht="18" customHeight="1" x14ac:dyDescent="0.3">
      <c r="N171" s="105"/>
      <c r="P171" s="105"/>
      <c r="Q171" s="2"/>
      <c r="R171" s="2"/>
      <c r="S171" s="2"/>
      <c r="T171" s="2"/>
      <c r="V171" s="2"/>
      <c r="W171" s="2"/>
      <c r="X171" s="106"/>
    </row>
    <row r="172" spans="2:24" s="5" customFormat="1" ht="19.5" customHeight="1" x14ac:dyDescent="0.3">
      <c r="N172" s="105"/>
      <c r="P172" s="105"/>
      <c r="Q172" s="2"/>
      <c r="R172" s="2"/>
      <c r="S172" s="2"/>
      <c r="T172" s="2"/>
      <c r="V172" s="2"/>
      <c r="W172" s="2"/>
    </row>
    <row r="173" spans="2:24" s="5" customFormat="1" ht="20.100000000000001" customHeight="1" x14ac:dyDescent="0.3">
      <c r="B173" s="57" t="s">
        <v>102</v>
      </c>
      <c r="C173" s="57"/>
      <c r="D173" s="57"/>
      <c r="E173" s="107"/>
      <c r="F173" s="89" t="s">
        <v>5</v>
      </c>
      <c r="G173" s="90" t="s">
        <v>30</v>
      </c>
      <c r="H173" s="91" t="s">
        <v>92</v>
      </c>
      <c r="I173" s="91" t="s">
        <v>93</v>
      </c>
      <c r="K173" s="57" t="s">
        <v>29</v>
      </c>
      <c r="L173" s="57"/>
      <c r="M173" s="57"/>
      <c r="N173" s="107"/>
      <c r="O173" s="32" t="s">
        <v>5</v>
      </c>
      <c r="P173" s="59" t="s">
        <v>30</v>
      </c>
      <c r="Q173" s="108" t="s">
        <v>92</v>
      </c>
      <c r="R173" s="108" t="s">
        <v>93</v>
      </c>
      <c r="S173" s="2"/>
      <c r="T173" s="2"/>
      <c r="V173" s="2"/>
      <c r="W173" s="2"/>
    </row>
    <row r="174" spans="2:24" s="5" customFormat="1" ht="20.100000000000001" customHeight="1" x14ac:dyDescent="0.3">
      <c r="B174" s="109" t="s">
        <v>103</v>
      </c>
      <c r="C174" s="109"/>
      <c r="D174" s="110"/>
      <c r="E174" s="110"/>
      <c r="F174" s="111">
        <f t="shared" ref="F174:F208" si="13">H174+I174</f>
        <v>1144</v>
      </c>
      <c r="G174" s="112">
        <f t="shared" ref="G174:G209" si="14">F174/$F$209</f>
        <v>1.3703552861694737E-3</v>
      </c>
      <c r="H174" s="113">
        <v>556</v>
      </c>
      <c r="I174" s="113">
        <v>588</v>
      </c>
      <c r="K174" s="57"/>
      <c r="L174" s="57"/>
      <c r="M174" s="57"/>
      <c r="N174" s="107"/>
      <c r="O174" s="32"/>
      <c r="P174" s="59"/>
      <c r="Q174" s="114"/>
      <c r="R174" s="114"/>
      <c r="S174" s="2"/>
      <c r="T174" s="2"/>
      <c r="V174" s="2"/>
      <c r="W174" s="2"/>
    </row>
    <row r="175" spans="2:24" s="5" customFormat="1" ht="20.100000000000001" customHeight="1" x14ac:dyDescent="0.3">
      <c r="B175" s="109" t="s">
        <v>104</v>
      </c>
      <c r="C175" s="109"/>
      <c r="D175" s="110"/>
      <c r="E175" s="110"/>
      <c r="F175" s="111">
        <f t="shared" si="13"/>
        <v>9910</v>
      </c>
      <c r="G175" s="112">
        <f t="shared" si="14"/>
        <v>1.1870822452744303E-2</v>
      </c>
      <c r="H175" s="113">
        <v>2566</v>
      </c>
      <c r="I175" s="113">
        <v>7344</v>
      </c>
      <c r="K175" s="67" t="s">
        <v>31</v>
      </c>
      <c r="L175" s="67"/>
      <c r="M175" s="67"/>
      <c r="N175" s="67"/>
      <c r="O175" s="115">
        <f t="shared" ref="O175:O189" si="15">Q175+R175</f>
        <v>21</v>
      </c>
      <c r="P175" s="116">
        <f>O175/$O$191</f>
        <v>2.5155123260103976E-5</v>
      </c>
      <c r="Q175" s="117">
        <v>21</v>
      </c>
      <c r="R175" s="117">
        <v>0</v>
      </c>
      <c r="S175" s="2"/>
      <c r="T175" s="2"/>
      <c r="V175" s="2"/>
      <c r="W175" s="2"/>
    </row>
    <row r="176" spans="2:24" s="5" customFormat="1" ht="18" customHeight="1" x14ac:dyDescent="0.3">
      <c r="B176" s="109" t="s">
        <v>105</v>
      </c>
      <c r="C176" s="109"/>
      <c r="D176" s="110"/>
      <c r="E176" s="110"/>
      <c r="F176" s="111">
        <f t="shared" si="13"/>
        <v>9094</v>
      </c>
      <c r="G176" s="112">
        <f t="shared" si="14"/>
        <v>1.0893366234637407E-2</v>
      </c>
      <c r="H176" s="113">
        <v>6931</v>
      </c>
      <c r="I176" s="113">
        <v>2163</v>
      </c>
      <c r="K176" s="54"/>
      <c r="L176" s="54"/>
      <c r="M176" s="54"/>
      <c r="N176" s="54"/>
      <c r="O176" s="27"/>
      <c r="P176" s="118"/>
      <c r="Q176" s="34"/>
      <c r="R176" s="34"/>
      <c r="S176" s="2"/>
      <c r="T176" s="2"/>
      <c r="V176" s="2"/>
      <c r="W176" s="2"/>
    </row>
    <row r="177" spans="2:23" s="5" customFormat="1" ht="18" customHeight="1" x14ac:dyDescent="0.3">
      <c r="B177" s="109" t="s">
        <v>106</v>
      </c>
      <c r="C177" s="109"/>
      <c r="D177" s="110"/>
      <c r="E177" s="110"/>
      <c r="F177" s="111">
        <f t="shared" si="13"/>
        <v>1103</v>
      </c>
      <c r="G177" s="112">
        <f t="shared" si="14"/>
        <v>1.3212429026616516E-3</v>
      </c>
      <c r="H177" s="113">
        <v>680</v>
      </c>
      <c r="I177" s="113">
        <v>423</v>
      </c>
      <c r="K177" s="67" t="s">
        <v>32</v>
      </c>
      <c r="L177" s="67"/>
      <c r="M177" s="67"/>
      <c r="N177" s="67"/>
      <c r="O177" s="115">
        <f t="shared" si="15"/>
        <v>19095</v>
      </c>
      <c r="P177" s="116">
        <f t="shared" ref="P177" si="16">O177/$O$191</f>
        <v>2.2873194221508828E-2</v>
      </c>
      <c r="Q177" s="117">
        <v>44</v>
      </c>
      <c r="R177" s="117">
        <v>19051</v>
      </c>
      <c r="S177" s="2"/>
      <c r="T177" s="2"/>
      <c r="V177" s="2"/>
      <c r="W177" s="2"/>
    </row>
    <row r="178" spans="2:23" s="5" customFormat="1" ht="25.5" customHeight="1" x14ac:dyDescent="0.3">
      <c r="B178" s="109" t="s">
        <v>107</v>
      </c>
      <c r="C178" s="109"/>
      <c r="D178" s="110"/>
      <c r="E178" s="110"/>
      <c r="F178" s="111">
        <f t="shared" si="13"/>
        <v>9206</v>
      </c>
      <c r="G178" s="112">
        <f t="shared" si="14"/>
        <v>1.1027526892024629E-2</v>
      </c>
      <c r="H178" s="113">
        <v>4718</v>
      </c>
      <c r="I178" s="113">
        <v>4488</v>
      </c>
      <c r="K178" s="54"/>
      <c r="L178" s="54"/>
      <c r="M178" s="54"/>
      <c r="N178" s="54"/>
      <c r="O178" s="27"/>
      <c r="P178" s="118"/>
      <c r="Q178" s="34"/>
      <c r="R178" s="34"/>
      <c r="T178" s="2"/>
      <c r="V178" s="2"/>
      <c r="W178" s="2"/>
    </row>
    <row r="179" spans="2:23" s="5" customFormat="1" ht="18" customHeight="1" x14ac:dyDescent="0.3">
      <c r="B179" s="109" t="s">
        <v>108</v>
      </c>
      <c r="C179" s="109"/>
      <c r="D179" s="110"/>
      <c r="E179" s="110"/>
      <c r="F179" s="111">
        <f t="shared" si="13"/>
        <v>5701</v>
      </c>
      <c r="G179" s="112">
        <f t="shared" si="14"/>
        <v>6.8290170336120365E-3</v>
      </c>
      <c r="H179" s="113">
        <v>2443</v>
      </c>
      <c r="I179" s="113">
        <v>3258</v>
      </c>
      <c r="K179" s="119" t="s">
        <v>33</v>
      </c>
      <c r="L179" s="119"/>
      <c r="M179" s="119"/>
      <c r="N179" s="119"/>
      <c r="O179" s="115">
        <f t="shared" si="15"/>
        <v>99</v>
      </c>
      <c r="P179" s="116">
        <f t="shared" ref="P179" si="17">O179/$O$191</f>
        <v>1.1858843822620445E-4</v>
      </c>
      <c r="Q179" s="117">
        <v>99</v>
      </c>
      <c r="R179" s="117">
        <v>0</v>
      </c>
      <c r="T179" s="2"/>
      <c r="V179" s="2"/>
      <c r="W179" s="2"/>
    </row>
    <row r="180" spans="2:23" s="5" customFormat="1" ht="18" customHeight="1" x14ac:dyDescent="0.3">
      <c r="B180" s="109" t="s">
        <v>109</v>
      </c>
      <c r="C180" s="109"/>
      <c r="D180" s="110"/>
      <c r="E180" s="110"/>
      <c r="F180" s="111">
        <f t="shared" si="13"/>
        <v>34946</v>
      </c>
      <c r="G180" s="112">
        <f t="shared" si="14"/>
        <v>4.1860520830837786E-2</v>
      </c>
      <c r="H180" s="113">
        <v>24350</v>
      </c>
      <c r="I180" s="113">
        <v>10596</v>
      </c>
      <c r="K180" s="120"/>
      <c r="L180" s="120"/>
      <c r="M180" s="120"/>
      <c r="N180" s="120"/>
      <c r="O180" s="27"/>
      <c r="P180" s="118"/>
      <c r="Q180" s="34"/>
      <c r="R180" s="34"/>
      <c r="T180" s="2"/>
      <c r="V180" s="2"/>
      <c r="W180" s="2"/>
    </row>
    <row r="181" spans="2:23" s="5" customFormat="1" ht="18" customHeight="1" x14ac:dyDescent="0.3">
      <c r="B181" s="109" t="s">
        <v>110</v>
      </c>
      <c r="C181" s="109"/>
      <c r="D181" s="110"/>
      <c r="E181" s="110"/>
      <c r="F181" s="111">
        <f t="shared" si="13"/>
        <v>80415</v>
      </c>
      <c r="G181" s="112">
        <f t="shared" si="14"/>
        <v>9.6326154141012435E-2</v>
      </c>
      <c r="H181" s="113">
        <v>42329</v>
      </c>
      <c r="I181" s="113">
        <v>38086</v>
      </c>
      <c r="K181" s="67" t="s">
        <v>34</v>
      </c>
      <c r="L181" s="67"/>
      <c r="M181" s="67"/>
      <c r="N181" s="67"/>
      <c r="O181" s="115">
        <f t="shared" si="15"/>
        <v>0</v>
      </c>
      <c r="P181" s="116">
        <f t="shared" ref="P181" si="18">O181/$O$191</f>
        <v>0</v>
      </c>
      <c r="Q181" s="117">
        <v>0</v>
      </c>
      <c r="R181" s="117">
        <v>0</v>
      </c>
      <c r="T181" s="2"/>
      <c r="V181" s="2"/>
      <c r="W181" s="2"/>
    </row>
    <row r="182" spans="2:23" s="5" customFormat="1" ht="18" customHeight="1" x14ac:dyDescent="0.3">
      <c r="B182" s="109" t="s">
        <v>111</v>
      </c>
      <c r="C182" s="109"/>
      <c r="D182" s="110"/>
      <c r="E182" s="110"/>
      <c r="F182" s="111">
        <f t="shared" si="13"/>
        <v>37110</v>
      </c>
      <c r="G182" s="112">
        <f t="shared" si="14"/>
        <v>4.4452696389640882E-2</v>
      </c>
      <c r="H182" s="113">
        <v>22730</v>
      </c>
      <c r="I182" s="113">
        <v>14380</v>
      </c>
      <c r="K182" s="54"/>
      <c r="L182" s="54"/>
      <c r="M182" s="54"/>
      <c r="N182" s="54"/>
      <c r="O182" s="27"/>
      <c r="P182" s="118"/>
      <c r="Q182" s="34"/>
      <c r="R182" s="34"/>
      <c r="T182" s="2"/>
      <c r="V182" s="2"/>
      <c r="W182" s="2"/>
    </row>
    <row r="183" spans="2:23" s="5" customFormat="1" ht="18" customHeight="1" x14ac:dyDescent="0.3">
      <c r="B183" s="109" t="s">
        <v>112</v>
      </c>
      <c r="C183" s="109"/>
      <c r="D183" s="110"/>
      <c r="E183" s="110"/>
      <c r="F183" s="111">
        <f t="shared" si="13"/>
        <v>108124</v>
      </c>
      <c r="G183" s="112">
        <f t="shared" si="14"/>
        <v>0.12951774035121344</v>
      </c>
      <c r="H183" s="113">
        <v>86250</v>
      </c>
      <c r="I183" s="113">
        <v>21874</v>
      </c>
      <c r="K183" s="67" t="s">
        <v>37</v>
      </c>
      <c r="L183" s="67"/>
      <c r="M183" s="67"/>
      <c r="N183" s="67"/>
      <c r="O183" s="115">
        <f t="shared" si="15"/>
        <v>790085</v>
      </c>
      <c r="P183" s="116">
        <f t="shared" ref="P183" si="19">O183/$O$191</f>
        <v>0.94641359814091663</v>
      </c>
      <c r="Q183" s="117">
        <v>537159</v>
      </c>
      <c r="R183" s="117">
        <v>252926</v>
      </c>
      <c r="T183" s="2"/>
      <c r="V183" s="2"/>
      <c r="W183" s="2"/>
    </row>
    <row r="184" spans="2:23" s="5" customFormat="1" ht="18" customHeight="1" x14ac:dyDescent="0.3">
      <c r="B184" s="109" t="s">
        <v>113</v>
      </c>
      <c r="C184" s="109"/>
      <c r="D184" s="110"/>
      <c r="E184" s="110"/>
      <c r="F184" s="111">
        <f t="shared" si="13"/>
        <v>7453</v>
      </c>
      <c r="G184" s="112">
        <f t="shared" si="14"/>
        <v>8.9276730313121392E-3</v>
      </c>
      <c r="H184" s="113">
        <v>5597</v>
      </c>
      <c r="I184" s="113">
        <v>1856</v>
      </c>
      <c r="K184" s="54"/>
      <c r="L184" s="54"/>
      <c r="M184" s="54"/>
      <c r="N184" s="54"/>
      <c r="O184" s="27"/>
      <c r="P184" s="118"/>
      <c r="Q184" s="34"/>
      <c r="R184" s="34"/>
      <c r="T184" s="2"/>
      <c r="V184" s="2"/>
      <c r="W184" s="2"/>
    </row>
    <row r="185" spans="2:23" s="5" customFormat="1" ht="18" customHeight="1" x14ac:dyDescent="0.3">
      <c r="B185" s="109" t="s">
        <v>114</v>
      </c>
      <c r="C185" s="109"/>
      <c r="D185" s="110"/>
      <c r="E185" s="110"/>
      <c r="F185" s="111">
        <f t="shared" si="13"/>
        <v>640</v>
      </c>
      <c r="G185" s="112">
        <f t="shared" si="14"/>
        <v>7.6663232792697827E-4</v>
      </c>
      <c r="H185" s="113">
        <v>579</v>
      </c>
      <c r="I185" s="113">
        <v>61</v>
      </c>
      <c r="K185" s="67" t="s">
        <v>40</v>
      </c>
      <c r="L185" s="67"/>
      <c r="M185" s="67"/>
      <c r="N185" s="67"/>
      <c r="O185" s="115">
        <f t="shared" si="15"/>
        <v>11767</v>
      </c>
      <c r="P185" s="116">
        <f t="shared" ref="P185" si="20">O185/$O$191</f>
        <v>1.4095254066744927E-2</v>
      </c>
      <c r="Q185" s="117">
        <v>6105</v>
      </c>
      <c r="R185" s="117">
        <v>5662</v>
      </c>
      <c r="T185" s="2"/>
      <c r="V185" s="2"/>
      <c r="W185" s="2"/>
    </row>
    <row r="186" spans="2:23" s="5" customFormat="1" ht="18" customHeight="1" x14ac:dyDescent="0.3">
      <c r="B186" s="109" t="s">
        <v>115</v>
      </c>
      <c r="C186" s="109"/>
      <c r="D186" s="110"/>
      <c r="E186" s="110"/>
      <c r="F186" s="111">
        <f t="shared" si="13"/>
        <v>395</v>
      </c>
      <c r="G186" s="112">
        <f t="shared" si="14"/>
        <v>4.7315588989243188E-4</v>
      </c>
      <c r="H186" s="113">
        <v>242</v>
      </c>
      <c r="I186" s="113">
        <v>153</v>
      </c>
      <c r="K186" s="54"/>
      <c r="L186" s="54"/>
      <c r="M186" s="54"/>
      <c r="N186" s="54"/>
      <c r="O186" s="27"/>
      <c r="P186" s="118"/>
      <c r="Q186" s="34"/>
      <c r="R186" s="34"/>
      <c r="T186" s="2"/>
      <c r="V186" s="2"/>
      <c r="W186" s="2"/>
    </row>
    <row r="187" spans="2:23" s="5" customFormat="1" ht="18" customHeight="1" x14ac:dyDescent="0.3">
      <c r="B187" s="109" t="s">
        <v>116</v>
      </c>
      <c r="C187" s="109"/>
      <c r="D187" s="110"/>
      <c r="E187" s="110"/>
      <c r="F187" s="111">
        <f t="shared" si="13"/>
        <v>6253</v>
      </c>
      <c r="G187" s="112">
        <f t="shared" si="14"/>
        <v>7.4902374164490552E-3</v>
      </c>
      <c r="H187" s="113">
        <v>1632</v>
      </c>
      <c r="I187" s="113">
        <v>4621</v>
      </c>
      <c r="K187" s="67" t="s">
        <v>42</v>
      </c>
      <c r="L187" s="67"/>
      <c r="M187" s="67"/>
      <c r="N187" s="67"/>
      <c r="O187" s="115">
        <f t="shared" si="15"/>
        <v>4506</v>
      </c>
      <c r="P187" s="116">
        <f t="shared" ref="P187" si="21">O187/$O$191</f>
        <v>5.397570733810881E-3</v>
      </c>
      <c r="Q187" s="117">
        <v>2475</v>
      </c>
      <c r="R187" s="117">
        <v>2031</v>
      </c>
      <c r="T187" s="2"/>
      <c r="V187" s="2"/>
      <c r="W187" s="2"/>
    </row>
    <row r="188" spans="2:23" s="5" customFormat="1" ht="18" customHeight="1" x14ac:dyDescent="0.3">
      <c r="B188" s="109" t="s">
        <v>117</v>
      </c>
      <c r="C188" s="109"/>
      <c r="D188" s="110"/>
      <c r="E188" s="110"/>
      <c r="F188" s="111">
        <f t="shared" si="13"/>
        <v>4701</v>
      </c>
      <c r="G188" s="112">
        <f t="shared" si="14"/>
        <v>5.6311540212261322E-3</v>
      </c>
      <c r="H188" s="113">
        <v>2854</v>
      </c>
      <c r="I188" s="113">
        <v>1847</v>
      </c>
      <c r="K188" s="54"/>
      <c r="L188" s="54"/>
      <c r="M188" s="54"/>
      <c r="N188" s="54"/>
      <c r="O188" s="27"/>
      <c r="P188" s="118"/>
      <c r="Q188" s="34"/>
      <c r="R188" s="34"/>
      <c r="T188" s="2"/>
      <c r="V188" s="2"/>
      <c r="W188" s="2"/>
    </row>
    <row r="189" spans="2:23" s="5" customFormat="1" ht="18" customHeight="1" x14ac:dyDescent="0.3">
      <c r="B189" s="109" t="s">
        <v>118</v>
      </c>
      <c r="C189" s="109"/>
      <c r="D189" s="110"/>
      <c r="E189" s="110"/>
      <c r="F189" s="111">
        <f t="shared" si="13"/>
        <v>2349</v>
      </c>
      <c r="G189" s="112">
        <f t="shared" si="14"/>
        <v>2.8137802160944875E-3</v>
      </c>
      <c r="H189" s="113">
        <v>1524</v>
      </c>
      <c r="I189" s="113">
        <v>825</v>
      </c>
      <c r="K189" s="67" t="s">
        <v>44</v>
      </c>
      <c r="L189" s="67"/>
      <c r="M189" s="67"/>
      <c r="N189" s="67"/>
      <c r="O189" s="115">
        <f t="shared" si="15"/>
        <v>9247</v>
      </c>
      <c r="P189" s="116">
        <f t="shared" ref="P189" si="22">O189/$O$191</f>
        <v>1.107663927553245E-2</v>
      </c>
      <c r="Q189" s="117">
        <v>6580</v>
      </c>
      <c r="R189" s="117">
        <v>2667</v>
      </c>
      <c r="T189" s="2"/>
      <c r="V189" s="2"/>
      <c r="W189" s="2"/>
    </row>
    <row r="190" spans="2:23" s="5" customFormat="1" ht="18" customHeight="1" thickBot="1" x14ac:dyDescent="0.35">
      <c r="B190" s="109" t="s">
        <v>119</v>
      </c>
      <c r="C190" s="109"/>
      <c r="D190" s="110"/>
      <c r="E190" s="110"/>
      <c r="F190" s="111">
        <f t="shared" si="13"/>
        <v>214</v>
      </c>
      <c r="G190" s="112">
        <f t="shared" si="14"/>
        <v>2.5634268465058336E-4</v>
      </c>
      <c r="H190" s="113">
        <v>152</v>
      </c>
      <c r="I190" s="113">
        <v>62</v>
      </c>
      <c r="K190" s="54"/>
      <c r="L190" s="54"/>
      <c r="M190" s="54"/>
      <c r="N190" s="54"/>
      <c r="O190" s="27"/>
      <c r="P190" s="118"/>
      <c r="Q190" s="34"/>
      <c r="R190" s="34"/>
      <c r="T190" s="2"/>
      <c r="V190" s="2"/>
      <c r="W190" s="2"/>
    </row>
    <row r="191" spans="2:23" s="5" customFormat="1" ht="18" customHeight="1" x14ac:dyDescent="0.3">
      <c r="B191" s="109" t="s">
        <v>120</v>
      </c>
      <c r="C191" s="109"/>
      <c r="D191" s="110"/>
      <c r="E191" s="110"/>
      <c r="F191" s="111">
        <f t="shared" si="13"/>
        <v>59</v>
      </c>
      <c r="G191" s="112">
        <f t="shared" si="14"/>
        <v>7.0673917730768311E-5</v>
      </c>
      <c r="H191" s="113">
        <v>22</v>
      </c>
      <c r="I191" s="113">
        <v>37</v>
      </c>
      <c r="K191" s="30" t="s">
        <v>5</v>
      </c>
      <c r="L191" s="61"/>
      <c r="M191" s="61"/>
      <c r="N191" s="61"/>
      <c r="O191" s="36">
        <f>SUM(O165:O189)</f>
        <v>834820</v>
      </c>
      <c r="P191" s="58">
        <f>SUM(P165:P189)</f>
        <v>1</v>
      </c>
      <c r="Q191" s="36">
        <f>SUM(Q165:Q189)</f>
        <v>552483</v>
      </c>
      <c r="R191" s="36">
        <f>SUM(R165:R189)</f>
        <v>282337</v>
      </c>
      <c r="T191" s="2"/>
      <c r="V191" s="2"/>
      <c r="W191" s="2"/>
    </row>
    <row r="192" spans="2:23" s="5" customFormat="1" ht="18" customHeight="1" x14ac:dyDescent="0.3">
      <c r="B192" s="109" t="s">
        <v>121</v>
      </c>
      <c r="C192" s="109"/>
      <c r="D192" s="110"/>
      <c r="E192" s="110"/>
      <c r="F192" s="111">
        <f t="shared" si="13"/>
        <v>13875</v>
      </c>
      <c r="G192" s="112">
        <f t="shared" si="14"/>
        <v>1.6620349296854412E-2</v>
      </c>
      <c r="H192" s="113">
        <v>6336</v>
      </c>
      <c r="I192" s="113">
        <v>7539</v>
      </c>
      <c r="T192" s="2"/>
      <c r="V192" s="2"/>
      <c r="W192" s="2"/>
    </row>
    <row r="193" spans="2:23" s="5" customFormat="1" ht="18" customHeight="1" x14ac:dyDescent="0.3">
      <c r="B193" s="109" t="s">
        <v>122</v>
      </c>
      <c r="C193" s="109"/>
      <c r="D193" s="110"/>
      <c r="E193" s="110"/>
      <c r="F193" s="111">
        <f t="shared" si="13"/>
        <v>458</v>
      </c>
      <c r="G193" s="112">
        <f t="shared" si="14"/>
        <v>5.4862125967274382E-4</v>
      </c>
      <c r="H193" s="113">
        <v>230</v>
      </c>
      <c r="I193" s="113">
        <v>228</v>
      </c>
      <c r="T193" s="2"/>
      <c r="V193" s="2"/>
      <c r="W193" s="2"/>
    </row>
    <row r="194" spans="2:23" s="5" customFormat="1" ht="18" customHeight="1" x14ac:dyDescent="0.3">
      <c r="B194" s="109" t="s">
        <v>123</v>
      </c>
      <c r="C194" s="109"/>
      <c r="D194" s="110"/>
      <c r="E194" s="110"/>
      <c r="F194" s="111">
        <f t="shared" si="13"/>
        <v>90</v>
      </c>
      <c r="G194" s="112">
        <f t="shared" si="14"/>
        <v>1.0780767111473133E-4</v>
      </c>
      <c r="H194" s="113">
        <v>54</v>
      </c>
      <c r="I194" s="113">
        <v>36</v>
      </c>
      <c r="T194" s="2"/>
      <c r="V194" s="2"/>
      <c r="W194" s="2"/>
    </row>
    <row r="195" spans="2:23" s="5" customFormat="1" ht="18" customHeight="1" x14ac:dyDescent="0.3">
      <c r="B195" s="109" t="s">
        <v>124</v>
      </c>
      <c r="C195" s="109"/>
      <c r="D195" s="110"/>
      <c r="E195" s="110"/>
      <c r="F195" s="111">
        <f t="shared" si="13"/>
        <v>46699</v>
      </c>
      <c r="G195" s="112">
        <f t="shared" si="14"/>
        <v>5.593900481540931E-2</v>
      </c>
      <c r="H195" s="113">
        <v>37168</v>
      </c>
      <c r="I195" s="113">
        <v>9531</v>
      </c>
      <c r="T195" s="2"/>
      <c r="V195" s="2"/>
      <c r="W195" s="2"/>
    </row>
    <row r="196" spans="2:23" s="5" customFormat="1" ht="18" customHeight="1" x14ac:dyDescent="0.3">
      <c r="B196" s="109" t="s">
        <v>125</v>
      </c>
      <c r="C196" s="109"/>
      <c r="D196" s="110"/>
      <c r="E196" s="110"/>
      <c r="F196" s="111">
        <f t="shared" si="13"/>
        <v>2027</v>
      </c>
      <c r="G196" s="112">
        <f t="shared" si="14"/>
        <v>2.4280683261062265E-3</v>
      </c>
      <c r="H196" s="113">
        <v>1416</v>
      </c>
      <c r="I196" s="113">
        <v>611</v>
      </c>
      <c r="T196" s="2"/>
      <c r="V196" s="2"/>
      <c r="W196" s="2"/>
    </row>
    <row r="197" spans="2:23" s="5" customFormat="1" ht="18" customHeight="1" x14ac:dyDescent="0.3">
      <c r="B197" s="109" t="s">
        <v>126</v>
      </c>
      <c r="C197" s="109"/>
      <c r="D197" s="110"/>
      <c r="E197" s="110"/>
      <c r="F197" s="111">
        <f t="shared" si="13"/>
        <v>370</v>
      </c>
      <c r="G197" s="112">
        <f t="shared" si="14"/>
        <v>4.4320931458278432E-4</v>
      </c>
      <c r="H197" s="113">
        <v>313</v>
      </c>
      <c r="I197" s="113">
        <v>57</v>
      </c>
      <c r="T197" s="2"/>
      <c r="V197" s="2"/>
      <c r="W197" s="2"/>
    </row>
    <row r="198" spans="2:23" s="5" customFormat="1" ht="18" customHeight="1" x14ac:dyDescent="0.3">
      <c r="B198" s="109" t="s">
        <v>127</v>
      </c>
      <c r="C198" s="109"/>
      <c r="D198" s="110"/>
      <c r="E198" s="110"/>
      <c r="F198" s="111">
        <f t="shared" si="13"/>
        <v>12238</v>
      </c>
      <c r="G198" s="112">
        <f t="shared" si="14"/>
        <v>1.4659447545578687E-2</v>
      </c>
      <c r="H198" s="113">
        <v>6603</v>
      </c>
      <c r="I198" s="113">
        <v>5635</v>
      </c>
      <c r="T198" s="2"/>
      <c r="V198" s="2"/>
      <c r="W198" s="2"/>
    </row>
    <row r="199" spans="2:23" s="5" customFormat="1" ht="18" customHeight="1" x14ac:dyDescent="0.3">
      <c r="B199" s="109" t="s">
        <v>128</v>
      </c>
      <c r="C199" s="109"/>
      <c r="D199" s="110"/>
      <c r="E199" s="110"/>
      <c r="F199" s="111">
        <f t="shared" si="13"/>
        <v>2379</v>
      </c>
      <c r="G199" s="112">
        <f t="shared" si="14"/>
        <v>2.8497161064660647E-3</v>
      </c>
      <c r="H199" s="113">
        <v>1940</v>
      </c>
      <c r="I199" s="113">
        <v>439</v>
      </c>
      <c r="T199" s="2"/>
      <c r="V199" s="2"/>
      <c r="W199" s="2"/>
    </row>
    <row r="200" spans="2:23" s="5" customFormat="1" ht="18" customHeight="1" x14ac:dyDescent="0.3">
      <c r="B200" s="109" t="s">
        <v>129</v>
      </c>
      <c r="C200" s="109"/>
      <c r="D200" s="110"/>
      <c r="E200" s="110"/>
      <c r="F200" s="111">
        <f t="shared" si="13"/>
        <v>10370</v>
      </c>
      <c r="G200" s="112">
        <f t="shared" si="14"/>
        <v>1.242183943844182E-2</v>
      </c>
      <c r="H200" s="113">
        <v>7473</v>
      </c>
      <c r="I200" s="113">
        <v>2897</v>
      </c>
      <c r="T200" s="2"/>
      <c r="V200" s="2"/>
      <c r="W200" s="2"/>
    </row>
    <row r="201" spans="2:23" s="5" customFormat="1" ht="18" customHeight="1" x14ac:dyDescent="0.3">
      <c r="B201" s="109" t="s">
        <v>130</v>
      </c>
      <c r="C201" s="109"/>
      <c r="D201" s="110"/>
      <c r="E201" s="110"/>
      <c r="F201" s="111">
        <f t="shared" si="13"/>
        <v>343</v>
      </c>
      <c r="G201" s="112">
        <f t="shared" si="14"/>
        <v>4.108670132483649E-4</v>
      </c>
      <c r="H201" s="113">
        <v>189</v>
      </c>
      <c r="I201" s="113">
        <v>154</v>
      </c>
      <c r="T201" s="2"/>
      <c r="V201" s="2"/>
      <c r="W201" s="2"/>
    </row>
    <row r="202" spans="2:23" s="5" customFormat="1" ht="18" customHeight="1" x14ac:dyDescent="0.3">
      <c r="B202" s="109" t="s">
        <v>131</v>
      </c>
      <c r="C202" s="109"/>
      <c r="D202" s="110"/>
      <c r="E202" s="110"/>
      <c r="F202" s="111">
        <f t="shared" si="13"/>
        <v>8177</v>
      </c>
      <c r="G202" s="112">
        <f t="shared" si="14"/>
        <v>9.7949258522795329E-3</v>
      </c>
      <c r="H202" s="113">
        <v>5013</v>
      </c>
      <c r="I202" s="113">
        <v>3164</v>
      </c>
      <c r="T202" s="2"/>
      <c r="V202" s="2"/>
      <c r="W202" s="2"/>
    </row>
    <row r="203" spans="2:23" s="5" customFormat="1" ht="18" customHeight="1" x14ac:dyDescent="0.3">
      <c r="B203" s="109" t="s">
        <v>132</v>
      </c>
      <c r="C203" s="109"/>
      <c r="D203" s="110"/>
      <c r="E203" s="110"/>
      <c r="F203" s="111">
        <f t="shared" si="13"/>
        <v>244</v>
      </c>
      <c r="G203" s="112">
        <f t="shared" si="14"/>
        <v>2.9227857502216046E-4</v>
      </c>
      <c r="H203" s="113">
        <v>187</v>
      </c>
      <c r="I203" s="113">
        <v>57</v>
      </c>
      <c r="T203" s="2"/>
      <c r="V203" s="2"/>
      <c r="W203" s="2"/>
    </row>
    <row r="204" spans="2:23" s="5" customFormat="1" ht="18" customHeight="1" x14ac:dyDescent="0.3">
      <c r="B204" s="109" t="s">
        <v>133</v>
      </c>
      <c r="C204" s="109"/>
      <c r="D204" s="110"/>
      <c r="E204" s="110"/>
      <c r="F204" s="111">
        <f t="shared" si="13"/>
        <v>13</v>
      </c>
      <c r="G204" s="112">
        <f t="shared" si="14"/>
        <v>1.5572219161016747E-5</v>
      </c>
      <c r="H204" s="113">
        <v>10</v>
      </c>
      <c r="I204" s="113">
        <v>3</v>
      </c>
      <c r="T204" s="2"/>
      <c r="V204" s="2"/>
      <c r="W204" s="2"/>
    </row>
    <row r="205" spans="2:23" s="5" customFormat="1" ht="18" customHeight="1" x14ac:dyDescent="0.3">
      <c r="B205" s="109" t="s">
        <v>134</v>
      </c>
      <c r="C205" s="109"/>
      <c r="D205" s="110"/>
      <c r="E205" s="110"/>
      <c r="F205" s="111">
        <f t="shared" si="13"/>
        <v>4477</v>
      </c>
      <c r="G205" s="112">
        <f t="shared" si="14"/>
        <v>5.3628327064516902E-3</v>
      </c>
      <c r="H205" s="113">
        <v>0</v>
      </c>
      <c r="I205" s="113">
        <v>4477</v>
      </c>
      <c r="T205" s="2"/>
      <c r="V205" s="2"/>
      <c r="W205" s="2"/>
    </row>
    <row r="206" spans="2:23" s="5" customFormat="1" ht="18" customHeight="1" x14ac:dyDescent="0.3">
      <c r="B206" s="109" t="s">
        <v>135</v>
      </c>
      <c r="C206" s="109"/>
      <c r="D206" s="110"/>
      <c r="E206" s="110"/>
      <c r="F206" s="111">
        <f t="shared" si="13"/>
        <v>4170</v>
      </c>
      <c r="G206" s="112">
        <f t="shared" si="14"/>
        <v>4.9950887616492176E-3</v>
      </c>
      <c r="H206" s="113">
        <v>4170</v>
      </c>
      <c r="I206" s="113">
        <v>0</v>
      </c>
      <c r="T206" s="2"/>
      <c r="V206" s="2"/>
      <c r="W206" s="2"/>
    </row>
    <row r="207" spans="2:23" s="5" customFormat="1" ht="18" customHeight="1" x14ac:dyDescent="0.3">
      <c r="B207" s="109" t="s">
        <v>136</v>
      </c>
      <c r="C207" s="109"/>
      <c r="D207" s="110"/>
      <c r="E207" s="110"/>
      <c r="F207" s="111">
        <f t="shared" si="13"/>
        <v>366992</v>
      </c>
      <c r="G207" s="112">
        <f t="shared" si="14"/>
        <v>0.43960614264152753</v>
      </c>
      <c r="H207" s="113">
        <v>247354</v>
      </c>
      <c r="I207" s="113">
        <v>119638</v>
      </c>
      <c r="T207" s="2"/>
      <c r="V207" s="2"/>
      <c r="W207" s="2"/>
    </row>
    <row r="208" spans="2:23" s="5" customFormat="1" ht="18" customHeight="1" thickBot="1" x14ac:dyDescent="0.35">
      <c r="B208" s="121" t="s">
        <v>137</v>
      </c>
      <c r="C208" s="121"/>
      <c r="D208" s="122"/>
      <c r="E208" s="122"/>
      <c r="F208" s="111">
        <f t="shared" si="13"/>
        <v>43081</v>
      </c>
      <c r="G208" s="123">
        <f t="shared" si="14"/>
        <v>5.1605136436597109E-2</v>
      </c>
      <c r="H208" s="113">
        <v>27872</v>
      </c>
      <c r="I208" s="113">
        <v>15209</v>
      </c>
      <c r="T208" s="2"/>
      <c r="V208" s="2"/>
      <c r="W208" s="2"/>
    </row>
    <row r="209" spans="2:88" s="5" customFormat="1" ht="21.75" customHeight="1" x14ac:dyDescent="0.3">
      <c r="B209" s="124" t="s">
        <v>5</v>
      </c>
      <c r="C209" s="124"/>
      <c r="D209" s="124"/>
      <c r="E209" s="124"/>
      <c r="F209" s="36">
        <f>SUM(F174:F208)</f>
        <v>834820</v>
      </c>
      <c r="G209" s="101">
        <f t="shared" si="14"/>
        <v>1</v>
      </c>
      <c r="H209" s="36">
        <f>SUM(H174:H208)</f>
        <v>552483</v>
      </c>
      <c r="I209" s="36">
        <f>SUM(I174:I208)</f>
        <v>282337</v>
      </c>
      <c r="T209" s="2"/>
      <c r="V209" s="2"/>
      <c r="W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</row>
    <row r="210" spans="2:88" s="5" customFormat="1" ht="10.5" customHeight="1" x14ac:dyDescent="0.3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T210" s="2"/>
      <c r="V210" s="2"/>
      <c r="W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</row>
    <row r="211" spans="2:88" s="5" customFormat="1" ht="10.5" customHeight="1" x14ac:dyDescent="0.3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T211" s="2"/>
      <c r="V211" s="2"/>
      <c r="W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</row>
    <row r="212" spans="2:88" s="5" customFormat="1" ht="21.75" customHeight="1" x14ac:dyDescent="0.3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T212" s="2"/>
      <c r="V212" s="2"/>
      <c r="W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</row>
    <row r="213" spans="2:88" s="5" customFormat="1" ht="21.75" customHeight="1" x14ac:dyDescent="0.3">
      <c r="B213" s="2"/>
      <c r="C213" s="2"/>
      <c r="D213" s="2"/>
      <c r="E213" s="2"/>
      <c r="F213" s="2"/>
      <c r="G213" s="2"/>
      <c r="H213" s="2"/>
      <c r="I213" s="2"/>
      <c r="J213" s="2"/>
      <c r="K213" s="125" t="s">
        <v>138</v>
      </c>
      <c r="L213" s="125"/>
      <c r="M213" s="125"/>
      <c r="N213" s="125"/>
      <c r="O213" s="125"/>
      <c r="P213" s="125"/>
      <c r="Q213" s="125"/>
      <c r="R213" s="125"/>
      <c r="T213" s="2"/>
      <c r="V213" s="2"/>
      <c r="W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</row>
    <row r="214" spans="2:88" s="5" customFormat="1" ht="39.75" customHeight="1" x14ac:dyDescent="0.3">
      <c r="B214" s="126" t="s">
        <v>58</v>
      </c>
      <c r="C214" s="126"/>
      <c r="D214" s="127"/>
      <c r="E214" s="75">
        <v>2022</v>
      </c>
      <c r="F214" s="74">
        <v>2023</v>
      </c>
      <c r="G214" s="74">
        <v>2024</v>
      </c>
      <c r="H214" s="74">
        <v>2025</v>
      </c>
      <c r="I214" s="74" t="s">
        <v>88</v>
      </c>
      <c r="J214" s="2"/>
      <c r="R214" s="2"/>
      <c r="T214" s="2"/>
      <c r="V214" s="2"/>
      <c r="W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</row>
    <row r="215" spans="2:88" s="5" customFormat="1" ht="21.75" customHeight="1" x14ac:dyDescent="0.3">
      <c r="B215" s="128" t="s">
        <v>59</v>
      </c>
      <c r="C215" s="128"/>
      <c r="D215" s="128"/>
      <c r="E215" s="81">
        <v>39013</v>
      </c>
      <c r="F215" s="81">
        <v>34951</v>
      </c>
      <c r="G215" s="81">
        <v>45569</v>
      </c>
      <c r="H215" s="81">
        <v>48087</v>
      </c>
      <c r="I215" s="81">
        <v>30512</v>
      </c>
      <c r="J215" s="2"/>
      <c r="K215" s="2"/>
      <c r="L215" s="2"/>
      <c r="M215" s="2"/>
      <c r="N215" s="2"/>
      <c r="O215" s="2"/>
      <c r="P215" s="2"/>
      <c r="Q215" s="2"/>
      <c r="R215" s="2"/>
      <c r="T215" s="2"/>
      <c r="V215" s="2"/>
      <c r="W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</row>
    <row r="216" spans="2:88" s="5" customFormat="1" ht="21.75" customHeight="1" x14ac:dyDescent="0.3">
      <c r="B216" s="128" t="s">
        <v>60</v>
      </c>
      <c r="C216" s="128"/>
      <c r="D216" s="128"/>
      <c r="E216" s="80">
        <v>73299</v>
      </c>
      <c r="F216" s="80">
        <v>82537</v>
      </c>
      <c r="G216" s="80">
        <v>96312</v>
      </c>
      <c r="H216" s="80">
        <v>80568</v>
      </c>
      <c r="I216" s="80">
        <v>41249</v>
      </c>
      <c r="J216" s="2"/>
      <c r="K216" s="2"/>
      <c r="L216" s="2"/>
      <c r="M216" s="2"/>
      <c r="N216" s="2"/>
      <c r="O216" s="2"/>
      <c r="P216" s="2"/>
      <c r="Q216" s="2"/>
      <c r="R216" s="2"/>
      <c r="T216" s="2"/>
      <c r="V216" s="2"/>
      <c r="W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</row>
    <row r="217" spans="2:88" s="5" customFormat="1" ht="21.75" customHeight="1" x14ac:dyDescent="0.3">
      <c r="B217" s="128" t="s">
        <v>61</v>
      </c>
      <c r="C217" s="128"/>
      <c r="D217" s="128"/>
      <c r="E217" s="80">
        <v>40789</v>
      </c>
      <c r="F217" s="80">
        <v>46288</v>
      </c>
      <c r="G217" s="80">
        <v>51481</v>
      </c>
      <c r="H217" s="80">
        <v>56334</v>
      </c>
      <c r="I217" s="80">
        <v>20756</v>
      </c>
      <c r="J217" s="2"/>
      <c r="K217" s="2"/>
      <c r="L217" s="2"/>
      <c r="M217" s="2"/>
      <c r="N217" s="2"/>
      <c r="O217" s="2"/>
      <c r="P217" s="2"/>
      <c r="Q217" s="2"/>
      <c r="R217" s="2"/>
      <c r="T217" s="2"/>
      <c r="V217" s="2"/>
      <c r="W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</row>
    <row r="218" spans="2:88" s="5" customFormat="1" ht="21.75" customHeight="1" x14ac:dyDescent="0.3">
      <c r="B218" s="128" t="s">
        <v>63</v>
      </c>
      <c r="C218" s="128"/>
      <c r="D218" s="128"/>
      <c r="E218" s="80">
        <v>96219</v>
      </c>
      <c r="F218" s="80">
        <v>117373</v>
      </c>
      <c r="G218" s="80">
        <v>128765</v>
      </c>
      <c r="H218" s="80">
        <v>120363</v>
      </c>
      <c r="I218" s="80">
        <v>40555</v>
      </c>
      <c r="J218" s="2"/>
      <c r="K218" s="2"/>
      <c r="L218" s="2"/>
      <c r="M218" s="2"/>
      <c r="N218" s="2"/>
      <c r="O218" s="2"/>
      <c r="P218" s="2"/>
      <c r="Q218" s="2"/>
      <c r="R218" s="2"/>
      <c r="T218" s="2"/>
      <c r="V218" s="2"/>
      <c r="W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</row>
    <row r="219" spans="2:88" s="5" customFormat="1" ht="21.75" customHeight="1" x14ac:dyDescent="0.3">
      <c r="B219" s="128" t="s">
        <v>64</v>
      </c>
      <c r="C219" s="128"/>
      <c r="D219" s="128"/>
      <c r="E219" s="80">
        <v>51183</v>
      </c>
      <c r="F219" s="80">
        <v>65113</v>
      </c>
      <c r="G219" s="80">
        <v>83295</v>
      </c>
      <c r="H219" s="80">
        <v>77851</v>
      </c>
      <c r="I219" s="80">
        <v>33668</v>
      </c>
      <c r="J219" s="2"/>
      <c r="K219" s="2"/>
      <c r="L219" s="2"/>
      <c r="M219" s="2"/>
      <c r="N219" s="2"/>
      <c r="O219" s="2"/>
      <c r="P219" s="2"/>
      <c r="Q219" s="2"/>
      <c r="R219" s="2"/>
      <c r="T219" s="2"/>
      <c r="V219" s="2"/>
      <c r="W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</row>
    <row r="220" spans="2:88" s="5" customFormat="1" ht="21.75" customHeight="1" x14ac:dyDescent="0.3">
      <c r="B220" s="128" t="s">
        <v>65</v>
      </c>
      <c r="C220" s="128"/>
      <c r="D220" s="128"/>
      <c r="E220" s="80">
        <v>63266</v>
      </c>
      <c r="F220" s="80">
        <v>56164</v>
      </c>
      <c r="G220" s="80">
        <v>74858</v>
      </c>
      <c r="H220" s="80">
        <v>71149</v>
      </c>
      <c r="I220" s="80">
        <v>33688</v>
      </c>
      <c r="J220" s="2"/>
      <c r="K220" s="2"/>
      <c r="L220" s="2"/>
      <c r="M220" s="2"/>
      <c r="N220" s="2"/>
      <c r="O220" s="2"/>
      <c r="P220" s="2"/>
      <c r="Q220" s="2"/>
      <c r="R220" s="2"/>
      <c r="T220" s="2"/>
      <c r="V220" s="2"/>
      <c r="W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</row>
    <row r="221" spans="2:88" s="5" customFormat="1" ht="21.75" customHeight="1" x14ac:dyDescent="0.3">
      <c r="B221" s="128" t="s">
        <v>66</v>
      </c>
      <c r="C221" s="128"/>
      <c r="D221" s="128"/>
      <c r="E221" s="80">
        <v>44311</v>
      </c>
      <c r="F221" s="80">
        <v>58133</v>
      </c>
      <c r="G221" s="80">
        <v>59362</v>
      </c>
      <c r="H221" s="80">
        <v>64862</v>
      </c>
      <c r="I221" s="80">
        <v>26439</v>
      </c>
      <c r="J221" s="2"/>
      <c r="K221" s="2"/>
      <c r="L221" s="2"/>
      <c r="M221" s="2"/>
      <c r="N221" s="2"/>
      <c r="O221" s="2"/>
      <c r="P221" s="2"/>
      <c r="Q221" s="2"/>
      <c r="R221" s="2"/>
      <c r="T221" s="2"/>
      <c r="V221" s="2"/>
      <c r="W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</row>
    <row r="222" spans="2:88" s="5" customFormat="1" ht="21.75" customHeight="1" x14ac:dyDescent="0.3">
      <c r="B222" s="128" t="s">
        <v>67</v>
      </c>
      <c r="C222" s="128"/>
      <c r="D222" s="128"/>
      <c r="E222" s="80">
        <v>117545</v>
      </c>
      <c r="F222" s="80">
        <v>138891</v>
      </c>
      <c r="G222" s="80">
        <v>163724</v>
      </c>
      <c r="H222" s="80">
        <v>163001</v>
      </c>
      <c r="I222" s="80">
        <v>65543</v>
      </c>
      <c r="J222" s="2"/>
      <c r="K222" s="2"/>
      <c r="L222" s="2"/>
      <c r="M222" s="2"/>
      <c r="N222" s="2"/>
      <c r="O222" s="2"/>
      <c r="P222" s="2"/>
      <c r="Q222" s="2"/>
      <c r="R222" s="2"/>
      <c r="T222" s="2"/>
      <c r="V222" s="2"/>
      <c r="W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</row>
    <row r="223" spans="2:88" s="5" customFormat="1" ht="21.75" customHeight="1" x14ac:dyDescent="0.3">
      <c r="B223" s="128" t="s">
        <v>68</v>
      </c>
      <c r="C223" s="128"/>
      <c r="D223" s="128"/>
      <c r="E223" s="80">
        <v>22445</v>
      </c>
      <c r="F223" s="80">
        <v>30582</v>
      </c>
      <c r="G223" s="80">
        <v>47696</v>
      </c>
      <c r="H223" s="80">
        <v>41256</v>
      </c>
      <c r="I223" s="81">
        <v>17633</v>
      </c>
      <c r="J223" s="2"/>
      <c r="K223" s="2"/>
      <c r="L223" s="2"/>
      <c r="M223" s="2"/>
      <c r="N223" s="2"/>
      <c r="O223" s="2"/>
      <c r="P223" s="2"/>
      <c r="Q223" s="2"/>
      <c r="R223" s="2"/>
      <c r="T223" s="2"/>
      <c r="V223" s="2"/>
      <c r="W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</row>
    <row r="224" spans="2:88" s="5" customFormat="1" ht="21.75" customHeight="1" x14ac:dyDescent="0.3">
      <c r="B224" s="128" t="s">
        <v>69</v>
      </c>
      <c r="C224" s="128"/>
      <c r="D224" s="128"/>
      <c r="E224" s="80">
        <v>45742</v>
      </c>
      <c r="F224" s="80">
        <v>52333</v>
      </c>
      <c r="G224" s="80">
        <v>66277</v>
      </c>
      <c r="H224" s="80">
        <v>64152</v>
      </c>
      <c r="I224" s="80">
        <v>27809</v>
      </c>
      <c r="J224" s="2"/>
      <c r="K224" s="2"/>
      <c r="L224" s="2"/>
      <c r="M224" s="2"/>
      <c r="N224" s="2"/>
      <c r="O224" s="2"/>
      <c r="P224" s="2"/>
      <c r="Q224" s="2"/>
      <c r="R224" s="2"/>
      <c r="T224" s="2"/>
      <c r="V224" s="2"/>
      <c r="W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</row>
    <row r="225" spans="2:88" s="5" customFormat="1" ht="21.75" customHeight="1" x14ac:dyDescent="0.3">
      <c r="B225" s="128" t="s">
        <v>70</v>
      </c>
      <c r="C225" s="128"/>
      <c r="D225" s="128"/>
      <c r="E225" s="80">
        <v>50017</v>
      </c>
      <c r="F225" s="80">
        <v>69300</v>
      </c>
      <c r="G225" s="80">
        <v>75154</v>
      </c>
      <c r="H225" s="80">
        <v>63407</v>
      </c>
      <c r="I225" s="80">
        <v>28863</v>
      </c>
      <c r="J225" s="2"/>
      <c r="K225" s="2"/>
      <c r="L225" s="2"/>
      <c r="M225" s="2"/>
      <c r="N225" s="2"/>
      <c r="O225" s="2"/>
      <c r="P225" s="2"/>
      <c r="Q225" s="2"/>
      <c r="R225" s="2"/>
      <c r="T225" s="2"/>
      <c r="V225" s="2"/>
      <c r="W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</row>
    <row r="226" spans="2:88" s="5" customFormat="1" ht="21.75" customHeight="1" x14ac:dyDescent="0.3">
      <c r="B226" s="128" t="s">
        <v>89</v>
      </c>
      <c r="C226" s="128"/>
      <c r="D226" s="128"/>
      <c r="E226" s="80">
        <v>84233</v>
      </c>
      <c r="F226" s="80">
        <v>127870</v>
      </c>
      <c r="G226" s="80">
        <v>150437</v>
      </c>
      <c r="H226" s="80">
        <v>126495</v>
      </c>
      <c r="I226" s="80">
        <v>46743</v>
      </c>
      <c r="J226" s="2"/>
      <c r="K226" s="2"/>
      <c r="L226" s="2"/>
      <c r="M226" s="2"/>
      <c r="N226" s="2"/>
      <c r="O226" s="2"/>
      <c r="P226" s="2"/>
      <c r="Q226" s="2"/>
      <c r="R226" s="2"/>
      <c r="T226" s="2"/>
      <c r="V226" s="2"/>
      <c r="W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</row>
    <row r="227" spans="2:88" s="5" customFormat="1" ht="21.75" customHeight="1" x14ac:dyDescent="0.3">
      <c r="B227" s="128" t="s">
        <v>72</v>
      </c>
      <c r="C227" s="128"/>
      <c r="D227" s="128"/>
      <c r="E227" s="80">
        <v>65846</v>
      </c>
      <c r="F227" s="80">
        <v>85482</v>
      </c>
      <c r="G227" s="80">
        <v>109276</v>
      </c>
      <c r="H227" s="80">
        <v>96601</v>
      </c>
      <c r="I227" s="80">
        <v>37782</v>
      </c>
      <c r="J227" s="2"/>
      <c r="K227" s="2"/>
      <c r="L227" s="2"/>
      <c r="M227" s="2"/>
      <c r="N227" s="2"/>
      <c r="O227" s="2"/>
      <c r="P227" s="2"/>
      <c r="Q227" s="2"/>
      <c r="R227" s="2"/>
      <c r="T227" s="2"/>
      <c r="V227" s="2"/>
      <c r="W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</row>
    <row r="228" spans="2:88" s="5" customFormat="1" ht="21.75" customHeight="1" x14ac:dyDescent="0.3">
      <c r="B228" s="128" t="s">
        <v>73</v>
      </c>
      <c r="C228" s="128"/>
      <c r="D228" s="128"/>
      <c r="E228" s="80">
        <v>41523</v>
      </c>
      <c r="F228" s="80">
        <v>56661</v>
      </c>
      <c r="G228" s="80">
        <v>56909</v>
      </c>
      <c r="H228" s="80">
        <v>58206</v>
      </c>
      <c r="I228" s="80">
        <v>28558</v>
      </c>
      <c r="J228" s="2"/>
      <c r="K228" s="2"/>
      <c r="L228" s="2"/>
      <c r="M228" s="2"/>
      <c r="N228" s="2"/>
      <c r="O228" s="2"/>
      <c r="P228" s="2"/>
      <c r="Q228" s="2"/>
      <c r="R228" s="2"/>
      <c r="T228" s="2"/>
      <c r="V228" s="2"/>
      <c r="W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</row>
    <row r="229" spans="2:88" s="5" customFormat="1" ht="21.75" customHeight="1" x14ac:dyDescent="0.3">
      <c r="B229" s="128" t="s">
        <v>74</v>
      </c>
      <c r="C229" s="128"/>
      <c r="D229" s="128"/>
      <c r="E229" s="80">
        <v>264217</v>
      </c>
      <c r="F229" s="80">
        <v>284158</v>
      </c>
      <c r="G229" s="80">
        <v>312534</v>
      </c>
      <c r="H229" s="80">
        <v>316342</v>
      </c>
      <c r="I229" s="80">
        <v>136204</v>
      </c>
      <c r="J229" s="2"/>
      <c r="K229" s="2"/>
      <c r="L229" s="2"/>
      <c r="M229" s="2"/>
      <c r="N229" s="2"/>
      <c r="O229" s="2"/>
      <c r="P229" s="2"/>
      <c r="Q229" s="2"/>
      <c r="R229" s="2"/>
      <c r="T229" s="2"/>
      <c r="V229" s="2"/>
      <c r="W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</row>
    <row r="230" spans="2:88" s="5" customFormat="1" ht="21.75" customHeight="1" x14ac:dyDescent="0.3">
      <c r="B230" s="128" t="s">
        <v>75</v>
      </c>
      <c r="C230" s="128"/>
      <c r="D230" s="128"/>
      <c r="E230" s="80">
        <v>69874</v>
      </c>
      <c r="F230" s="80">
        <v>80794</v>
      </c>
      <c r="G230" s="80">
        <v>94999</v>
      </c>
      <c r="H230" s="80">
        <v>77381</v>
      </c>
      <c r="I230" s="80">
        <v>31952</v>
      </c>
      <c r="J230" s="2"/>
      <c r="K230" s="2"/>
      <c r="L230" s="2"/>
      <c r="M230" s="2"/>
      <c r="N230" s="2"/>
      <c r="O230" s="2"/>
      <c r="P230" s="2"/>
      <c r="Q230" s="2"/>
      <c r="R230" s="2"/>
      <c r="T230" s="2"/>
      <c r="V230" s="2"/>
      <c r="W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</row>
    <row r="231" spans="2:88" s="5" customFormat="1" ht="21.75" customHeight="1" x14ac:dyDescent="0.3">
      <c r="B231" s="128" t="s">
        <v>76</v>
      </c>
      <c r="C231" s="128"/>
      <c r="D231" s="128"/>
      <c r="E231" s="80">
        <v>27500</v>
      </c>
      <c r="F231" s="80">
        <v>39819</v>
      </c>
      <c r="G231" s="80">
        <v>41868</v>
      </c>
      <c r="H231" s="80">
        <v>36082</v>
      </c>
      <c r="I231" s="80">
        <v>23759</v>
      </c>
      <c r="J231" s="2"/>
      <c r="K231" s="2"/>
      <c r="L231" s="2"/>
      <c r="M231" s="2"/>
      <c r="N231" s="2"/>
      <c r="O231" s="2"/>
      <c r="P231" s="2"/>
      <c r="Q231" s="2"/>
      <c r="R231" s="2"/>
      <c r="T231" s="2"/>
      <c r="V231" s="2"/>
      <c r="W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</row>
    <row r="232" spans="2:88" s="5" customFormat="1" ht="21.75" customHeight="1" x14ac:dyDescent="0.3">
      <c r="B232" s="128" t="s">
        <v>77</v>
      </c>
      <c r="C232" s="128"/>
      <c r="D232" s="128"/>
      <c r="E232" s="80">
        <v>10052</v>
      </c>
      <c r="F232" s="80">
        <v>9472</v>
      </c>
      <c r="G232" s="80">
        <v>19428</v>
      </c>
      <c r="H232" s="80">
        <v>14918</v>
      </c>
      <c r="I232" s="81">
        <v>6412</v>
      </c>
      <c r="J232" s="2"/>
      <c r="K232" s="2"/>
      <c r="L232" s="2"/>
      <c r="M232" s="2"/>
      <c r="N232" s="2"/>
      <c r="O232" s="2"/>
      <c r="P232" s="2"/>
      <c r="Q232" s="2"/>
      <c r="R232" s="2"/>
      <c r="T232" s="2"/>
      <c r="V232" s="2"/>
      <c r="W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</row>
    <row r="233" spans="2:88" s="5" customFormat="1" ht="21.75" customHeight="1" x14ac:dyDescent="0.3">
      <c r="B233" s="128" t="s">
        <v>78</v>
      </c>
      <c r="C233" s="128"/>
      <c r="D233" s="128"/>
      <c r="E233" s="80">
        <v>15646</v>
      </c>
      <c r="F233" s="80">
        <v>15248</v>
      </c>
      <c r="G233" s="80">
        <v>15795</v>
      </c>
      <c r="H233" s="80">
        <v>16279</v>
      </c>
      <c r="I233" s="80">
        <v>4677</v>
      </c>
      <c r="J233" s="2"/>
      <c r="K233" s="2"/>
      <c r="L233" s="2"/>
      <c r="M233" s="2"/>
      <c r="N233" s="2"/>
      <c r="O233" s="2"/>
      <c r="P233" s="2"/>
      <c r="Q233" s="2"/>
      <c r="R233" s="2"/>
      <c r="T233" s="2"/>
      <c r="V233" s="2"/>
      <c r="W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</row>
    <row r="234" spans="2:88" s="5" customFormat="1" ht="21.75" customHeight="1" x14ac:dyDescent="0.3">
      <c r="B234" s="128" t="s">
        <v>79</v>
      </c>
      <c r="C234" s="128"/>
      <c r="D234" s="128"/>
      <c r="E234" s="80">
        <v>22413</v>
      </c>
      <c r="F234" s="80">
        <v>27412</v>
      </c>
      <c r="G234" s="80">
        <v>31245</v>
      </c>
      <c r="H234" s="80">
        <v>30985</v>
      </c>
      <c r="I234" s="80">
        <v>11085</v>
      </c>
      <c r="J234" s="2"/>
      <c r="K234" s="2"/>
      <c r="L234" s="2"/>
      <c r="M234" s="2"/>
      <c r="N234" s="2"/>
      <c r="O234" s="2"/>
      <c r="P234" s="2"/>
      <c r="Q234" s="2"/>
      <c r="R234" s="2"/>
      <c r="T234" s="2"/>
      <c r="V234" s="2"/>
      <c r="W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</row>
    <row r="235" spans="2:88" s="5" customFormat="1" ht="21.75" customHeight="1" x14ac:dyDescent="0.3">
      <c r="B235" s="128" t="s">
        <v>80</v>
      </c>
      <c r="C235" s="128"/>
      <c r="D235" s="128"/>
      <c r="E235" s="80">
        <v>53372</v>
      </c>
      <c r="F235" s="80">
        <v>66102</v>
      </c>
      <c r="G235" s="80">
        <v>85504</v>
      </c>
      <c r="H235" s="80">
        <v>66522</v>
      </c>
      <c r="I235" s="80">
        <v>29104</v>
      </c>
      <c r="J235" s="2"/>
      <c r="K235" s="2"/>
      <c r="L235" s="2"/>
      <c r="M235" s="2"/>
      <c r="N235" s="2"/>
      <c r="O235" s="2"/>
      <c r="P235" s="2"/>
      <c r="Q235" s="2"/>
      <c r="R235" s="2"/>
      <c r="T235" s="2"/>
      <c r="V235" s="2"/>
      <c r="W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</row>
    <row r="236" spans="2:88" s="5" customFormat="1" ht="21.75" customHeight="1" x14ac:dyDescent="0.3">
      <c r="B236" s="128" t="s">
        <v>81</v>
      </c>
      <c r="C236" s="128"/>
      <c r="D236" s="128"/>
      <c r="E236" s="80">
        <v>67869</v>
      </c>
      <c r="F236" s="80">
        <v>59837</v>
      </c>
      <c r="G236" s="80">
        <v>78361</v>
      </c>
      <c r="H236" s="80">
        <v>78535</v>
      </c>
      <c r="I236" s="80">
        <v>34140</v>
      </c>
      <c r="J236" s="2"/>
      <c r="K236" s="38" t="s">
        <v>16</v>
      </c>
      <c r="L236" s="39" t="s">
        <v>17</v>
      </c>
      <c r="M236" s="40"/>
      <c r="N236" s="2"/>
      <c r="O236" s="2"/>
      <c r="P236" s="2"/>
      <c r="Q236" s="2"/>
      <c r="R236" s="2"/>
      <c r="T236" s="2"/>
      <c r="V236" s="2"/>
      <c r="W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</row>
    <row r="237" spans="2:88" s="5" customFormat="1" ht="21.75" customHeight="1" x14ac:dyDescent="0.3">
      <c r="B237" s="128" t="s">
        <v>82</v>
      </c>
      <c r="C237" s="128"/>
      <c r="D237" s="128"/>
      <c r="E237" s="80">
        <v>62548</v>
      </c>
      <c r="F237" s="80">
        <v>69680</v>
      </c>
      <c r="G237" s="80">
        <v>81103</v>
      </c>
      <c r="H237" s="80">
        <v>87996</v>
      </c>
      <c r="I237" s="80">
        <v>42347</v>
      </c>
      <c r="J237" s="2"/>
      <c r="K237" s="41"/>
      <c r="L237" s="42" t="s">
        <v>139</v>
      </c>
      <c r="M237" s="43"/>
      <c r="N237" s="2"/>
      <c r="O237" s="2"/>
      <c r="P237" s="2"/>
      <c r="Q237" s="2"/>
      <c r="R237" s="2"/>
      <c r="T237" s="2"/>
      <c r="V237" s="2"/>
      <c r="W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</row>
    <row r="238" spans="2:88" s="5" customFormat="1" ht="21.75" customHeight="1" x14ac:dyDescent="0.3">
      <c r="B238" s="128" t="s">
        <v>83</v>
      </c>
      <c r="C238" s="128"/>
      <c r="D238" s="128"/>
      <c r="E238" s="80">
        <v>33415</v>
      </c>
      <c r="F238" s="80">
        <v>35290</v>
      </c>
      <c r="G238" s="80">
        <v>42478</v>
      </c>
      <c r="H238" s="80">
        <v>38669</v>
      </c>
      <c r="I238" s="80">
        <v>16791</v>
      </c>
      <c r="J238" s="2"/>
      <c r="K238" s="44"/>
      <c r="L238" s="42" t="s">
        <v>140</v>
      </c>
      <c r="M238" s="43"/>
      <c r="N238" s="2"/>
      <c r="O238" s="2"/>
      <c r="P238" s="2"/>
      <c r="Q238" s="2"/>
      <c r="R238" s="2"/>
      <c r="T238" s="2"/>
      <c r="V238" s="2"/>
      <c r="W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</row>
    <row r="239" spans="2:88" s="5" customFormat="1" ht="21.75" customHeight="1" x14ac:dyDescent="0.3">
      <c r="B239" s="128" t="s">
        <v>84</v>
      </c>
      <c r="C239" s="128"/>
      <c r="D239" s="128"/>
      <c r="E239" s="80">
        <v>23356</v>
      </c>
      <c r="F239" s="80">
        <v>25704</v>
      </c>
      <c r="G239" s="80">
        <v>27308</v>
      </c>
      <c r="H239" s="80">
        <v>25801</v>
      </c>
      <c r="I239" s="80">
        <v>11426</v>
      </c>
      <c r="J239" s="2"/>
      <c r="K239" s="45"/>
      <c r="L239" s="42" t="s">
        <v>141</v>
      </c>
      <c r="M239" s="43"/>
      <c r="N239" s="2"/>
      <c r="O239" s="2"/>
      <c r="P239" s="2"/>
      <c r="Q239" s="2"/>
      <c r="R239" s="2"/>
      <c r="T239" s="2"/>
      <c r="V239" s="2"/>
      <c r="W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</row>
    <row r="240" spans="2:88" s="5" customFormat="1" ht="21.75" customHeight="1" thickBot="1" x14ac:dyDescent="0.35">
      <c r="B240" s="128" t="s">
        <v>85</v>
      </c>
      <c r="C240" s="128"/>
      <c r="D240" s="128"/>
      <c r="E240" s="84">
        <v>13208</v>
      </c>
      <c r="F240" s="84">
        <v>13723</v>
      </c>
      <c r="G240" s="84">
        <v>21161</v>
      </c>
      <c r="H240" s="84">
        <v>20727</v>
      </c>
      <c r="I240" s="84">
        <v>7125</v>
      </c>
      <c r="J240" s="2"/>
      <c r="K240" s="46"/>
      <c r="L240" s="42" t="s">
        <v>142</v>
      </c>
      <c r="M240" s="43"/>
      <c r="N240" s="2"/>
      <c r="O240" s="2"/>
      <c r="P240" s="2"/>
      <c r="Q240" s="2"/>
      <c r="R240" s="2"/>
      <c r="T240" s="2"/>
      <c r="V240" s="2"/>
      <c r="W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</row>
    <row r="241" spans="1:88" s="5" customFormat="1" ht="21.75" customHeight="1" x14ac:dyDescent="0.3">
      <c r="B241" s="61" t="s">
        <v>5</v>
      </c>
      <c r="C241" s="61"/>
      <c r="D241" s="36"/>
      <c r="E241" s="36">
        <f>SUM(E215:E240)</f>
        <v>1498901</v>
      </c>
      <c r="F241" s="36">
        <f t="shared" ref="F241:G241" si="23">SUM(F215:F240)</f>
        <v>1748917</v>
      </c>
      <c r="G241" s="36">
        <f t="shared" si="23"/>
        <v>2060899</v>
      </c>
      <c r="H241" s="36">
        <f>SUM(H215:H240)</f>
        <v>1942569</v>
      </c>
      <c r="I241" s="36">
        <f>SUM(I215:I240)</f>
        <v>834820</v>
      </c>
      <c r="J241" s="2"/>
      <c r="K241" s="47"/>
      <c r="L241" s="42" t="s">
        <v>143</v>
      </c>
      <c r="M241" s="43"/>
      <c r="N241" s="2"/>
      <c r="O241" s="2"/>
      <c r="P241" s="2"/>
      <c r="Q241" s="2"/>
      <c r="R241" s="2"/>
      <c r="T241" s="2"/>
      <c r="V241" s="2"/>
      <c r="W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</row>
    <row r="242" spans="1:88" s="5" customFormat="1" ht="21.75" customHeight="1" x14ac:dyDescent="0.3">
      <c r="A242" s="2"/>
      <c r="B242" s="71" t="s">
        <v>90</v>
      </c>
      <c r="C242" s="2"/>
      <c r="D242" s="2"/>
      <c r="E242" s="2"/>
      <c r="F242" s="2"/>
      <c r="G242" s="2"/>
      <c r="H242" s="2"/>
      <c r="I242" s="2"/>
      <c r="J242" s="2"/>
      <c r="K242" s="48"/>
      <c r="L242" s="42" t="s">
        <v>144</v>
      </c>
      <c r="M242" s="43"/>
      <c r="N242" s="2"/>
      <c r="O242" s="2"/>
      <c r="P242" s="2"/>
      <c r="Q242" s="2"/>
      <c r="R242" s="2"/>
      <c r="T242" s="2"/>
      <c r="V242" s="2"/>
      <c r="W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</row>
    <row r="243" spans="1:88" s="5" customFormat="1" ht="21.75" customHeight="1" x14ac:dyDescent="0.3">
      <c r="B243" s="71"/>
      <c r="C243" s="22"/>
      <c r="D243" s="22"/>
      <c r="E243" s="22"/>
      <c r="F243" s="22"/>
      <c r="G243" s="22"/>
      <c r="H243" s="22"/>
      <c r="I243" s="22"/>
      <c r="J243" s="2"/>
      <c r="K243" s="2"/>
      <c r="L243" s="2"/>
      <c r="M243" s="2"/>
      <c r="N243" s="2"/>
      <c r="O243" s="2"/>
      <c r="P243" s="2"/>
      <c r="Q243" s="2"/>
      <c r="R243" s="2"/>
      <c r="T243" s="2"/>
      <c r="V243" s="2"/>
      <c r="W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</row>
    <row r="244" spans="1:88" s="5" customFormat="1" ht="18.75" customHeight="1" x14ac:dyDescent="0.3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V244" s="2"/>
      <c r="W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</row>
    <row r="245" spans="1:88" s="5" customFormat="1" ht="18.75" customHeight="1" x14ac:dyDescent="0.3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V245" s="2"/>
      <c r="W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</row>
    <row r="246" spans="1:88" s="5" customFormat="1" ht="18.75" customHeight="1" x14ac:dyDescent="0.3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V246" s="2"/>
      <c r="W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</row>
    <row r="247" spans="1:88" s="5" customFormat="1" ht="18.75" customHeight="1" x14ac:dyDescent="0.3">
      <c r="B247" s="24" t="s">
        <v>145</v>
      </c>
      <c r="C247" s="25"/>
      <c r="D247" s="25"/>
      <c r="E247" s="25"/>
      <c r="F247" s="32" t="s">
        <v>5</v>
      </c>
      <c r="G247" s="59" t="s">
        <v>30</v>
      </c>
      <c r="H247" s="108" t="s">
        <v>92</v>
      </c>
      <c r="I247" s="108" t="s">
        <v>93</v>
      </c>
      <c r="J247" s="2"/>
      <c r="K247" s="2"/>
      <c r="L247" s="25" t="s">
        <v>146</v>
      </c>
      <c r="M247" s="25"/>
      <c r="N247" s="23"/>
      <c r="O247" s="32" t="s">
        <v>5</v>
      </c>
      <c r="P247" s="59" t="s">
        <v>30</v>
      </c>
      <c r="Q247" s="129" t="s">
        <v>147</v>
      </c>
      <c r="R247" s="130"/>
      <c r="T247" s="2"/>
      <c r="V247" s="2"/>
      <c r="W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</row>
    <row r="248" spans="1:88" s="5" customFormat="1" ht="24.75" customHeight="1" x14ac:dyDescent="0.3">
      <c r="B248" s="24"/>
      <c r="C248" s="25"/>
      <c r="D248" s="25"/>
      <c r="E248" s="25"/>
      <c r="F248" s="32"/>
      <c r="G248" s="59"/>
      <c r="H248" s="114"/>
      <c r="I248" s="114"/>
      <c r="K248" s="131"/>
      <c r="L248" s="25"/>
      <c r="M248" s="25"/>
      <c r="N248" s="23"/>
      <c r="O248" s="32"/>
      <c r="P248" s="59"/>
      <c r="Q248" s="89" t="s">
        <v>92</v>
      </c>
      <c r="R248" s="89" t="s">
        <v>93</v>
      </c>
      <c r="T248" s="2"/>
      <c r="V248" s="2"/>
      <c r="W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</row>
    <row r="249" spans="1:88" ht="25.5" customHeight="1" x14ac:dyDescent="0.3">
      <c r="B249" s="109" t="s">
        <v>148</v>
      </c>
      <c r="C249" s="109"/>
      <c r="D249" s="110"/>
      <c r="E249" s="110"/>
      <c r="F249" s="111">
        <f t="shared" ref="F249:F303" si="24">H249+I249</f>
        <v>1185</v>
      </c>
      <c r="G249" s="112">
        <f t="shared" ref="G249:G304" si="25">F249/$F$209</f>
        <v>1.4194676696772956E-3</v>
      </c>
      <c r="H249" s="113">
        <v>928</v>
      </c>
      <c r="I249" s="113">
        <v>257</v>
      </c>
      <c r="K249" s="131"/>
      <c r="L249" s="54" t="s">
        <v>149</v>
      </c>
      <c r="M249" s="54"/>
      <c r="N249" s="54"/>
      <c r="O249" s="33">
        <f>SUM(Q249:R249)</f>
        <v>18168</v>
      </c>
      <c r="P249" s="56">
        <f>O249/$O$253</f>
        <v>2.1762775209027096E-2</v>
      </c>
      <c r="Q249" s="55">
        <v>303</v>
      </c>
      <c r="R249" s="55">
        <v>17865</v>
      </c>
    </row>
    <row r="250" spans="1:88" ht="25.5" customHeight="1" x14ac:dyDescent="0.3">
      <c r="B250" s="109" t="s">
        <v>150</v>
      </c>
      <c r="C250" s="109"/>
      <c r="D250" s="110"/>
      <c r="E250" s="110"/>
      <c r="F250" s="111">
        <f t="shared" si="24"/>
        <v>140</v>
      </c>
      <c r="G250" s="112">
        <f t="shared" si="25"/>
        <v>1.6770082173402648E-4</v>
      </c>
      <c r="H250" s="113">
        <v>90</v>
      </c>
      <c r="I250" s="113">
        <v>50</v>
      </c>
      <c r="K250" s="131"/>
      <c r="L250" s="62" t="s">
        <v>151</v>
      </c>
      <c r="M250" s="62"/>
      <c r="N250" s="62"/>
      <c r="O250" s="33">
        <f>SUM(Q250:R250)</f>
        <v>9939</v>
      </c>
      <c r="P250" s="56">
        <f>O250/$O$253</f>
        <v>1.1905560480103496E-2</v>
      </c>
      <c r="Q250" s="55">
        <v>6112</v>
      </c>
      <c r="R250" s="55">
        <v>3827</v>
      </c>
    </row>
    <row r="251" spans="1:88" ht="25.5" customHeight="1" x14ac:dyDescent="0.3">
      <c r="B251" s="109" t="s">
        <v>152</v>
      </c>
      <c r="C251" s="109"/>
      <c r="D251" s="110"/>
      <c r="E251" s="110"/>
      <c r="F251" s="111">
        <f t="shared" si="24"/>
        <v>165</v>
      </c>
      <c r="G251" s="112">
        <f t="shared" si="25"/>
        <v>1.9764739704367408E-4</v>
      </c>
      <c r="H251" s="113">
        <v>116</v>
      </c>
      <c r="I251" s="113">
        <v>49</v>
      </c>
      <c r="K251" s="131"/>
      <c r="L251" s="132" t="s">
        <v>153</v>
      </c>
      <c r="M251" s="132"/>
      <c r="N251" s="132"/>
      <c r="O251" s="33">
        <f>SUM(Q251:R251)</f>
        <v>2001</v>
      </c>
      <c r="P251" s="56">
        <f>O251/$O$253</f>
        <v>2.396923887784193E-3</v>
      </c>
      <c r="Q251" s="55">
        <v>981</v>
      </c>
      <c r="R251" s="55">
        <v>1020</v>
      </c>
    </row>
    <row r="252" spans="1:88" ht="25.5" customHeight="1" thickBot="1" x14ac:dyDescent="0.35">
      <c r="B252" s="109" t="s">
        <v>154</v>
      </c>
      <c r="C252" s="109"/>
      <c r="D252" s="110"/>
      <c r="E252" s="110"/>
      <c r="F252" s="111">
        <f t="shared" si="24"/>
        <v>18191</v>
      </c>
      <c r="G252" s="112">
        <f t="shared" si="25"/>
        <v>2.1790326058311972E-2</v>
      </c>
      <c r="H252" s="113">
        <v>250</v>
      </c>
      <c r="I252" s="113">
        <v>17941</v>
      </c>
      <c r="K252" s="131"/>
      <c r="L252" s="133" t="s">
        <v>155</v>
      </c>
      <c r="M252" s="134"/>
      <c r="N252" s="135"/>
      <c r="O252" s="33">
        <f>SUM(Q252:R252)</f>
        <v>804712</v>
      </c>
      <c r="P252" s="56">
        <f>O252/$O$253</f>
        <v>0.96393474042308525</v>
      </c>
      <c r="Q252" s="55">
        <v>545087</v>
      </c>
      <c r="R252" s="55">
        <v>259625</v>
      </c>
    </row>
    <row r="253" spans="1:88" ht="25.5" customHeight="1" x14ac:dyDescent="0.3">
      <c r="B253" s="109" t="s">
        <v>156</v>
      </c>
      <c r="C253" s="109"/>
      <c r="D253" s="110"/>
      <c r="E253" s="110"/>
      <c r="F253" s="111">
        <f t="shared" si="24"/>
        <v>105</v>
      </c>
      <c r="G253" s="112">
        <f t="shared" si="25"/>
        <v>1.2577561630051988E-4</v>
      </c>
      <c r="H253" s="113">
        <v>69</v>
      </c>
      <c r="I253" s="113">
        <v>36</v>
      </c>
      <c r="K253" s="131"/>
      <c r="L253" s="136" t="s">
        <v>5</v>
      </c>
      <c r="M253" s="136"/>
      <c r="N253" s="136"/>
      <c r="O253" s="36">
        <f>SUM(O249:O252)</f>
        <v>834820</v>
      </c>
      <c r="P253" s="58">
        <f>SUM(P249:P252)</f>
        <v>1</v>
      </c>
      <c r="Q253" s="36">
        <f>SUM(Q249:Q252)</f>
        <v>552483</v>
      </c>
      <c r="R253" s="36">
        <f>SUM(R249:R252)</f>
        <v>282337</v>
      </c>
    </row>
    <row r="254" spans="1:88" ht="25.5" customHeight="1" x14ac:dyDescent="0.3">
      <c r="B254" s="109" t="s">
        <v>157</v>
      </c>
      <c r="C254" s="109"/>
      <c r="D254" s="110"/>
      <c r="E254" s="110"/>
      <c r="F254" s="111">
        <f t="shared" si="24"/>
        <v>202</v>
      </c>
      <c r="G254" s="112">
        <f t="shared" si="25"/>
        <v>2.4196832850195251E-4</v>
      </c>
      <c r="H254" s="113">
        <v>160</v>
      </c>
      <c r="I254" s="113">
        <v>42</v>
      </c>
      <c r="K254" s="131"/>
      <c r="M254" s="137"/>
    </row>
    <row r="255" spans="1:88" ht="25.5" customHeight="1" x14ac:dyDescent="0.3">
      <c r="B255" s="109" t="s">
        <v>158</v>
      </c>
      <c r="C255" s="109"/>
      <c r="D255" s="110"/>
      <c r="E255" s="110"/>
      <c r="F255" s="111">
        <f t="shared" si="24"/>
        <v>595732</v>
      </c>
      <c r="G255" s="112">
        <f t="shared" si="25"/>
        <v>0.71360532809467914</v>
      </c>
      <c r="H255" s="113">
        <v>409483</v>
      </c>
      <c r="I255" s="113">
        <v>186249</v>
      </c>
      <c r="K255" s="131"/>
    </row>
    <row r="256" spans="1:88" ht="25.5" customHeight="1" x14ac:dyDescent="0.3">
      <c r="B256" s="109" t="s">
        <v>159</v>
      </c>
      <c r="C256" s="109"/>
      <c r="D256" s="110"/>
      <c r="E256" s="110"/>
      <c r="F256" s="111">
        <f t="shared" si="24"/>
        <v>109243</v>
      </c>
      <c r="G256" s="112">
        <f t="shared" si="25"/>
        <v>0.13085814906207327</v>
      </c>
      <c r="H256" s="113">
        <v>74235</v>
      </c>
      <c r="I256" s="113">
        <v>35008</v>
      </c>
      <c r="K256" s="131"/>
    </row>
    <row r="257" spans="2:18" ht="25.5" customHeight="1" x14ac:dyDescent="0.3">
      <c r="B257" s="109" t="s">
        <v>160</v>
      </c>
      <c r="C257" s="109"/>
      <c r="D257" s="110"/>
      <c r="E257" s="110"/>
      <c r="F257" s="111">
        <f t="shared" si="24"/>
        <v>1696</v>
      </c>
      <c r="G257" s="112">
        <f t="shared" si="25"/>
        <v>2.0315756690064924E-3</v>
      </c>
      <c r="H257" s="113">
        <v>1030</v>
      </c>
      <c r="I257" s="113">
        <v>666</v>
      </c>
      <c r="K257" s="131"/>
    </row>
    <row r="258" spans="2:18" ht="25.5" customHeight="1" x14ac:dyDescent="0.3">
      <c r="B258" s="109" t="s">
        <v>161</v>
      </c>
      <c r="C258" s="109"/>
      <c r="D258" s="110"/>
      <c r="E258" s="110"/>
      <c r="F258" s="111">
        <f t="shared" si="24"/>
        <v>1096</v>
      </c>
      <c r="G258" s="112">
        <f t="shared" si="25"/>
        <v>1.3128578615749502E-3</v>
      </c>
      <c r="H258" s="113">
        <v>5</v>
      </c>
      <c r="I258" s="113">
        <v>1091</v>
      </c>
      <c r="K258" s="131"/>
    </row>
    <row r="259" spans="2:18" ht="25.5" customHeight="1" x14ac:dyDescent="0.3">
      <c r="B259" s="109" t="s">
        <v>162</v>
      </c>
      <c r="C259" s="109"/>
      <c r="D259" s="110"/>
      <c r="E259" s="110"/>
      <c r="F259" s="111">
        <f t="shared" si="24"/>
        <v>174</v>
      </c>
      <c r="G259" s="112">
        <f t="shared" si="25"/>
        <v>2.0842816415514722E-4</v>
      </c>
      <c r="H259" s="113">
        <v>89</v>
      </c>
      <c r="I259" s="113">
        <v>85</v>
      </c>
      <c r="K259" s="131"/>
    </row>
    <row r="260" spans="2:18" ht="25.5" customHeight="1" x14ac:dyDescent="0.3">
      <c r="B260" s="109" t="s">
        <v>163</v>
      </c>
      <c r="C260" s="109"/>
      <c r="D260" s="110"/>
      <c r="E260" s="110"/>
      <c r="F260" s="111">
        <f t="shared" si="24"/>
        <v>50</v>
      </c>
      <c r="G260" s="112">
        <f t="shared" si="25"/>
        <v>5.9893150619295177E-5</v>
      </c>
      <c r="H260" s="113">
        <v>49</v>
      </c>
      <c r="I260" s="113">
        <v>1</v>
      </c>
      <c r="K260" s="131"/>
    </row>
    <row r="261" spans="2:18" ht="25.5" customHeight="1" x14ac:dyDescent="0.3">
      <c r="B261" s="109" t="s">
        <v>164</v>
      </c>
      <c r="C261" s="109"/>
      <c r="D261" s="110"/>
      <c r="E261" s="110"/>
      <c r="F261" s="111">
        <f t="shared" si="24"/>
        <v>476</v>
      </c>
      <c r="G261" s="112">
        <f t="shared" si="25"/>
        <v>5.701827938956901E-4</v>
      </c>
      <c r="H261" s="113">
        <v>320</v>
      </c>
      <c r="I261" s="113">
        <v>156</v>
      </c>
      <c r="K261" s="131"/>
    </row>
    <row r="262" spans="2:18" ht="25.5" customHeight="1" x14ac:dyDescent="0.3">
      <c r="B262" s="109" t="s">
        <v>165</v>
      </c>
      <c r="C262" s="109"/>
      <c r="D262" s="110"/>
      <c r="E262" s="110"/>
      <c r="F262" s="111">
        <f t="shared" si="24"/>
        <v>9</v>
      </c>
      <c r="G262" s="112">
        <f t="shared" si="25"/>
        <v>1.0780767111473132E-5</v>
      </c>
      <c r="H262" s="113">
        <v>6</v>
      </c>
      <c r="I262" s="113">
        <v>3</v>
      </c>
      <c r="K262" s="131"/>
      <c r="L262" s="25" t="s">
        <v>166</v>
      </c>
      <c r="M262" s="23"/>
      <c r="N262" s="32" t="s">
        <v>5</v>
      </c>
      <c r="O262" s="59" t="s">
        <v>30</v>
      </c>
      <c r="P262" s="129" t="s">
        <v>147</v>
      </c>
      <c r="Q262" s="130"/>
    </row>
    <row r="263" spans="2:18" ht="25.5" customHeight="1" x14ac:dyDescent="0.3">
      <c r="B263" s="109" t="s">
        <v>167</v>
      </c>
      <c r="C263" s="109"/>
      <c r="D263" s="110"/>
      <c r="E263" s="110"/>
      <c r="F263" s="111">
        <f t="shared" si="24"/>
        <v>4239</v>
      </c>
      <c r="G263" s="112">
        <f t="shared" si="25"/>
        <v>5.0777413095038455E-3</v>
      </c>
      <c r="H263" s="113">
        <v>2340</v>
      </c>
      <c r="I263" s="113">
        <v>1899</v>
      </c>
      <c r="K263" s="131"/>
      <c r="L263" s="25"/>
      <c r="M263" s="23"/>
      <c r="N263" s="32"/>
      <c r="O263" s="59"/>
      <c r="P263" s="89" t="s">
        <v>92</v>
      </c>
      <c r="Q263" s="89" t="s">
        <v>93</v>
      </c>
    </row>
    <row r="264" spans="2:18" ht="25.5" customHeight="1" x14ac:dyDescent="0.3">
      <c r="B264" s="109" t="s">
        <v>168</v>
      </c>
      <c r="C264" s="109"/>
      <c r="D264" s="110"/>
      <c r="E264" s="110"/>
      <c r="F264" s="111">
        <f t="shared" si="24"/>
        <v>18536</v>
      </c>
      <c r="G264" s="112">
        <f t="shared" si="25"/>
        <v>2.2203588797585109E-2</v>
      </c>
      <c r="H264" s="113">
        <v>11714</v>
      </c>
      <c r="I264" s="113">
        <v>6822</v>
      </c>
      <c r="K264" s="131"/>
      <c r="L264" s="26" t="s">
        <v>169</v>
      </c>
      <c r="M264" s="26"/>
      <c r="N264" s="33">
        <f>SUM(P264:Q264)</f>
        <v>695498</v>
      </c>
      <c r="O264" s="56">
        <f>N264/$N$266</f>
        <v>0.83311132938837118</v>
      </c>
      <c r="P264" s="55">
        <v>459955</v>
      </c>
      <c r="Q264" s="55">
        <v>235543</v>
      </c>
    </row>
    <row r="265" spans="2:18" ht="25.5" customHeight="1" thickBot="1" x14ac:dyDescent="0.35">
      <c r="B265" s="109" t="s">
        <v>170</v>
      </c>
      <c r="C265" s="109"/>
      <c r="D265" s="110"/>
      <c r="E265" s="110"/>
      <c r="F265" s="111">
        <f t="shared" si="24"/>
        <v>40390</v>
      </c>
      <c r="G265" s="112">
        <f t="shared" si="25"/>
        <v>4.8381687070266646E-2</v>
      </c>
      <c r="H265" s="113">
        <v>24097</v>
      </c>
      <c r="I265" s="113">
        <v>16293</v>
      </c>
      <c r="K265" s="131"/>
      <c r="L265" s="138" t="s">
        <v>171</v>
      </c>
      <c r="M265" s="138"/>
      <c r="N265" s="33">
        <f>SUM(P265:Q265)</f>
        <v>139322</v>
      </c>
      <c r="O265" s="56">
        <f>N265/$N$266</f>
        <v>0.16688867061162885</v>
      </c>
      <c r="P265" s="55">
        <v>92528</v>
      </c>
      <c r="Q265" s="55">
        <v>46794</v>
      </c>
    </row>
    <row r="266" spans="2:18" ht="25.5" customHeight="1" x14ac:dyDescent="0.3">
      <c r="B266" s="109" t="s">
        <v>172</v>
      </c>
      <c r="C266" s="109"/>
      <c r="D266" s="110"/>
      <c r="E266" s="110"/>
      <c r="F266" s="111">
        <f t="shared" si="24"/>
        <v>373</v>
      </c>
      <c r="G266" s="112">
        <f t="shared" si="25"/>
        <v>4.46802903619942E-4</v>
      </c>
      <c r="H266" s="113">
        <v>263</v>
      </c>
      <c r="I266" s="113">
        <v>110</v>
      </c>
      <c r="K266" s="131"/>
      <c r="L266" s="124" t="s">
        <v>5</v>
      </c>
      <c r="M266" s="124"/>
      <c r="N266" s="36">
        <f>SUM(N264:N265)</f>
        <v>834820</v>
      </c>
      <c r="O266" s="58">
        <f>SUM(O264:O265)</f>
        <v>1</v>
      </c>
      <c r="P266" s="36">
        <f>SUM(P264:P265)</f>
        <v>552483</v>
      </c>
      <c r="Q266" s="36">
        <f>SUM(Q264:Q265)</f>
        <v>282337</v>
      </c>
    </row>
    <row r="267" spans="2:18" ht="25.5" customHeight="1" x14ac:dyDescent="0.3">
      <c r="B267" s="109" t="s">
        <v>173</v>
      </c>
      <c r="C267" s="109"/>
      <c r="D267" s="110"/>
      <c r="E267" s="110"/>
      <c r="F267" s="111">
        <f t="shared" si="24"/>
        <v>0</v>
      </c>
      <c r="G267" s="112">
        <f t="shared" si="25"/>
        <v>0</v>
      </c>
      <c r="H267" s="113">
        <v>0</v>
      </c>
      <c r="I267" s="113">
        <v>0</v>
      </c>
      <c r="K267" s="131"/>
    </row>
    <row r="268" spans="2:18" ht="25.5" customHeight="1" x14ac:dyDescent="0.3">
      <c r="B268" s="109" t="s">
        <v>174</v>
      </c>
      <c r="C268" s="109"/>
      <c r="D268" s="110"/>
      <c r="E268" s="110"/>
      <c r="F268" s="111">
        <f t="shared" si="24"/>
        <v>0</v>
      </c>
      <c r="G268" s="112">
        <f t="shared" si="25"/>
        <v>0</v>
      </c>
      <c r="H268" s="113">
        <v>0</v>
      </c>
      <c r="I268" s="113">
        <v>0</v>
      </c>
      <c r="K268" s="131"/>
      <c r="N268" s="37"/>
      <c r="O268" s="37"/>
      <c r="P268" s="37"/>
      <c r="Q268" s="37"/>
      <c r="R268" s="37"/>
    </row>
    <row r="269" spans="2:18" ht="25.5" customHeight="1" x14ac:dyDescent="0.3">
      <c r="B269" s="109" t="s">
        <v>175</v>
      </c>
      <c r="C269" s="109"/>
      <c r="D269" s="110"/>
      <c r="E269" s="110"/>
      <c r="F269" s="111">
        <f t="shared" si="24"/>
        <v>0</v>
      </c>
      <c r="G269" s="112">
        <f t="shared" si="25"/>
        <v>0</v>
      </c>
      <c r="H269" s="113">
        <v>0</v>
      </c>
      <c r="I269" s="113">
        <v>0</v>
      </c>
      <c r="K269" s="131"/>
    </row>
    <row r="270" spans="2:18" ht="25.5" customHeight="1" x14ac:dyDescent="0.3">
      <c r="B270" s="109" t="s">
        <v>176</v>
      </c>
      <c r="C270" s="109"/>
      <c r="D270" s="110"/>
      <c r="E270" s="110"/>
      <c r="F270" s="111">
        <f t="shared" si="24"/>
        <v>0</v>
      </c>
      <c r="G270" s="112">
        <f t="shared" si="25"/>
        <v>0</v>
      </c>
      <c r="H270" s="113">
        <v>0</v>
      </c>
      <c r="I270" s="113">
        <v>0</v>
      </c>
      <c r="K270" s="131"/>
    </row>
    <row r="271" spans="2:18" ht="25.5" customHeight="1" x14ac:dyDescent="0.3">
      <c r="B271" s="109" t="s">
        <v>177</v>
      </c>
      <c r="C271" s="109"/>
      <c r="D271" s="110"/>
      <c r="E271" s="110"/>
      <c r="F271" s="111">
        <f t="shared" si="24"/>
        <v>0</v>
      </c>
      <c r="G271" s="112">
        <f t="shared" si="25"/>
        <v>0</v>
      </c>
      <c r="H271" s="113">
        <v>0</v>
      </c>
      <c r="I271" s="113">
        <v>0</v>
      </c>
      <c r="K271" s="131"/>
    </row>
    <row r="272" spans="2:18" ht="25.5" customHeight="1" x14ac:dyDescent="0.3">
      <c r="B272" s="109" t="s">
        <v>178</v>
      </c>
      <c r="C272" s="109"/>
      <c r="D272" s="110"/>
      <c r="E272" s="110"/>
      <c r="F272" s="111">
        <f t="shared" si="24"/>
        <v>0</v>
      </c>
      <c r="G272" s="112">
        <f t="shared" si="25"/>
        <v>0</v>
      </c>
      <c r="H272" s="113">
        <v>0</v>
      </c>
      <c r="I272" s="113">
        <v>0</v>
      </c>
      <c r="K272" s="131"/>
      <c r="R272"/>
    </row>
    <row r="273" spans="2:18" ht="25.5" customHeight="1" x14ac:dyDescent="0.3">
      <c r="B273" s="109" t="s">
        <v>179</v>
      </c>
      <c r="C273" s="109"/>
      <c r="D273" s="110"/>
      <c r="E273" s="110"/>
      <c r="F273" s="111">
        <f t="shared" si="24"/>
        <v>0</v>
      </c>
      <c r="G273" s="112">
        <f t="shared" si="25"/>
        <v>0</v>
      </c>
      <c r="H273" s="113">
        <v>0</v>
      </c>
      <c r="I273" s="113">
        <v>0</v>
      </c>
      <c r="K273" s="131"/>
      <c r="R273"/>
    </row>
    <row r="274" spans="2:18" ht="25.5" customHeight="1" x14ac:dyDescent="0.3">
      <c r="B274" s="109" t="s">
        <v>180</v>
      </c>
      <c r="C274" s="109"/>
      <c r="D274" s="110"/>
      <c r="E274" s="110"/>
      <c r="F274" s="111">
        <f t="shared" si="24"/>
        <v>0</v>
      </c>
      <c r="G274" s="112">
        <f t="shared" si="25"/>
        <v>0</v>
      </c>
      <c r="H274" s="113">
        <v>0</v>
      </c>
      <c r="I274" s="113">
        <v>0</v>
      </c>
      <c r="K274" s="131"/>
      <c r="R274"/>
    </row>
    <row r="275" spans="2:18" ht="25.5" customHeight="1" x14ac:dyDescent="0.3">
      <c r="B275" s="109" t="s">
        <v>181</v>
      </c>
      <c r="C275" s="109"/>
      <c r="D275" s="110"/>
      <c r="E275" s="110"/>
      <c r="F275" s="111">
        <f t="shared" si="24"/>
        <v>374</v>
      </c>
      <c r="G275" s="112">
        <f t="shared" si="25"/>
        <v>4.4800076663232793E-4</v>
      </c>
      <c r="H275" s="113">
        <v>248</v>
      </c>
      <c r="I275" s="113">
        <v>126</v>
      </c>
      <c r="K275" s="131"/>
      <c r="R275"/>
    </row>
    <row r="276" spans="2:18" ht="25.5" customHeight="1" x14ac:dyDescent="0.3">
      <c r="B276" s="109" t="s">
        <v>182</v>
      </c>
      <c r="C276" s="109"/>
      <c r="D276" s="110"/>
      <c r="E276" s="110"/>
      <c r="F276" s="111">
        <f t="shared" si="24"/>
        <v>0</v>
      </c>
      <c r="G276" s="112">
        <f t="shared" si="25"/>
        <v>0</v>
      </c>
      <c r="H276" s="113">
        <v>0</v>
      </c>
      <c r="I276" s="113">
        <v>0</v>
      </c>
      <c r="K276" s="131"/>
      <c r="R276"/>
    </row>
    <row r="277" spans="2:18" ht="25.5" customHeight="1" x14ac:dyDescent="0.3">
      <c r="B277" s="109" t="s">
        <v>183</v>
      </c>
      <c r="C277" s="109"/>
      <c r="D277" s="110"/>
      <c r="E277" s="110"/>
      <c r="F277" s="111">
        <f t="shared" si="24"/>
        <v>0</v>
      </c>
      <c r="G277" s="112">
        <f t="shared" si="25"/>
        <v>0</v>
      </c>
      <c r="H277" s="113">
        <v>0</v>
      </c>
      <c r="I277" s="113">
        <v>0</v>
      </c>
      <c r="K277" s="131"/>
      <c r="R277"/>
    </row>
    <row r="278" spans="2:18" ht="25.5" customHeight="1" x14ac:dyDescent="0.3">
      <c r="B278" s="109" t="s">
        <v>184</v>
      </c>
      <c r="C278" s="109"/>
      <c r="D278" s="110"/>
      <c r="E278" s="110"/>
      <c r="F278" s="111">
        <f t="shared" si="24"/>
        <v>29</v>
      </c>
      <c r="G278" s="112">
        <f t="shared" si="25"/>
        <v>3.4738027359191205E-5</v>
      </c>
      <c r="H278" s="113">
        <v>20</v>
      </c>
      <c r="I278" s="113">
        <v>9</v>
      </c>
      <c r="K278" s="131"/>
      <c r="R278"/>
    </row>
    <row r="279" spans="2:18" ht="25.5" customHeight="1" x14ac:dyDescent="0.3">
      <c r="B279" s="109" t="s">
        <v>185</v>
      </c>
      <c r="C279" s="109"/>
      <c r="D279" s="110"/>
      <c r="E279" s="110"/>
      <c r="F279" s="111">
        <f t="shared" si="24"/>
        <v>18377</v>
      </c>
      <c r="G279" s="112">
        <f t="shared" si="25"/>
        <v>2.2013128578615749E-2</v>
      </c>
      <c r="H279" s="113">
        <v>10821</v>
      </c>
      <c r="I279" s="113">
        <v>7556</v>
      </c>
      <c r="K279" s="131"/>
      <c r="R279"/>
    </row>
    <row r="280" spans="2:18" ht="25.5" customHeight="1" x14ac:dyDescent="0.3">
      <c r="B280" s="109" t="s">
        <v>186</v>
      </c>
      <c r="C280" s="109"/>
      <c r="D280" s="110"/>
      <c r="E280" s="110"/>
      <c r="F280" s="111">
        <f t="shared" si="24"/>
        <v>88</v>
      </c>
      <c r="G280" s="112">
        <f t="shared" si="25"/>
        <v>1.0541194508995951E-4</v>
      </c>
      <c r="H280" s="113">
        <v>49</v>
      </c>
      <c r="I280" s="113">
        <v>39</v>
      </c>
      <c r="K280" s="131"/>
      <c r="R280"/>
    </row>
    <row r="281" spans="2:18" ht="25.5" customHeight="1" x14ac:dyDescent="0.3">
      <c r="B281" s="109" t="s">
        <v>187</v>
      </c>
      <c r="C281" s="109"/>
      <c r="D281" s="110"/>
      <c r="E281" s="110"/>
      <c r="F281" s="111">
        <f t="shared" si="24"/>
        <v>0</v>
      </c>
      <c r="G281" s="112">
        <f t="shared" si="25"/>
        <v>0</v>
      </c>
      <c r="H281" s="113">
        <v>0</v>
      </c>
      <c r="I281" s="113">
        <v>0</v>
      </c>
      <c r="K281" s="131"/>
      <c r="R281"/>
    </row>
    <row r="282" spans="2:18" ht="25.5" customHeight="1" x14ac:dyDescent="0.3">
      <c r="B282" s="109" t="s">
        <v>188</v>
      </c>
      <c r="C282" s="109"/>
      <c r="D282" s="110"/>
      <c r="E282" s="110"/>
      <c r="F282" s="111">
        <f t="shared" si="24"/>
        <v>0</v>
      </c>
      <c r="G282" s="112">
        <f t="shared" si="25"/>
        <v>0</v>
      </c>
      <c r="H282" s="113">
        <v>0</v>
      </c>
      <c r="I282" s="113">
        <v>0</v>
      </c>
      <c r="K282" s="131"/>
      <c r="R282"/>
    </row>
    <row r="283" spans="2:18" ht="25.5" customHeight="1" x14ac:dyDescent="0.3">
      <c r="B283" s="109" t="s">
        <v>189</v>
      </c>
      <c r="C283" s="109"/>
      <c r="D283" s="110"/>
      <c r="E283" s="110"/>
      <c r="F283" s="111">
        <f t="shared" si="24"/>
        <v>0</v>
      </c>
      <c r="G283" s="112">
        <f t="shared" si="25"/>
        <v>0</v>
      </c>
      <c r="H283" s="113">
        <v>0</v>
      </c>
      <c r="I283" s="113">
        <v>0</v>
      </c>
      <c r="K283" s="131"/>
      <c r="L283"/>
      <c r="M283"/>
      <c r="N283"/>
      <c r="O283"/>
      <c r="P283"/>
      <c r="Q283"/>
      <c r="R283"/>
    </row>
    <row r="284" spans="2:18" ht="25.5" customHeight="1" x14ac:dyDescent="0.3">
      <c r="B284" s="109" t="s">
        <v>190</v>
      </c>
      <c r="C284" s="109"/>
      <c r="D284" s="110"/>
      <c r="E284" s="110"/>
      <c r="F284" s="111">
        <f t="shared" si="24"/>
        <v>0</v>
      </c>
      <c r="G284" s="112">
        <f t="shared" si="25"/>
        <v>0</v>
      </c>
      <c r="H284" s="113">
        <v>0</v>
      </c>
      <c r="I284" s="113">
        <v>0</v>
      </c>
      <c r="K284" s="131"/>
      <c r="L284" s="25" t="s">
        <v>4</v>
      </c>
      <c r="M284" s="23"/>
      <c r="N284" s="49">
        <v>2025</v>
      </c>
      <c r="O284" s="49">
        <v>2026</v>
      </c>
      <c r="P284" s="139" t="s">
        <v>62</v>
      </c>
      <c r="Q284"/>
      <c r="R284"/>
    </row>
    <row r="285" spans="2:18" ht="25.5" customHeight="1" x14ac:dyDescent="0.3">
      <c r="B285" s="109" t="s">
        <v>191</v>
      </c>
      <c r="C285" s="109"/>
      <c r="D285" s="110"/>
      <c r="E285" s="110"/>
      <c r="F285" s="111">
        <f t="shared" si="24"/>
        <v>317</v>
      </c>
      <c r="G285" s="112">
        <f t="shared" si="25"/>
        <v>3.797225749263314E-4</v>
      </c>
      <c r="H285" s="113">
        <v>213</v>
      </c>
      <c r="I285" s="113">
        <v>104</v>
      </c>
      <c r="K285" s="131"/>
      <c r="L285" s="62" t="s">
        <v>6</v>
      </c>
      <c r="M285" s="62"/>
      <c r="N285" s="64">
        <v>61165</v>
      </c>
      <c r="O285" s="64">
        <v>44144</v>
      </c>
      <c r="P285" s="65">
        <f t="shared" ref="P285:P291" si="26">O285/N285-1</f>
        <v>-0.27828006212703349</v>
      </c>
    </row>
    <row r="286" spans="2:18" ht="25.5" customHeight="1" x14ac:dyDescent="0.3">
      <c r="B286" s="109" t="s">
        <v>192</v>
      </c>
      <c r="C286" s="109"/>
      <c r="D286" s="110"/>
      <c r="E286" s="110"/>
      <c r="F286" s="111">
        <f t="shared" si="24"/>
        <v>12249</v>
      </c>
      <c r="G286" s="112">
        <f t="shared" si="25"/>
        <v>1.4672624038714933E-2</v>
      </c>
      <c r="H286" s="113">
        <v>8198</v>
      </c>
      <c r="I286" s="113">
        <v>4051</v>
      </c>
      <c r="K286" s="131"/>
      <c r="L286" s="62" t="s">
        <v>7</v>
      </c>
      <c r="M286" s="62"/>
      <c r="N286" s="64">
        <v>98008</v>
      </c>
      <c r="O286" s="64">
        <v>71069</v>
      </c>
      <c r="P286" s="65">
        <f t="shared" si="26"/>
        <v>-0.27486531711697004</v>
      </c>
    </row>
    <row r="287" spans="2:18" ht="25.5" customHeight="1" x14ac:dyDescent="0.3">
      <c r="B287" s="109" t="s">
        <v>193</v>
      </c>
      <c r="C287" s="109"/>
      <c r="D287" s="110"/>
      <c r="E287" s="110"/>
      <c r="F287" s="111">
        <f t="shared" si="24"/>
        <v>193</v>
      </c>
      <c r="G287" s="112">
        <f t="shared" si="25"/>
        <v>2.3118756139047937E-4</v>
      </c>
      <c r="H287" s="113">
        <v>109</v>
      </c>
      <c r="I287" s="113">
        <v>84</v>
      </c>
      <c r="K287"/>
      <c r="L287" s="62" t="s">
        <v>8</v>
      </c>
      <c r="M287" s="62"/>
      <c r="N287" s="64">
        <v>197374</v>
      </c>
      <c r="O287" s="64">
        <v>152897</v>
      </c>
      <c r="P287" s="65">
        <f t="shared" si="26"/>
        <v>-0.22534376361628183</v>
      </c>
      <c r="Q287"/>
      <c r="R287"/>
    </row>
    <row r="288" spans="2:18" ht="25.5" customHeight="1" x14ac:dyDescent="0.3">
      <c r="B288" s="109" t="s">
        <v>194</v>
      </c>
      <c r="C288" s="109"/>
      <c r="D288" s="110"/>
      <c r="E288" s="110"/>
      <c r="F288" s="111">
        <f t="shared" si="24"/>
        <v>635</v>
      </c>
      <c r="G288" s="112">
        <f t="shared" si="25"/>
        <v>7.6064301286504874E-4</v>
      </c>
      <c r="H288" s="113">
        <v>315</v>
      </c>
      <c r="I288" s="113">
        <v>320</v>
      </c>
      <c r="K288"/>
      <c r="L288" s="62" t="s">
        <v>9</v>
      </c>
      <c r="M288" s="62"/>
      <c r="N288" s="64">
        <v>152720</v>
      </c>
      <c r="O288" s="64">
        <v>129613</v>
      </c>
      <c r="P288" s="65">
        <f t="shared" si="26"/>
        <v>-0.1513030382399162</v>
      </c>
      <c r="Q288"/>
      <c r="R288"/>
    </row>
    <row r="289" spans="2:54" ht="25.5" customHeight="1" x14ac:dyDescent="0.3">
      <c r="B289" s="109" t="s">
        <v>195</v>
      </c>
      <c r="C289" s="109"/>
      <c r="D289" s="110"/>
      <c r="E289" s="110"/>
      <c r="F289" s="111">
        <f t="shared" si="24"/>
        <v>0</v>
      </c>
      <c r="G289" s="112">
        <f t="shared" si="25"/>
        <v>0</v>
      </c>
      <c r="H289" s="113">
        <v>0</v>
      </c>
      <c r="I289" s="113">
        <v>0</v>
      </c>
      <c r="K289"/>
      <c r="L289" s="62" t="s">
        <v>10</v>
      </c>
      <c r="M289" s="62"/>
      <c r="N289" s="64">
        <v>176401</v>
      </c>
      <c r="O289" s="64">
        <v>148861</v>
      </c>
      <c r="P289" s="65">
        <f t="shared" si="26"/>
        <v>-0.15612156393671239</v>
      </c>
      <c r="Q289"/>
      <c r="R289"/>
    </row>
    <row r="290" spans="2:54" ht="25.5" customHeight="1" x14ac:dyDescent="0.3">
      <c r="B290" s="109" t="s">
        <v>196</v>
      </c>
      <c r="C290" s="109"/>
      <c r="D290" s="110"/>
      <c r="E290" s="110"/>
      <c r="F290" s="111">
        <f t="shared" si="24"/>
        <v>895</v>
      </c>
      <c r="G290" s="112">
        <f t="shared" si="25"/>
        <v>1.0720873960853837E-3</v>
      </c>
      <c r="H290" s="113">
        <v>453</v>
      </c>
      <c r="I290" s="113">
        <v>442</v>
      </c>
      <c r="K290"/>
      <c r="L290" s="62" t="s">
        <v>11</v>
      </c>
      <c r="M290" s="62"/>
      <c r="N290" s="64">
        <v>178831</v>
      </c>
      <c r="O290" s="64">
        <v>154025</v>
      </c>
      <c r="P290" s="65">
        <f t="shared" si="26"/>
        <v>-0.138711968282904</v>
      </c>
      <c r="Q290"/>
      <c r="R290"/>
    </row>
    <row r="291" spans="2:54" ht="25.5" customHeight="1" thickBot="1" x14ac:dyDescent="0.35">
      <c r="B291" s="109" t="s">
        <v>197</v>
      </c>
      <c r="C291" s="109"/>
      <c r="D291" s="110"/>
      <c r="E291" s="110"/>
      <c r="F291" s="111">
        <f t="shared" si="24"/>
        <v>45</v>
      </c>
      <c r="G291" s="112">
        <f t="shared" si="25"/>
        <v>5.3903835557365663E-5</v>
      </c>
      <c r="H291" s="113">
        <v>32</v>
      </c>
      <c r="I291" s="113">
        <v>13</v>
      </c>
      <c r="K291"/>
      <c r="L291" s="62" t="s">
        <v>12</v>
      </c>
      <c r="M291" s="62"/>
      <c r="N291" s="64">
        <v>158442</v>
      </c>
      <c r="O291" s="64">
        <v>134211</v>
      </c>
      <c r="P291" s="65">
        <f t="shared" si="26"/>
        <v>-0.15293293444919909</v>
      </c>
      <c r="Q291"/>
      <c r="R291"/>
    </row>
    <row r="292" spans="2:54" ht="25.5" customHeight="1" x14ac:dyDescent="0.3">
      <c r="B292" s="109" t="s">
        <v>198</v>
      </c>
      <c r="C292" s="109"/>
      <c r="D292" s="110"/>
      <c r="E292" s="110"/>
      <c r="F292" s="111">
        <f t="shared" si="24"/>
        <v>0</v>
      </c>
      <c r="G292" s="112">
        <f t="shared" si="25"/>
        <v>0</v>
      </c>
      <c r="H292" s="113">
        <v>0</v>
      </c>
      <c r="I292" s="113">
        <v>0</v>
      </c>
      <c r="K292"/>
      <c r="L292" s="61" t="s">
        <v>5</v>
      </c>
      <c r="M292" s="61"/>
      <c r="N292" s="36">
        <f>SUM(N285:N291)</f>
        <v>1022941</v>
      </c>
      <c r="O292" s="36">
        <f>SUM(O285:O291)</f>
        <v>834820</v>
      </c>
      <c r="P292" s="58">
        <f>O292/N292-1</f>
        <v>-0.18390210188075362</v>
      </c>
      <c r="Q292"/>
      <c r="R292"/>
    </row>
    <row r="293" spans="2:54" ht="25.5" customHeight="1" x14ac:dyDescent="0.3">
      <c r="B293" s="109" t="s">
        <v>199</v>
      </c>
      <c r="C293" s="109"/>
      <c r="D293" s="110"/>
      <c r="E293" s="110"/>
      <c r="F293" s="111">
        <f t="shared" si="24"/>
        <v>0</v>
      </c>
      <c r="G293" s="112">
        <f t="shared" si="25"/>
        <v>0</v>
      </c>
      <c r="H293" s="113">
        <v>0</v>
      </c>
      <c r="I293" s="113">
        <v>0</v>
      </c>
      <c r="K293"/>
      <c r="L293"/>
      <c r="M293"/>
      <c r="N293"/>
      <c r="O293"/>
      <c r="P293"/>
      <c r="Q293"/>
      <c r="R293"/>
      <c r="T293"/>
    </row>
    <row r="294" spans="2:54" ht="25.5" customHeight="1" x14ac:dyDescent="0.3">
      <c r="B294" s="109" t="s">
        <v>200</v>
      </c>
      <c r="C294" s="109"/>
      <c r="D294" s="110"/>
      <c r="E294" s="110"/>
      <c r="F294" s="111">
        <f t="shared" si="24"/>
        <v>6012</v>
      </c>
      <c r="G294" s="112">
        <f t="shared" si="25"/>
        <v>7.2015524304640524E-3</v>
      </c>
      <c r="H294" s="113">
        <v>4347</v>
      </c>
      <c r="I294" s="113">
        <v>1665</v>
      </c>
      <c r="K294"/>
      <c r="L294"/>
      <c r="M294"/>
      <c r="N294"/>
      <c r="O294"/>
      <c r="P294"/>
      <c r="Q294"/>
      <c r="R294"/>
      <c r="T294"/>
    </row>
    <row r="295" spans="2:54" ht="25.5" customHeight="1" x14ac:dyDescent="0.3">
      <c r="B295" s="109" t="s">
        <v>201</v>
      </c>
      <c r="C295" s="109"/>
      <c r="D295" s="110"/>
      <c r="E295" s="110"/>
      <c r="F295" s="111">
        <f t="shared" si="24"/>
        <v>1112</v>
      </c>
      <c r="G295" s="112">
        <f t="shared" si="25"/>
        <v>1.3320236697731247E-3</v>
      </c>
      <c r="H295" s="113">
        <v>732</v>
      </c>
      <c r="I295" s="113">
        <v>380</v>
      </c>
      <c r="K295" s="131"/>
      <c r="L295"/>
      <c r="M295"/>
      <c r="N295"/>
      <c r="O295"/>
      <c r="P295"/>
      <c r="R295" s="140"/>
      <c r="S295" s="140"/>
      <c r="T295"/>
      <c r="V295" s="5"/>
      <c r="W295" s="5"/>
      <c r="BA295" s="2"/>
      <c r="BB295" s="2"/>
    </row>
    <row r="296" spans="2:54" ht="25.5" customHeight="1" x14ac:dyDescent="0.3">
      <c r="B296" s="109" t="s">
        <v>202</v>
      </c>
      <c r="C296" s="109"/>
      <c r="D296" s="110"/>
      <c r="E296" s="110"/>
      <c r="F296" s="111">
        <f t="shared" si="24"/>
        <v>448</v>
      </c>
      <c r="G296" s="112">
        <f t="shared" si="25"/>
        <v>5.3664262954888475E-4</v>
      </c>
      <c r="H296" s="113">
        <v>271</v>
      </c>
      <c r="I296" s="113">
        <v>177</v>
      </c>
      <c r="K296" s="131"/>
      <c r="L296"/>
      <c r="M296"/>
      <c r="N296"/>
      <c r="O296"/>
      <c r="P296"/>
      <c r="R296" s="140"/>
      <c r="S296" s="140"/>
      <c r="T296"/>
      <c r="V296" s="5"/>
      <c r="W296" s="5"/>
      <c r="BA296" s="2"/>
      <c r="BB296" s="2"/>
    </row>
    <row r="297" spans="2:54" ht="25.5" customHeight="1" x14ac:dyDescent="0.3">
      <c r="B297" s="109" t="s">
        <v>203</v>
      </c>
      <c r="C297" s="109"/>
      <c r="D297" s="110"/>
      <c r="E297" s="110"/>
      <c r="F297" s="111">
        <f t="shared" si="24"/>
        <v>891</v>
      </c>
      <c r="G297" s="112">
        <f t="shared" si="25"/>
        <v>1.06729594403584E-3</v>
      </c>
      <c r="H297" s="113">
        <v>659</v>
      </c>
      <c r="I297" s="113">
        <v>232</v>
      </c>
      <c r="K297" s="131"/>
      <c r="R297" s="140"/>
      <c r="S297" s="140"/>
      <c r="T297"/>
      <c r="V297" s="5"/>
      <c r="W297" s="5"/>
      <c r="BA297" s="2"/>
      <c r="BB297" s="2"/>
    </row>
    <row r="298" spans="2:54" ht="25.5" customHeight="1" x14ac:dyDescent="0.3">
      <c r="B298" s="109" t="s">
        <v>204</v>
      </c>
      <c r="C298" s="109"/>
      <c r="D298" s="110"/>
      <c r="E298" s="110"/>
      <c r="F298" s="111">
        <f t="shared" si="24"/>
        <v>60</v>
      </c>
      <c r="G298" s="112">
        <f t="shared" si="25"/>
        <v>7.1871780743154213E-5</v>
      </c>
      <c r="H298" s="113">
        <v>32</v>
      </c>
      <c r="I298" s="113">
        <v>28</v>
      </c>
      <c r="K298" s="131"/>
      <c r="L298" s="131"/>
      <c r="T298"/>
    </row>
    <row r="299" spans="2:54" ht="25.5" customHeight="1" x14ac:dyDescent="0.3">
      <c r="B299" s="109" t="s">
        <v>205</v>
      </c>
      <c r="C299" s="109"/>
      <c r="D299" s="110"/>
      <c r="E299" s="110"/>
      <c r="F299" s="111">
        <f t="shared" si="24"/>
        <v>0</v>
      </c>
      <c r="G299" s="112">
        <f t="shared" si="25"/>
        <v>0</v>
      </c>
      <c r="H299" s="113">
        <v>0</v>
      </c>
      <c r="I299" s="113">
        <v>0</v>
      </c>
      <c r="K299" s="131"/>
      <c r="L299" s="131"/>
      <c r="T299" s="140"/>
    </row>
    <row r="300" spans="2:54" ht="25.5" customHeight="1" x14ac:dyDescent="0.3">
      <c r="B300" s="109" t="s">
        <v>206</v>
      </c>
      <c r="C300" s="109"/>
      <c r="D300" s="110"/>
      <c r="E300" s="110"/>
      <c r="F300" s="111">
        <f t="shared" si="24"/>
        <v>7</v>
      </c>
      <c r="G300" s="112">
        <f t="shared" si="25"/>
        <v>8.3850410867013242E-6</v>
      </c>
      <c r="H300" s="113">
        <v>5</v>
      </c>
      <c r="I300" s="113">
        <v>2</v>
      </c>
      <c r="K300" s="131"/>
      <c r="L300" s="131"/>
      <c r="T300" s="140"/>
    </row>
    <row r="301" spans="2:54" ht="25.5" customHeight="1" x14ac:dyDescent="0.3">
      <c r="B301" s="109" t="s">
        <v>207</v>
      </c>
      <c r="C301" s="109"/>
      <c r="D301" s="110"/>
      <c r="E301" s="110"/>
      <c r="F301" s="111">
        <f t="shared" si="24"/>
        <v>34</v>
      </c>
      <c r="G301" s="112">
        <f t="shared" si="25"/>
        <v>4.0727342421120719E-5</v>
      </c>
      <c r="H301" s="113">
        <v>28</v>
      </c>
      <c r="I301" s="113">
        <v>6</v>
      </c>
      <c r="K301" s="131"/>
      <c r="L301" s="131"/>
      <c r="T301" s="140"/>
    </row>
    <row r="302" spans="2:54" ht="25.5" customHeight="1" x14ac:dyDescent="0.3">
      <c r="B302" s="109" t="s">
        <v>208</v>
      </c>
      <c r="C302" s="109"/>
      <c r="D302" s="110"/>
      <c r="E302" s="110"/>
      <c r="F302" s="111">
        <f t="shared" si="24"/>
        <v>0</v>
      </c>
      <c r="G302" s="112">
        <f t="shared" si="25"/>
        <v>0</v>
      </c>
      <c r="H302" s="113">
        <v>0</v>
      </c>
      <c r="I302" s="113">
        <v>0</v>
      </c>
      <c r="K302" s="131"/>
      <c r="L302" s="131"/>
      <c r="M302" s="131"/>
      <c r="N302" s="131"/>
      <c r="O302" s="131"/>
      <c r="P302" s="131"/>
      <c r="Q302" s="131"/>
      <c r="R302" s="131"/>
      <c r="S302" s="131"/>
      <c r="T302" s="140"/>
    </row>
    <row r="303" spans="2:54" ht="25.5" customHeight="1" thickBot="1" x14ac:dyDescent="0.35">
      <c r="B303" s="109" t="s">
        <v>137</v>
      </c>
      <c r="C303" s="122"/>
      <c r="D303" s="122"/>
      <c r="E303" s="122"/>
      <c r="F303" s="111">
        <f t="shared" si="24"/>
        <v>1052</v>
      </c>
      <c r="G303" s="123">
        <f t="shared" si="25"/>
        <v>1.2601518890299705E-3</v>
      </c>
      <c r="H303" s="141">
        <v>707</v>
      </c>
      <c r="I303" s="141">
        <v>345</v>
      </c>
      <c r="K303" s="131"/>
      <c r="L303" s="131"/>
      <c r="M303" s="131"/>
      <c r="N303" s="131"/>
      <c r="O303" s="131"/>
      <c r="P303" s="131"/>
      <c r="Q303" s="131"/>
      <c r="R303" s="131"/>
      <c r="S303" s="131"/>
      <c r="T303" s="140"/>
    </row>
    <row r="304" spans="2:54" ht="19.5" customHeight="1" x14ac:dyDescent="0.3">
      <c r="B304" s="142" t="s">
        <v>5</v>
      </c>
      <c r="C304" s="142"/>
      <c r="D304" s="142"/>
      <c r="E304" s="142"/>
      <c r="F304" s="36">
        <f>SUM(F249:F303)</f>
        <v>834820</v>
      </c>
      <c r="G304" s="58">
        <f t="shared" si="25"/>
        <v>1</v>
      </c>
      <c r="H304" s="36">
        <f>SUM(H249:H303)</f>
        <v>552483</v>
      </c>
      <c r="I304" s="36">
        <f>SUM(I249:I303)</f>
        <v>282337</v>
      </c>
      <c r="K304" s="131"/>
      <c r="L304" s="131"/>
      <c r="M304" s="131"/>
      <c r="N304" s="131"/>
      <c r="O304" s="131"/>
      <c r="P304" s="131"/>
      <c r="Q304" s="131"/>
      <c r="R304" s="131" t="s">
        <v>209</v>
      </c>
      <c r="S304" s="131"/>
      <c r="T304" s="140"/>
    </row>
    <row r="305" spans="1:54" ht="19.5" customHeight="1" x14ac:dyDescent="0.3">
      <c r="A305" s="131"/>
      <c r="B305" s="131"/>
      <c r="C305" s="131"/>
      <c r="D305" s="131"/>
      <c r="E305" s="131"/>
      <c r="F305" s="131"/>
      <c r="G305" s="131"/>
      <c r="H305" s="131"/>
      <c r="I305" s="131"/>
      <c r="J305" s="131"/>
      <c r="K305" s="131"/>
      <c r="L305" s="131"/>
      <c r="M305" s="131"/>
      <c r="N305" s="131"/>
      <c r="O305" s="131"/>
      <c r="P305" s="131"/>
      <c r="Q305" s="131"/>
      <c r="R305" s="131"/>
      <c r="S305" s="131"/>
      <c r="T305" s="140"/>
    </row>
    <row r="306" spans="1:54" ht="19.5" customHeight="1" x14ac:dyDescent="0.3">
      <c r="A306" s="131"/>
      <c r="B306" s="131"/>
      <c r="C306" s="131"/>
      <c r="D306" s="131"/>
      <c r="E306" s="131"/>
      <c r="F306" s="131"/>
      <c r="G306" s="131"/>
      <c r="H306" s="131"/>
      <c r="I306" s="131"/>
      <c r="J306" s="131"/>
      <c r="K306" s="131"/>
      <c r="L306" s="131"/>
      <c r="M306" s="131"/>
      <c r="N306" s="131"/>
      <c r="O306" s="131"/>
      <c r="P306" s="131"/>
      <c r="Q306" s="131"/>
      <c r="R306" s="131"/>
      <c r="S306" s="131"/>
      <c r="T306" s="140"/>
    </row>
    <row r="307" spans="1:54" ht="19.149999999999999" customHeight="1" x14ac:dyDescent="0.3">
      <c r="A307" s="131"/>
      <c r="B307" s="131"/>
      <c r="C307" s="131"/>
      <c r="D307" s="131"/>
      <c r="E307" s="131"/>
      <c r="F307" s="131"/>
      <c r="G307" s="131"/>
      <c r="H307" s="131"/>
      <c r="I307" s="131"/>
      <c r="J307" s="131"/>
      <c r="K307" s="131"/>
      <c r="L307" s="131"/>
      <c r="M307" s="131"/>
      <c r="N307" s="131"/>
      <c r="O307" s="131"/>
      <c r="P307" s="131"/>
      <c r="Q307" s="131"/>
      <c r="R307" s="131"/>
      <c r="S307" s="131"/>
      <c r="T307" s="140"/>
    </row>
    <row r="308" spans="1:54" ht="19.5" customHeight="1" x14ac:dyDescent="0.3">
      <c r="A308" s="131"/>
      <c r="B308" s="143" t="s">
        <v>4</v>
      </c>
      <c r="C308" s="144" t="s">
        <v>5</v>
      </c>
      <c r="D308" s="145" t="s">
        <v>13</v>
      </c>
      <c r="E308" s="146"/>
      <c r="F308" s="146"/>
      <c r="G308" s="145" t="s">
        <v>14</v>
      </c>
      <c r="H308" s="146"/>
      <c r="I308" s="146"/>
      <c r="J308" s="145" t="s">
        <v>15</v>
      </c>
      <c r="K308" s="146"/>
      <c r="L308" s="146" t="s">
        <v>210</v>
      </c>
      <c r="Q308" s="140"/>
      <c r="U308" s="5"/>
      <c r="V308" s="5"/>
      <c r="W308" s="5"/>
      <c r="AZ308" s="2"/>
      <c r="BA308" s="2"/>
      <c r="BB308" s="2"/>
    </row>
    <row r="309" spans="1:54" ht="19.5" customHeight="1" x14ac:dyDescent="0.3">
      <c r="A309" s="131"/>
      <c r="B309" s="143"/>
      <c r="C309" s="144"/>
      <c r="D309" s="59" t="s">
        <v>211</v>
      </c>
      <c r="E309" s="129" t="s">
        <v>147</v>
      </c>
      <c r="F309" s="130"/>
      <c r="G309" s="59" t="s">
        <v>211</v>
      </c>
      <c r="H309" s="129" t="s">
        <v>147</v>
      </c>
      <c r="I309" s="130"/>
      <c r="J309" s="59" t="s">
        <v>211</v>
      </c>
      <c r="K309" s="129" t="s">
        <v>147</v>
      </c>
      <c r="L309" s="130"/>
      <c r="Q309" s="140"/>
      <c r="U309" s="5"/>
      <c r="V309" s="5"/>
      <c r="W309" s="5"/>
      <c r="AZ309" s="2"/>
      <c r="BA309" s="2"/>
      <c r="BB309" s="2"/>
    </row>
    <row r="310" spans="1:54" ht="19.5" customHeight="1" x14ac:dyDescent="0.3">
      <c r="A310" s="131"/>
      <c r="B310" s="143"/>
      <c r="C310" s="144"/>
      <c r="D310" s="59"/>
      <c r="E310" s="89" t="s">
        <v>92</v>
      </c>
      <c r="F310" s="89" t="s">
        <v>93</v>
      </c>
      <c r="G310" s="59"/>
      <c r="H310" s="89" t="s">
        <v>92</v>
      </c>
      <c r="I310" s="89" t="s">
        <v>93</v>
      </c>
      <c r="J310" s="59"/>
      <c r="K310" s="89" t="s">
        <v>92</v>
      </c>
      <c r="L310" s="89" t="s">
        <v>93</v>
      </c>
      <c r="Q310" s="140"/>
      <c r="U310" s="5"/>
      <c r="V310" s="5"/>
      <c r="W310" s="5"/>
      <c r="AZ310" s="2"/>
      <c r="BA310" s="2"/>
      <c r="BB310" s="2"/>
    </row>
    <row r="311" spans="1:54" ht="19.5" customHeight="1" x14ac:dyDescent="0.3">
      <c r="A311" s="131"/>
      <c r="B311" s="26" t="s">
        <v>6</v>
      </c>
      <c r="C311" s="33">
        <f>D311+G311+J311</f>
        <v>44144</v>
      </c>
      <c r="D311" s="33">
        <f>+E311+F311</f>
        <v>1052</v>
      </c>
      <c r="E311" s="55">
        <v>0</v>
      </c>
      <c r="F311" s="55">
        <v>1052</v>
      </c>
      <c r="G311" s="33">
        <f>+H311+I311</f>
        <v>41198</v>
      </c>
      <c r="H311" s="55">
        <v>26771</v>
      </c>
      <c r="I311" s="55">
        <v>14427</v>
      </c>
      <c r="J311" s="33">
        <f t="shared" ref="J311:J317" si="27">+K311+L311</f>
        <v>1894</v>
      </c>
      <c r="K311" s="55">
        <v>1017</v>
      </c>
      <c r="L311" s="55">
        <v>877</v>
      </c>
      <c r="P311" s="131"/>
      <c r="Q311" s="140"/>
      <c r="U311" s="5"/>
      <c r="V311" s="5"/>
      <c r="W311" s="5"/>
      <c r="AZ311" s="2"/>
      <c r="BA311" s="2"/>
      <c r="BB311" s="2"/>
    </row>
    <row r="312" spans="1:54" ht="19.5" customHeight="1" x14ac:dyDescent="0.3">
      <c r="A312" s="131"/>
      <c r="B312" s="26" t="s">
        <v>7</v>
      </c>
      <c r="C312" s="33">
        <f t="shared" ref="C312:C318" si="28">D312+G312+J312</f>
        <v>71069</v>
      </c>
      <c r="D312" s="33">
        <f t="shared" ref="D312:D317" si="29">+E312+F312</f>
        <v>2515</v>
      </c>
      <c r="E312" s="55">
        <v>21</v>
      </c>
      <c r="F312" s="55">
        <v>2494</v>
      </c>
      <c r="G312" s="33">
        <f t="shared" ref="G312:G317" si="30">+H312+I312</f>
        <v>65528</v>
      </c>
      <c r="H312" s="55">
        <v>43112</v>
      </c>
      <c r="I312" s="55">
        <v>22416</v>
      </c>
      <c r="J312" s="33">
        <f t="shared" si="27"/>
        <v>3026</v>
      </c>
      <c r="K312" s="55">
        <v>1723</v>
      </c>
      <c r="L312" s="55">
        <v>1303</v>
      </c>
      <c r="P312" s="131"/>
      <c r="Q312" s="140"/>
      <c r="U312" s="5"/>
      <c r="V312" s="5"/>
      <c r="W312" s="5"/>
      <c r="AZ312" s="2"/>
      <c r="BA312" s="2"/>
      <c r="BB312" s="2"/>
    </row>
    <row r="313" spans="1:54" ht="19.5" customHeight="1" x14ac:dyDescent="0.3">
      <c r="A313" s="131"/>
      <c r="B313" s="26" t="s">
        <v>8</v>
      </c>
      <c r="C313" s="33">
        <f t="shared" si="28"/>
        <v>152897</v>
      </c>
      <c r="D313" s="33">
        <f t="shared" si="29"/>
        <v>3468</v>
      </c>
      <c r="E313" s="55">
        <v>27</v>
      </c>
      <c r="F313" s="55">
        <v>3441</v>
      </c>
      <c r="G313" s="33">
        <f t="shared" si="30"/>
        <v>144783</v>
      </c>
      <c r="H313" s="55">
        <v>104138</v>
      </c>
      <c r="I313" s="55">
        <v>40645</v>
      </c>
      <c r="J313" s="33">
        <f t="shared" si="27"/>
        <v>4646</v>
      </c>
      <c r="K313" s="55">
        <v>2842</v>
      </c>
      <c r="L313" s="55">
        <v>1804</v>
      </c>
      <c r="P313" s="131"/>
      <c r="Q313" s="140"/>
      <c r="U313" s="5"/>
      <c r="V313" s="5"/>
      <c r="W313" s="5"/>
      <c r="AZ313" s="2"/>
      <c r="BA313" s="2"/>
      <c r="BB313" s="2"/>
    </row>
    <row r="314" spans="1:54" ht="19.5" customHeight="1" x14ac:dyDescent="0.3">
      <c r="A314" s="131"/>
      <c r="B314" s="26" t="s">
        <v>9</v>
      </c>
      <c r="C314" s="33">
        <f t="shared" si="28"/>
        <v>129613</v>
      </c>
      <c r="D314" s="33">
        <f t="shared" si="29"/>
        <v>3162</v>
      </c>
      <c r="E314" s="55">
        <v>3</v>
      </c>
      <c r="F314" s="55">
        <v>3159</v>
      </c>
      <c r="G314" s="33">
        <f t="shared" si="30"/>
        <v>122797</v>
      </c>
      <c r="H314" s="55">
        <v>80745</v>
      </c>
      <c r="I314" s="55">
        <v>42052</v>
      </c>
      <c r="J314" s="33">
        <f t="shared" si="27"/>
        <v>3654</v>
      </c>
      <c r="K314" s="55">
        <v>2163</v>
      </c>
      <c r="L314" s="55">
        <v>1491</v>
      </c>
      <c r="P314" s="131"/>
      <c r="Q314" s="140"/>
      <c r="U314" s="5"/>
      <c r="V314" s="5"/>
      <c r="W314" s="5"/>
      <c r="AZ314" s="2"/>
      <c r="BA314" s="2"/>
      <c r="BB314" s="2"/>
    </row>
    <row r="315" spans="1:54" ht="19.5" customHeight="1" x14ac:dyDescent="0.3">
      <c r="A315" s="131"/>
      <c r="B315" s="26" t="s">
        <v>10</v>
      </c>
      <c r="C315" s="33">
        <f t="shared" si="28"/>
        <v>148861</v>
      </c>
      <c r="D315" s="33">
        <f t="shared" si="29"/>
        <v>2718</v>
      </c>
      <c r="E315" s="55">
        <v>54</v>
      </c>
      <c r="F315" s="55">
        <v>2664</v>
      </c>
      <c r="G315" s="33">
        <f t="shared" si="30"/>
        <v>142704</v>
      </c>
      <c r="H315" s="55">
        <v>99274</v>
      </c>
      <c r="I315" s="55">
        <v>43430</v>
      </c>
      <c r="J315" s="33">
        <f t="shared" si="27"/>
        <v>3439</v>
      </c>
      <c r="K315" s="55">
        <v>2048</v>
      </c>
      <c r="L315" s="55">
        <v>1391</v>
      </c>
      <c r="P315" s="131"/>
      <c r="Q315" s="140"/>
      <c r="U315" s="5"/>
      <c r="V315" s="5"/>
      <c r="W315" s="5"/>
      <c r="AZ315" s="2"/>
      <c r="BA315" s="2"/>
      <c r="BB315" s="2"/>
    </row>
    <row r="316" spans="1:54" ht="19.5" customHeight="1" x14ac:dyDescent="0.3">
      <c r="A316" s="131"/>
      <c r="B316" s="26" t="s">
        <v>11</v>
      </c>
      <c r="C316" s="33">
        <f t="shared" si="28"/>
        <v>154025</v>
      </c>
      <c r="D316" s="33">
        <f t="shared" si="29"/>
        <v>3282</v>
      </c>
      <c r="E316" s="55">
        <v>11</v>
      </c>
      <c r="F316" s="55">
        <v>3271</v>
      </c>
      <c r="G316" s="33">
        <f t="shared" si="30"/>
        <v>145887</v>
      </c>
      <c r="H316" s="55">
        <v>97878</v>
      </c>
      <c r="I316" s="55">
        <v>48009</v>
      </c>
      <c r="J316" s="33">
        <f t="shared" si="27"/>
        <v>4856</v>
      </c>
      <c r="K316" s="55">
        <v>2978</v>
      </c>
      <c r="L316" s="55">
        <v>1878</v>
      </c>
      <c r="P316" s="131"/>
      <c r="Q316" s="140"/>
      <c r="U316" s="5"/>
      <c r="V316" s="5"/>
      <c r="W316" s="5"/>
      <c r="AZ316" s="2"/>
      <c r="BA316" s="2"/>
      <c r="BB316" s="2"/>
    </row>
    <row r="317" spans="1:54" ht="19.5" customHeight="1" thickBot="1" x14ac:dyDescent="0.35">
      <c r="A317" s="131"/>
      <c r="B317" s="26" t="s">
        <v>12</v>
      </c>
      <c r="C317" s="33">
        <f t="shared" si="28"/>
        <v>134211</v>
      </c>
      <c r="D317" s="33">
        <f t="shared" si="29"/>
        <v>3018</v>
      </c>
      <c r="E317" s="55">
        <v>48</v>
      </c>
      <c r="F317" s="55">
        <v>2970</v>
      </c>
      <c r="G317" s="33">
        <f t="shared" si="30"/>
        <v>127188</v>
      </c>
      <c r="H317" s="55">
        <v>85241</v>
      </c>
      <c r="I317" s="55">
        <v>41947</v>
      </c>
      <c r="J317" s="33">
        <f t="shared" si="27"/>
        <v>4005</v>
      </c>
      <c r="K317" s="55">
        <v>2389</v>
      </c>
      <c r="L317" s="55">
        <v>1616</v>
      </c>
      <c r="P317" s="131"/>
      <c r="Q317" s="140"/>
      <c r="U317" s="5"/>
      <c r="V317" s="5"/>
      <c r="W317" s="5"/>
      <c r="AZ317" s="2"/>
      <c r="BA317" s="2"/>
      <c r="BB317" s="2"/>
    </row>
    <row r="318" spans="1:54" ht="19.5" customHeight="1" x14ac:dyDescent="0.3">
      <c r="A318" s="131"/>
      <c r="B318" s="66" t="s">
        <v>5</v>
      </c>
      <c r="C318" s="36">
        <f t="shared" si="28"/>
        <v>834820</v>
      </c>
      <c r="D318" s="36">
        <f t="shared" ref="D318:L318" si="31">SUM(D311:D317)</f>
        <v>19215</v>
      </c>
      <c r="E318" s="36">
        <f t="shared" si="31"/>
        <v>164</v>
      </c>
      <c r="F318" s="36">
        <f t="shared" si="31"/>
        <v>19051</v>
      </c>
      <c r="G318" s="36">
        <f t="shared" si="31"/>
        <v>790085</v>
      </c>
      <c r="H318" s="36">
        <f t="shared" si="31"/>
        <v>537159</v>
      </c>
      <c r="I318" s="36">
        <f t="shared" si="31"/>
        <v>252926</v>
      </c>
      <c r="J318" s="36">
        <f t="shared" si="31"/>
        <v>25520</v>
      </c>
      <c r="K318" s="36">
        <f t="shared" si="31"/>
        <v>15160</v>
      </c>
      <c r="L318" s="36">
        <f t="shared" si="31"/>
        <v>10360</v>
      </c>
      <c r="P318" s="131"/>
      <c r="Q318" s="140"/>
      <c r="U318" s="5"/>
      <c r="V318" s="5"/>
      <c r="W318" s="5"/>
      <c r="AZ318" s="2"/>
      <c r="BA318" s="2"/>
      <c r="BB318" s="2"/>
    </row>
    <row r="319" spans="1:54" ht="19.5" customHeight="1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 s="140"/>
    </row>
    <row r="320" spans="1:54" ht="19.5" customHeight="1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 s="140"/>
    </row>
    <row r="321" spans="1:54" ht="19.5" customHeight="1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 s="140"/>
    </row>
    <row r="322" spans="1:54" ht="19.5" customHeight="1" x14ac:dyDescent="0.3">
      <c r="A322"/>
      <c r="B322" s="143" t="s">
        <v>58</v>
      </c>
      <c r="C322" s="144" t="s">
        <v>5</v>
      </c>
      <c r="D322" s="145" t="s">
        <v>13</v>
      </c>
      <c r="E322" s="146"/>
      <c r="F322" s="146"/>
      <c r="G322" s="145" t="s">
        <v>14</v>
      </c>
      <c r="H322" s="146"/>
      <c r="I322" s="146"/>
      <c r="J322" s="145" t="s">
        <v>15</v>
      </c>
      <c r="K322" s="146"/>
      <c r="L322" s="146" t="s">
        <v>210</v>
      </c>
      <c r="M322" s="131"/>
      <c r="N322" s="131"/>
      <c r="O322" s="131"/>
      <c r="P322"/>
      <c r="Q322" s="140"/>
      <c r="U322" s="5"/>
      <c r="V322" s="5"/>
      <c r="W322" s="5"/>
      <c r="AZ322" s="2"/>
      <c r="BA322" s="2"/>
      <c r="BB322" s="2"/>
    </row>
    <row r="323" spans="1:54" ht="19.5" customHeight="1" x14ac:dyDescent="0.3">
      <c r="A323"/>
      <c r="B323" s="143"/>
      <c r="C323" s="144"/>
      <c r="D323" s="59" t="s">
        <v>211</v>
      </c>
      <c r="E323" s="129" t="s">
        <v>147</v>
      </c>
      <c r="F323" s="130"/>
      <c r="G323" s="59" t="s">
        <v>211</v>
      </c>
      <c r="H323" s="129" t="s">
        <v>147</v>
      </c>
      <c r="I323" s="130"/>
      <c r="J323" s="59" t="s">
        <v>211</v>
      </c>
      <c r="K323" s="129" t="s">
        <v>147</v>
      </c>
      <c r="L323" s="130"/>
      <c r="M323" s="147"/>
      <c r="N323" s="147"/>
      <c r="O323" s="147"/>
      <c r="P323"/>
      <c r="Q323" s="140"/>
      <c r="U323" s="5"/>
      <c r="V323" s="5"/>
      <c r="W323" s="5"/>
      <c r="AZ323" s="2"/>
      <c r="BA323" s="2"/>
      <c r="BB323" s="2"/>
    </row>
    <row r="324" spans="1:54" ht="19.5" customHeight="1" x14ac:dyDescent="0.3">
      <c r="A324"/>
      <c r="B324" s="143"/>
      <c r="C324" s="144"/>
      <c r="D324" s="59"/>
      <c r="E324" s="89" t="s">
        <v>92</v>
      </c>
      <c r="F324" s="89" t="s">
        <v>93</v>
      </c>
      <c r="G324" s="59"/>
      <c r="H324" s="89" t="s">
        <v>92</v>
      </c>
      <c r="I324" s="89" t="s">
        <v>93</v>
      </c>
      <c r="J324" s="59"/>
      <c r="K324" s="89" t="s">
        <v>92</v>
      </c>
      <c r="L324" s="89" t="s">
        <v>93</v>
      </c>
      <c r="P324"/>
      <c r="Q324" s="140"/>
      <c r="U324" s="5"/>
      <c r="V324" s="5"/>
      <c r="W324" s="5"/>
      <c r="AZ324" s="2"/>
      <c r="BA324" s="2"/>
      <c r="BB324" s="2"/>
    </row>
    <row r="325" spans="1:54" ht="28.9" customHeight="1" x14ac:dyDescent="0.3">
      <c r="A325"/>
      <c r="B325" s="26" t="s">
        <v>59</v>
      </c>
      <c r="C325" s="33">
        <f>D325++G325+J325</f>
        <v>30512</v>
      </c>
      <c r="D325" s="33">
        <f>+E325+F325</f>
        <v>11</v>
      </c>
      <c r="E325" s="55">
        <v>11</v>
      </c>
      <c r="F325" s="55">
        <v>0</v>
      </c>
      <c r="G325" s="33">
        <f>+H325+I325</f>
        <v>29166</v>
      </c>
      <c r="H325" s="55">
        <v>17042</v>
      </c>
      <c r="I325" s="55">
        <v>12124</v>
      </c>
      <c r="J325" s="33">
        <f t="shared" ref="J325:J350" si="32">+K325+L325</f>
        <v>1335</v>
      </c>
      <c r="K325" s="55">
        <v>791</v>
      </c>
      <c r="L325" s="55">
        <v>544</v>
      </c>
      <c r="P325"/>
      <c r="Q325" s="140"/>
      <c r="U325" s="5"/>
      <c r="V325" s="5"/>
      <c r="W325" s="5"/>
      <c r="AZ325" s="2"/>
      <c r="BA325" s="2"/>
      <c r="BB325" s="2"/>
    </row>
    <row r="326" spans="1:54" ht="28.9" customHeight="1" x14ac:dyDescent="0.3">
      <c r="A326"/>
      <c r="B326" s="26" t="s">
        <v>60</v>
      </c>
      <c r="C326" s="33">
        <f t="shared" ref="C326:C351" si="33">D326++G326+J326</f>
        <v>41249</v>
      </c>
      <c r="D326" s="33">
        <f t="shared" ref="D326:D350" si="34">+E326+F326</f>
        <v>0</v>
      </c>
      <c r="E326" s="55">
        <v>0</v>
      </c>
      <c r="F326" s="55">
        <v>0</v>
      </c>
      <c r="G326" s="33">
        <f t="shared" ref="G326:G350" si="35">+H326+I326</f>
        <v>39423</v>
      </c>
      <c r="H326" s="55">
        <v>27035</v>
      </c>
      <c r="I326" s="55">
        <v>12388</v>
      </c>
      <c r="J326" s="33">
        <f t="shared" si="32"/>
        <v>1826</v>
      </c>
      <c r="K326" s="55">
        <v>1114</v>
      </c>
      <c r="L326" s="55">
        <v>712</v>
      </c>
      <c r="P326"/>
      <c r="Q326" s="140"/>
      <c r="U326" s="5"/>
      <c r="V326" s="5"/>
      <c r="W326" s="5"/>
      <c r="AZ326" s="2"/>
      <c r="BA326" s="2"/>
      <c r="BB326" s="2"/>
    </row>
    <row r="327" spans="1:54" ht="28.9" customHeight="1" x14ac:dyDescent="0.3">
      <c r="A327"/>
      <c r="B327" s="26" t="s">
        <v>61</v>
      </c>
      <c r="C327" s="33">
        <f t="shared" si="33"/>
        <v>20756</v>
      </c>
      <c r="D327" s="33">
        <f t="shared" si="34"/>
        <v>0</v>
      </c>
      <c r="E327" s="55">
        <v>0</v>
      </c>
      <c r="F327" s="55">
        <v>0</v>
      </c>
      <c r="G327" s="33">
        <f t="shared" si="35"/>
        <v>19861</v>
      </c>
      <c r="H327" s="55">
        <v>13410</v>
      </c>
      <c r="I327" s="55">
        <v>6451</v>
      </c>
      <c r="J327" s="33">
        <f t="shared" si="32"/>
        <v>895</v>
      </c>
      <c r="K327" s="55">
        <v>621</v>
      </c>
      <c r="L327" s="55">
        <v>274</v>
      </c>
      <c r="P327"/>
      <c r="Q327" s="140"/>
      <c r="U327" s="5"/>
      <c r="V327" s="5"/>
      <c r="W327" s="5"/>
      <c r="AZ327" s="2"/>
      <c r="BA327" s="2"/>
      <c r="BB327" s="2"/>
    </row>
    <row r="328" spans="1:54" ht="28.9" customHeight="1" x14ac:dyDescent="0.3">
      <c r="A328"/>
      <c r="B328" s="26" t="s">
        <v>63</v>
      </c>
      <c r="C328" s="33">
        <f t="shared" si="33"/>
        <v>40555</v>
      </c>
      <c r="D328" s="33">
        <f t="shared" si="34"/>
        <v>10</v>
      </c>
      <c r="E328" s="55">
        <v>10</v>
      </c>
      <c r="F328" s="55">
        <v>0</v>
      </c>
      <c r="G328" s="33">
        <f t="shared" si="35"/>
        <v>39758</v>
      </c>
      <c r="H328" s="55">
        <v>26546</v>
      </c>
      <c r="I328" s="55">
        <v>13212</v>
      </c>
      <c r="J328" s="33">
        <f t="shared" si="32"/>
        <v>787</v>
      </c>
      <c r="K328" s="55">
        <v>520</v>
      </c>
      <c r="L328" s="55">
        <v>267</v>
      </c>
      <c r="P328"/>
      <c r="Q328" s="140"/>
      <c r="U328" s="5"/>
      <c r="V328" s="5"/>
      <c r="W328" s="5"/>
      <c r="AZ328" s="2"/>
      <c r="BA328" s="2"/>
      <c r="BB328" s="2"/>
    </row>
    <row r="329" spans="1:54" ht="28.9" customHeight="1" x14ac:dyDescent="0.3">
      <c r="A329"/>
      <c r="B329" s="26" t="s">
        <v>64</v>
      </c>
      <c r="C329" s="33">
        <f t="shared" si="33"/>
        <v>33668</v>
      </c>
      <c r="D329" s="33">
        <f t="shared" si="34"/>
        <v>0</v>
      </c>
      <c r="E329" s="55">
        <v>0</v>
      </c>
      <c r="F329" s="55">
        <v>0</v>
      </c>
      <c r="G329" s="33">
        <f t="shared" si="35"/>
        <v>31298</v>
      </c>
      <c r="H329" s="55">
        <v>21152</v>
      </c>
      <c r="I329" s="55">
        <v>10146</v>
      </c>
      <c r="J329" s="33">
        <f t="shared" si="32"/>
        <v>2370</v>
      </c>
      <c r="K329" s="55">
        <v>1491</v>
      </c>
      <c r="L329" s="55">
        <v>879</v>
      </c>
      <c r="P329"/>
      <c r="Q329" s="140"/>
      <c r="U329" s="5"/>
      <c r="V329" s="5"/>
      <c r="W329" s="5"/>
      <c r="AZ329" s="2"/>
      <c r="BA329" s="2"/>
      <c r="BB329" s="2"/>
    </row>
    <row r="330" spans="1:54" ht="28.9" customHeight="1" x14ac:dyDescent="0.3">
      <c r="A330"/>
      <c r="B330" s="26" t="s">
        <v>65</v>
      </c>
      <c r="C330" s="33">
        <f t="shared" si="33"/>
        <v>33688</v>
      </c>
      <c r="D330" s="33">
        <f t="shared" si="34"/>
        <v>0</v>
      </c>
      <c r="E330" s="55">
        <v>0</v>
      </c>
      <c r="F330" s="55">
        <v>0</v>
      </c>
      <c r="G330" s="33">
        <f t="shared" si="35"/>
        <v>33275</v>
      </c>
      <c r="H330" s="55">
        <v>22212</v>
      </c>
      <c r="I330" s="55">
        <v>11063</v>
      </c>
      <c r="J330" s="33">
        <f t="shared" si="32"/>
        <v>413</v>
      </c>
      <c r="K330" s="55">
        <v>197</v>
      </c>
      <c r="L330" s="55">
        <v>216</v>
      </c>
      <c r="P330"/>
      <c r="Q330" s="140"/>
      <c r="U330" s="5"/>
      <c r="V330" s="5"/>
      <c r="W330" s="5"/>
      <c r="AZ330" s="2"/>
      <c r="BA330" s="2"/>
      <c r="BB330" s="2"/>
    </row>
    <row r="331" spans="1:54" ht="28.9" customHeight="1" x14ac:dyDescent="0.3">
      <c r="A331"/>
      <c r="B331" s="26" t="s">
        <v>66</v>
      </c>
      <c r="C331" s="33">
        <f t="shared" si="33"/>
        <v>26439</v>
      </c>
      <c r="D331" s="33">
        <f t="shared" si="34"/>
        <v>0</v>
      </c>
      <c r="E331" s="55">
        <v>0</v>
      </c>
      <c r="F331" s="55">
        <v>0</v>
      </c>
      <c r="G331" s="33">
        <f t="shared" si="35"/>
        <v>26423</v>
      </c>
      <c r="H331" s="55">
        <v>18359</v>
      </c>
      <c r="I331" s="55">
        <v>8064</v>
      </c>
      <c r="J331" s="33">
        <f t="shared" si="32"/>
        <v>16</v>
      </c>
      <c r="K331" s="55">
        <v>8</v>
      </c>
      <c r="L331" s="55">
        <v>8</v>
      </c>
      <c r="M331" s="5"/>
      <c r="N331" s="5"/>
      <c r="O331" s="5"/>
      <c r="P331"/>
      <c r="Q331" s="140"/>
      <c r="U331" s="5"/>
      <c r="V331" s="5"/>
      <c r="W331" s="5"/>
      <c r="AZ331" s="2"/>
      <c r="BA331" s="2"/>
      <c r="BB331" s="2"/>
    </row>
    <row r="332" spans="1:54" ht="28.9" customHeight="1" x14ac:dyDescent="0.3">
      <c r="A332"/>
      <c r="B332" s="26" t="s">
        <v>67</v>
      </c>
      <c r="C332" s="33">
        <f t="shared" si="33"/>
        <v>65543</v>
      </c>
      <c r="D332" s="33">
        <f t="shared" si="34"/>
        <v>0</v>
      </c>
      <c r="E332" s="55">
        <v>0</v>
      </c>
      <c r="F332" s="55">
        <v>0</v>
      </c>
      <c r="G332" s="33">
        <f t="shared" si="35"/>
        <v>62392</v>
      </c>
      <c r="H332" s="55">
        <v>40825</v>
      </c>
      <c r="I332" s="55">
        <v>21567</v>
      </c>
      <c r="J332" s="33">
        <f t="shared" si="32"/>
        <v>3151</v>
      </c>
      <c r="K332" s="55">
        <v>1895</v>
      </c>
      <c r="L332" s="55">
        <v>1256</v>
      </c>
      <c r="M332" s="5"/>
      <c r="N332" s="5"/>
      <c r="O332" s="5"/>
      <c r="P332"/>
      <c r="Q332" s="140"/>
      <c r="U332" s="5"/>
      <c r="V332" s="5"/>
      <c r="W332" s="5"/>
      <c r="AZ332" s="2"/>
      <c r="BA332" s="2"/>
      <c r="BB332" s="2"/>
    </row>
    <row r="333" spans="1:54" ht="28.9" customHeight="1" x14ac:dyDescent="0.3">
      <c r="A333"/>
      <c r="B333" s="26" t="s">
        <v>68</v>
      </c>
      <c r="C333" s="33">
        <f t="shared" si="33"/>
        <v>17633</v>
      </c>
      <c r="D333" s="33">
        <f t="shared" si="34"/>
        <v>0</v>
      </c>
      <c r="E333" s="55">
        <v>0</v>
      </c>
      <c r="F333" s="55">
        <v>0</v>
      </c>
      <c r="G333" s="33">
        <f t="shared" si="35"/>
        <v>16618</v>
      </c>
      <c r="H333" s="55">
        <v>11130</v>
      </c>
      <c r="I333" s="55">
        <v>5488</v>
      </c>
      <c r="J333" s="33">
        <f t="shared" si="32"/>
        <v>1015</v>
      </c>
      <c r="K333" s="55">
        <v>625</v>
      </c>
      <c r="L333" s="55">
        <v>390</v>
      </c>
      <c r="M333" s="5"/>
      <c r="N333" s="5"/>
      <c r="O333" s="5"/>
      <c r="P333"/>
      <c r="Q333" s="140"/>
      <c r="U333" s="5"/>
      <c r="V333" s="5"/>
      <c r="W333" s="5"/>
      <c r="AZ333" s="2"/>
      <c r="BA333" s="2"/>
      <c r="BB333" s="2"/>
    </row>
    <row r="334" spans="1:54" ht="28.9" customHeight="1" x14ac:dyDescent="0.3">
      <c r="A334"/>
      <c r="B334" s="26" t="s">
        <v>69</v>
      </c>
      <c r="C334" s="33">
        <f t="shared" si="33"/>
        <v>27809</v>
      </c>
      <c r="D334" s="33">
        <f t="shared" si="34"/>
        <v>1542</v>
      </c>
      <c r="E334" s="55">
        <v>0</v>
      </c>
      <c r="F334" s="55">
        <v>1542</v>
      </c>
      <c r="G334" s="33">
        <f t="shared" si="35"/>
        <v>26073</v>
      </c>
      <c r="H334" s="55">
        <v>17034</v>
      </c>
      <c r="I334" s="55">
        <v>9039</v>
      </c>
      <c r="J334" s="33">
        <f t="shared" si="32"/>
        <v>194</v>
      </c>
      <c r="K334" s="55">
        <v>91</v>
      </c>
      <c r="L334" s="55">
        <v>103</v>
      </c>
      <c r="M334" s="5"/>
      <c r="N334" s="5"/>
      <c r="O334" s="5"/>
      <c r="P334"/>
      <c r="Q334" s="140"/>
      <c r="U334" s="5"/>
      <c r="V334" s="5"/>
      <c r="W334" s="5"/>
      <c r="AZ334" s="2"/>
      <c r="BA334" s="2"/>
      <c r="BB334" s="2"/>
    </row>
    <row r="335" spans="1:54" ht="28.9" customHeight="1" x14ac:dyDescent="0.3">
      <c r="A335"/>
      <c r="B335" s="26" t="s">
        <v>70</v>
      </c>
      <c r="C335" s="33">
        <f t="shared" si="33"/>
        <v>28863</v>
      </c>
      <c r="D335" s="33">
        <f t="shared" si="34"/>
        <v>784</v>
      </c>
      <c r="E335" s="55">
        <v>0</v>
      </c>
      <c r="F335" s="55">
        <v>784</v>
      </c>
      <c r="G335" s="33">
        <f t="shared" si="35"/>
        <v>27952</v>
      </c>
      <c r="H335" s="55">
        <v>19504</v>
      </c>
      <c r="I335" s="55">
        <v>8448</v>
      </c>
      <c r="J335" s="33">
        <f t="shared" si="32"/>
        <v>127</v>
      </c>
      <c r="K335" s="55">
        <v>74</v>
      </c>
      <c r="L335" s="55">
        <v>53</v>
      </c>
      <c r="M335" s="5"/>
      <c r="N335" s="5"/>
      <c r="O335" s="5"/>
      <c r="P335"/>
      <c r="Q335" s="140"/>
      <c r="U335" s="5"/>
      <c r="V335" s="5"/>
      <c r="W335" s="5"/>
      <c r="AZ335" s="2"/>
      <c r="BA335" s="2"/>
      <c r="BB335" s="2"/>
    </row>
    <row r="336" spans="1:54" ht="28.9" customHeight="1" x14ac:dyDescent="0.3">
      <c r="A336"/>
      <c r="B336" s="26" t="s">
        <v>89</v>
      </c>
      <c r="C336" s="33">
        <f t="shared" si="33"/>
        <v>46743</v>
      </c>
      <c r="D336" s="33">
        <f t="shared" si="34"/>
        <v>0</v>
      </c>
      <c r="E336" s="55">
        <v>0</v>
      </c>
      <c r="F336" s="55">
        <v>0</v>
      </c>
      <c r="G336" s="33">
        <f t="shared" si="35"/>
        <v>43085</v>
      </c>
      <c r="H336" s="55">
        <v>30241</v>
      </c>
      <c r="I336" s="55">
        <v>12844</v>
      </c>
      <c r="J336" s="33">
        <f t="shared" si="32"/>
        <v>3658</v>
      </c>
      <c r="K336" s="55">
        <v>2354</v>
      </c>
      <c r="L336" s="55">
        <v>1304</v>
      </c>
      <c r="M336" s="5"/>
      <c r="N336" s="5"/>
      <c r="O336" s="5"/>
      <c r="P336"/>
      <c r="Q336" s="140"/>
      <c r="U336" s="5"/>
      <c r="V336" s="5"/>
      <c r="W336" s="5"/>
      <c r="AZ336" s="2"/>
      <c r="BA336" s="2"/>
      <c r="BB336" s="2"/>
    </row>
    <row r="337" spans="1:54" ht="28.9" customHeight="1" x14ac:dyDescent="0.3">
      <c r="A337"/>
      <c r="B337" s="26" t="s">
        <v>72</v>
      </c>
      <c r="C337" s="33">
        <f t="shared" si="33"/>
        <v>37782</v>
      </c>
      <c r="D337" s="33">
        <f t="shared" si="34"/>
        <v>1659</v>
      </c>
      <c r="E337" s="55">
        <v>0</v>
      </c>
      <c r="F337" s="55">
        <v>1659</v>
      </c>
      <c r="G337" s="33">
        <f t="shared" si="35"/>
        <v>35473</v>
      </c>
      <c r="H337" s="55">
        <v>26541</v>
      </c>
      <c r="I337" s="55">
        <v>8932</v>
      </c>
      <c r="J337" s="33">
        <f t="shared" si="32"/>
        <v>650</v>
      </c>
      <c r="K337" s="55">
        <v>458</v>
      </c>
      <c r="L337" s="55">
        <v>192</v>
      </c>
      <c r="M337" s="5"/>
      <c r="N337" s="5"/>
      <c r="O337" s="5"/>
      <c r="P337"/>
      <c r="Q337" s="140"/>
      <c r="U337" s="5"/>
      <c r="V337" s="5"/>
      <c r="W337" s="5"/>
      <c r="AZ337" s="2"/>
      <c r="BA337" s="2"/>
      <c r="BB337" s="2"/>
    </row>
    <row r="338" spans="1:54" ht="28.9" customHeight="1" x14ac:dyDescent="0.3">
      <c r="A338"/>
      <c r="B338" s="26" t="s">
        <v>73</v>
      </c>
      <c r="C338" s="33">
        <f t="shared" si="33"/>
        <v>28558</v>
      </c>
      <c r="D338" s="33">
        <f t="shared" si="34"/>
        <v>881</v>
      </c>
      <c r="E338" s="55">
        <v>0</v>
      </c>
      <c r="F338" s="55">
        <v>881</v>
      </c>
      <c r="G338" s="33">
        <f t="shared" si="35"/>
        <v>27256</v>
      </c>
      <c r="H338" s="55">
        <v>19866</v>
      </c>
      <c r="I338" s="55">
        <v>7390</v>
      </c>
      <c r="J338" s="33">
        <f t="shared" si="32"/>
        <v>421</v>
      </c>
      <c r="K338" s="55">
        <v>201</v>
      </c>
      <c r="L338" s="55">
        <v>220</v>
      </c>
      <c r="M338" s="5"/>
      <c r="N338" s="5"/>
      <c r="O338" s="5"/>
      <c r="P338"/>
      <c r="Q338" s="140"/>
      <c r="U338" s="5"/>
      <c r="V338" s="5"/>
      <c r="W338" s="5"/>
      <c r="AZ338" s="2"/>
      <c r="BA338" s="2"/>
      <c r="BB338" s="2"/>
    </row>
    <row r="339" spans="1:54" ht="28.9" customHeight="1" x14ac:dyDescent="0.3">
      <c r="A339"/>
      <c r="B339" s="26" t="s">
        <v>74</v>
      </c>
      <c r="C339" s="33">
        <f t="shared" si="33"/>
        <v>136204</v>
      </c>
      <c r="D339" s="33">
        <f t="shared" si="34"/>
        <v>7454</v>
      </c>
      <c r="E339" s="55">
        <v>126</v>
      </c>
      <c r="F339" s="55">
        <v>7328</v>
      </c>
      <c r="G339" s="33">
        <f t="shared" si="35"/>
        <v>126609</v>
      </c>
      <c r="H339" s="55">
        <v>88405</v>
      </c>
      <c r="I339" s="55">
        <v>38204</v>
      </c>
      <c r="J339" s="33">
        <f t="shared" si="32"/>
        <v>2141</v>
      </c>
      <c r="K339" s="55">
        <v>1180</v>
      </c>
      <c r="L339" s="55">
        <v>961</v>
      </c>
      <c r="M339" s="5"/>
      <c r="N339" s="5"/>
      <c r="O339" s="5"/>
      <c r="P339"/>
      <c r="Q339" s="140"/>
      <c r="U339" s="5"/>
      <c r="V339" s="5"/>
      <c r="W339" s="5"/>
      <c r="AZ339" s="2"/>
      <c r="BA339" s="2"/>
      <c r="BB339" s="2"/>
    </row>
    <row r="340" spans="1:54" ht="28.9" customHeight="1" x14ac:dyDescent="0.3">
      <c r="A340"/>
      <c r="B340" s="26" t="s">
        <v>75</v>
      </c>
      <c r="C340" s="33">
        <f t="shared" si="33"/>
        <v>31952</v>
      </c>
      <c r="D340" s="33">
        <f t="shared" si="34"/>
        <v>1347</v>
      </c>
      <c r="E340" s="55">
        <v>0</v>
      </c>
      <c r="F340" s="55">
        <v>1347</v>
      </c>
      <c r="G340" s="33">
        <f t="shared" si="35"/>
        <v>29232</v>
      </c>
      <c r="H340" s="55">
        <v>19888</v>
      </c>
      <c r="I340" s="55">
        <v>9344</v>
      </c>
      <c r="J340" s="33">
        <f t="shared" si="32"/>
        <v>1373</v>
      </c>
      <c r="K340" s="55">
        <v>838</v>
      </c>
      <c r="L340" s="55">
        <v>535</v>
      </c>
      <c r="M340" s="5"/>
      <c r="N340" s="5"/>
      <c r="O340" s="5"/>
      <c r="P340"/>
      <c r="Q340" s="140"/>
      <c r="U340" s="5"/>
      <c r="V340" s="5"/>
      <c r="W340" s="5"/>
      <c r="AZ340" s="2"/>
      <c r="BA340" s="2"/>
      <c r="BB340" s="2"/>
    </row>
    <row r="341" spans="1:54" ht="28.9" customHeight="1" x14ac:dyDescent="0.3">
      <c r="A341"/>
      <c r="B341" s="26" t="s">
        <v>76</v>
      </c>
      <c r="C341" s="33">
        <f t="shared" si="33"/>
        <v>23759</v>
      </c>
      <c r="D341" s="33">
        <f t="shared" si="34"/>
        <v>1865</v>
      </c>
      <c r="E341" s="55">
        <v>0</v>
      </c>
      <c r="F341" s="55">
        <v>1865</v>
      </c>
      <c r="G341" s="33">
        <f t="shared" si="35"/>
        <v>21044</v>
      </c>
      <c r="H341" s="55">
        <v>13688</v>
      </c>
      <c r="I341" s="55">
        <v>7356</v>
      </c>
      <c r="J341" s="33">
        <f t="shared" si="32"/>
        <v>850</v>
      </c>
      <c r="K341" s="55">
        <v>493</v>
      </c>
      <c r="L341" s="55">
        <v>357</v>
      </c>
      <c r="M341" s="5"/>
      <c r="N341" s="5"/>
      <c r="O341" s="5"/>
      <c r="P341"/>
      <c r="Q341" s="140"/>
      <c r="U341" s="5"/>
      <c r="V341" s="5"/>
      <c r="W341" s="5"/>
      <c r="AZ341" s="2"/>
      <c r="BA341" s="2"/>
      <c r="BB341" s="2"/>
    </row>
    <row r="342" spans="1:54" ht="28.9" customHeight="1" x14ac:dyDescent="0.3">
      <c r="A342"/>
      <c r="B342" s="26" t="s">
        <v>77</v>
      </c>
      <c r="C342" s="33">
        <f t="shared" si="33"/>
        <v>6412</v>
      </c>
      <c r="D342" s="33">
        <f t="shared" si="34"/>
        <v>0</v>
      </c>
      <c r="E342" s="55">
        <v>0</v>
      </c>
      <c r="F342" s="55">
        <v>0</v>
      </c>
      <c r="G342" s="33">
        <f t="shared" si="35"/>
        <v>6395</v>
      </c>
      <c r="H342" s="55">
        <v>4093</v>
      </c>
      <c r="I342" s="55">
        <v>2302</v>
      </c>
      <c r="J342" s="33">
        <f t="shared" si="32"/>
        <v>17</v>
      </c>
      <c r="K342" s="55">
        <v>7</v>
      </c>
      <c r="L342" s="55">
        <v>10</v>
      </c>
      <c r="M342" s="5"/>
      <c r="N342" s="5"/>
      <c r="O342" s="5"/>
      <c r="P342"/>
      <c r="Q342" s="140"/>
      <c r="U342" s="5"/>
      <c r="V342" s="5"/>
      <c r="W342" s="5"/>
      <c r="AZ342" s="2"/>
      <c r="BA342" s="2"/>
      <c r="BB342" s="2"/>
    </row>
    <row r="343" spans="1:54" ht="28.9" customHeight="1" x14ac:dyDescent="0.3">
      <c r="A343"/>
      <c r="B343" s="26" t="s">
        <v>78</v>
      </c>
      <c r="C343" s="33">
        <f t="shared" si="33"/>
        <v>4677</v>
      </c>
      <c r="D343" s="33">
        <f t="shared" si="34"/>
        <v>0</v>
      </c>
      <c r="E343" s="55">
        <v>0</v>
      </c>
      <c r="F343" s="55">
        <v>0</v>
      </c>
      <c r="G343" s="33">
        <f t="shared" si="35"/>
        <v>4664</v>
      </c>
      <c r="H343" s="55">
        <v>2585</v>
      </c>
      <c r="I343" s="55">
        <v>2079</v>
      </c>
      <c r="J343" s="33">
        <f t="shared" si="32"/>
        <v>13</v>
      </c>
      <c r="K343" s="55">
        <v>9</v>
      </c>
      <c r="L343" s="55">
        <v>4</v>
      </c>
      <c r="M343" s="5"/>
      <c r="N343" s="5"/>
      <c r="O343" s="5"/>
      <c r="P343"/>
      <c r="Q343" s="140"/>
      <c r="U343" s="5"/>
      <c r="V343" s="5"/>
      <c r="W343" s="5"/>
      <c r="AZ343" s="2"/>
      <c r="BA343" s="2"/>
      <c r="BB343" s="2"/>
    </row>
    <row r="344" spans="1:54" ht="28.9" customHeight="1" x14ac:dyDescent="0.3">
      <c r="A344"/>
      <c r="B344" s="26" t="s">
        <v>79</v>
      </c>
      <c r="C344" s="33">
        <f t="shared" si="33"/>
        <v>11085</v>
      </c>
      <c r="D344" s="33">
        <f t="shared" si="34"/>
        <v>1082</v>
      </c>
      <c r="E344" s="55">
        <v>7</v>
      </c>
      <c r="F344" s="55">
        <v>1075</v>
      </c>
      <c r="G344" s="33">
        <f t="shared" si="35"/>
        <v>10003</v>
      </c>
      <c r="H344" s="55">
        <v>6994</v>
      </c>
      <c r="I344" s="55">
        <v>3009</v>
      </c>
      <c r="J344" s="33">
        <f t="shared" si="32"/>
        <v>0</v>
      </c>
      <c r="K344" s="55">
        <v>0</v>
      </c>
      <c r="L344" s="55">
        <v>0</v>
      </c>
      <c r="P344"/>
      <c r="Q344" s="140"/>
      <c r="U344" s="5"/>
      <c r="V344" s="5"/>
      <c r="W344" s="5"/>
      <c r="AZ344" s="2"/>
      <c r="BA344" s="2"/>
      <c r="BB344" s="2"/>
    </row>
    <row r="345" spans="1:54" ht="28.9" customHeight="1" x14ac:dyDescent="0.3">
      <c r="A345"/>
      <c r="B345" s="26" t="s">
        <v>80</v>
      </c>
      <c r="C345" s="33">
        <f t="shared" si="33"/>
        <v>29104</v>
      </c>
      <c r="D345" s="33">
        <f t="shared" si="34"/>
        <v>0</v>
      </c>
      <c r="E345" s="55">
        <v>0</v>
      </c>
      <c r="F345" s="55">
        <v>0</v>
      </c>
      <c r="G345" s="33">
        <f t="shared" si="35"/>
        <v>29010</v>
      </c>
      <c r="H345" s="55">
        <v>21755</v>
      </c>
      <c r="I345" s="55">
        <v>7255</v>
      </c>
      <c r="J345" s="33">
        <f t="shared" si="32"/>
        <v>94</v>
      </c>
      <c r="K345" s="55">
        <v>55</v>
      </c>
      <c r="L345" s="55">
        <v>39</v>
      </c>
      <c r="P345"/>
      <c r="Q345" s="140"/>
      <c r="U345" s="5"/>
      <c r="V345" s="5"/>
      <c r="W345" s="5"/>
      <c r="AZ345" s="2"/>
      <c r="BA345" s="2"/>
      <c r="BB345" s="2"/>
    </row>
    <row r="346" spans="1:54" ht="28.9" customHeight="1" x14ac:dyDescent="0.3">
      <c r="A346"/>
      <c r="B346" s="26" t="s">
        <v>81</v>
      </c>
      <c r="C346" s="33">
        <f t="shared" si="33"/>
        <v>34140</v>
      </c>
      <c r="D346" s="33">
        <f t="shared" si="34"/>
        <v>0</v>
      </c>
      <c r="E346" s="55">
        <v>0</v>
      </c>
      <c r="F346" s="55">
        <v>0</v>
      </c>
      <c r="G346" s="33">
        <f t="shared" si="35"/>
        <v>33505</v>
      </c>
      <c r="H346" s="55">
        <v>20866</v>
      </c>
      <c r="I346" s="55">
        <v>12639</v>
      </c>
      <c r="J346" s="33">
        <f t="shared" si="32"/>
        <v>635</v>
      </c>
      <c r="K346" s="55">
        <v>303</v>
      </c>
      <c r="L346" s="55">
        <v>332</v>
      </c>
      <c r="P346"/>
      <c r="Q346" s="140"/>
      <c r="U346" s="5"/>
      <c r="V346" s="5"/>
      <c r="W346" s="5"/>
      <c r="AZ346" s="2"/>
      <c r="BA346" s="2"/>
      <c r="BB346" s="2"/>
    </row>
    <row r="347" spans="1:54" ht="28.9" customHeight="1" x14ac:dyDescent="0.3">
      <c r="A347"/>
      <c r="B347" s="26" t="s">
        <v>82</v>
      </c>
      <c r="C347" s="33">
        <f t="shared" si="33"/>
        <v>42347</v>
      </c>
      <c r="D347" s="33">
        <f t="shared" si="34"/>
        <v>2141</v>
      </c>
      <c r="E347" s="55">
        <v>0</v>
      </c>
      <c r="F347" s="55">
        <v>2141</v>
      </c>
      <c r="G347" s="33">
        <f t="shared" si="35"/>
        <v>38067</v>
      </c>
      <c r="H347" s="55">
        <v>25945</v>
      </c>
      <c r="I347" s="55">
        <v>12122</v>
      </c>
      <c r="J347" s="33">
        <f t="shared" si="32"/>
        <v>2139</v>
      </c>
      <c r="K347" s="55">
        <v>1068</v>
      </c>
      <c r="L347" s="55">
        <v>1071</v>
      </c>
      <c r="P347"/>
      <c r="Q347" s="140"/>
      <c r="U347" s="5"/>
      <c r="V347" s="5"/>
      <c r="W347" s="5"/>
      <c r="AZ347" s="2"/>
      <c r="BA347" s="2"/>
      <c r="BB347" s="2"/>
    </row>
    <row r="348" spans="1:54" ht="28.9" customHeight="1" x14ac:dyDescent="0.3">
      <c r="A348"/>
      <c r="B348" s="26" t="s">
        <v>83</v>
      </c>
      <c r="C348" s="33">
        <f t="shared" si="33"/>
        <v>16791</v>
      </c>
      <c r="D348" s="33">
        <f t="shared" si="34"/>
        <v>10</v>
      </c>
      <c r="E348" s="55">
        <v>10</v>
      </c>
      <c r="F348" s="55">
        <v>0</v>
      </c>
      <c r="G348" s="33">
        <f t="shared" si="35"/>
        <v>15682</v>
      </c>
      <c r="H348" s="55">
        <v>10633</v>
      </c>
      <c r="I348" s="55">
        <v>5049</v>
      </c>
      <c r="J348" s="33">
        <f t="shared" si="32"/>
        <v>1099</v>
      </c>
      <c r="K348" s="55">
        <v>665</v>
      </c>
      <c r="L348" s="55">
        <v>434</v>
      </c>
      <c r="P348"/>
      <c r="Q348" s="140"/>
      <c r="U348" s="5"/>
      <c r="V348" s="5"/>
      <c r="W348" s="5"/>
      <c r="AZ348" s="2"/>
      <c r="BA348" s="2"/>
      <c r="BB348" s="2"/>
    </row>
    <row r="349" spans="1:54" ht="28.9" customHeight="1" x14ac:dyDescent="0.3">
      <c r="A349"/>
      <c r="B349" s="26" t="s">
        <v>84</v>
      </c>
      <c r="C349" s="33">
        <f t="shared" si="33"/>
        <v>11426</v>
      </c>
      <c r="D349" s="33">
        <f t="shared" si="34"/>
        <v>429</v>
      </c>
      <c r="E349" s="55">
        <v>0</v>
      </c>
      <c r="F349" s="55">
        <v>429</v>
      </c>
      <c r="G349" s="33">
        <f t="shared" si="35"/>
        <v>10889</v>
      </c>
      <c r="H349" s="55">
        <v>7091</v>
      </c>
      <c r="I349" s="55">
        <v>3798</v>
      </c>
      <c r="J349" s="33">
        <f t="shared" si="32"/>
        <v>108</v>
      </c>
      <c r="K349" s="55">
        <v>53</v>
      </c>
      <c r="L349" s="55">
        <v>55</v>
      </c>
      <c r="P349"/>
      <c r="Q349" s="140"/>
      <c r="U349" s="5"/>
      <c r="V349" s="5"/>
      <c r="W349" s="5"/>
      <c r="AZ349" s="2"/>
      <c r="BA349" s="2"/>
      <c r="BB349" s="2"/>
    </row>
    <row r="350" spans="1:54" ht="28.9" customHeight="1" thickBot="1" x14ac:dyDescent="0.35">
      <c r="A350"/>
      <c r="B350" s="26" t="s">
        <v>85</v>
      </c>
      <c r="C350" s="33">
        <f t="shared" si="33"/>
        <v>7125</v>
      </c>
      <c r="D350" s="33">
        <f t="shared" si="34"/>
        <v>0</v>
      </c>
      <c r="E350" s="55">
        <v>0</v>
      </c>
      <c r="F350" s="55">
        <v>0</v>
      </c>
      <c r="G350" s="33">
        <f t="shared" si="35"/>
        <v>6932</v>
      </c>
      <c r="H350" s="55">
        <v>4319</v>
      </c>
      <c r="I350" s="55">
        <v>2613</v>
      </c>
      <c r="J350" s="33">
        <f t="shared" si="32"/>
        <v>193</v>
      </c>
      <c r="K350" s="55">
        <v>49</v>
      </c>
      <c r="L350" s="55">
        <v>144</v>
      </c>
      <c r="P350"/>
      <c r="Q350" s="140"/>
      <c r="U350" s="5"/>
      <c r="V350" s="5"/>
      <c r="W350" s="5"/>
      <c r="AZ350" s="2"/>
      <c r="BA350" s="2"/>
      <c r="BB350" s="2"/>
    </row>
    <row r="351" spans="1:54" ht="19.5" customHeight="1" x14ac:dyDescent="0.3">
      <c r="A351"/>
      <c r="B351" s="66" t="s">
        <v>5</v>
      </c>
      <c r="C351" s="36">
        <f t="shared" si="33"/>
        <v>834820</v>
      </c>
      <c r="D351" s="36">
        <f t="shared" ref="D351:L351" si="36">SUM(D325:D350)</f>
        <v>19215</v>
      </c>
      <c r="E351" s="36">
        <f t="shared" si="36"/>
        <v>164</v>
      </c>
      <c r="F351" s="36">
        <f t="shared" si="36"/>
        <v>19051</v>
      </c>
      <c r="G351" s="36">
        <f t="shared" si="36"/>
        <v>790085</v>
      </c>
      <c r="H351" s="36">
        <f t="shared" si="36"/>
        <v>537159</v>
      </c>
      <c r="I351" s="36">
        <f t="shared" si="36"/>
        <v>252926</v>
      </c>
      <c r="J351" s="36">
        <f t="shared" si="36"/>
        <v>25520</v>
      </c>
      <c r="K351" s="36">
        <f t="shared" si="36"/>
        <v>15160</v>
      </c>
      <c r="L351" s="36">
        <f t="shared" si="36"/>
        <v>10360</v>
      </c>
      <c r="P351"/>
      <c r="Q351" s="140"/>
      <c r="U351" s="5"/>
      <c r="V351" s="5"/>
      <c r="W351" s="5"/>
      <c r="AZ351" s="2"/>
      <c r="BA351" s="2"/>
      <c r="BB351" s="2"/>
    </row>
    <row r="352" spans="1:54" ht="18" x14ac:dyDescent="0.3">
      <c r="B352" s="131" t="s">
        <v>212</v>
      </c>
      <c r="C352" s="131"/>
      <c r="D352" s="131"/>
      <c r="E352" s="131"/>
      <c r="F352" s="131"/>
      <c r="G352" s="131"/>
      <c r="H352" s="131"/>
      <c r="I352" s="131"/>
      <c r="J352" s="131"/>
      <c r="K352" s="131"/>
      <c r="L352" s="131"/>
      <c r="P352" s="131"/>
      <c r="Q352" s="131"/>
      <c r="R352" s="131"/>
      <c r="S352" s="131"/>
      <c r="T352" s="140"/>
    </row>
    <row r="353" spans="2:86" ht="8.25" customHeight="1" x14ac:dyDescent="0.3"/>
    <row r="354" spans="2:86" ht="18" x14ac:dyDescent="0.3">
      <c r="B354" s="140"/>
      <c r="C354" s="148"/>
      <c r="D354" s="148"/>
      <c r="E354" s="148"/>
      <c r="F354" s="148"/>
      <c r="G354" s="148"/>
      <c r="H354" s="148"/>
      <c r="I354" s="148"/>
    </row>
    <row r="355" spans="2:86" x14ac:dyDescent="0.3">
      <c r="B355" s="149"/>
    </row>
    <row r="357" spans="2:86" ht="38.25" customHeight="1" x14ac:dyDescent="0.3">
      <c r="V357" s="5"/>
      <c r="W357" s="5"/>
      <c r="BA357" s="2"/>
      <c r="BB357" s="2"/>
    </row>
    <row r="358" spans="2:86" ht="108" customHeight="1" x14ac:dyDescent="0.3">
      <c r="V358" s="5"/>
      <c r="W358" s="5"/>
      <c r="BA358" s="2"/>
      <c r="BB358" s="2"/>
    </row>
    <row r="359" spans="2:86" x14ac:dyDescent="0.3">
      <c r="V359" s="5"/>
      <c r="W359" s="5"/>
      <c r="BA359" s="2"/>
      <c r="BB359" s="2"/>
    </row>
    <row r="360" spans="2:86" s="5" customFormat="1" x14ac:dyDescent="0.3">
      <c r="M360" s="2"/>
      <c r="N360" s="2"/>
      <c r="O360" s="2"/>
      <c r="T360" s="2"/>
      <c r="U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</row>
    <row r="361" spans="2:86" s="5" customFormat="1" x14ac:dyDescent="0.3">
      <c r="M361" s="2"/>
      <c r="N361" s="2"/>
      <c r="O361" s="2"/>
      <c r="T361" s="2"/>
      <c r="U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</row>
    <row r="362" spans="2:86" s="5" customFormat="1" x14ac:dyDescent="0.3">
      <c r="M362" s="2"/>
      <c r="N362" s="2"/>
      <c r="O362" s="2"/>
      <c r="T362" s="2"/>
      <c r="U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</row>
    <row r="363" spans="2:86" s="5" customFormat="1" x14ac:dyDescent="0.3">
      <c r="M363" s="2"/>
      <c r="N363" s="2"/>
      <c r="O363" s="2"/>
      <c r="T363" s="2"/>
      <c r="U363" s="2"/>
    </row>
    <row r="364" spans="2:86" s="5" customFormat="1" x14ac:dyDescent="0.3">
      <c r="M364" s="2"/>
      <c r="N364" s="2"/>
      <c r="O364" s="2"/>
      <c r="T364" s="2"/>
      <c r="U364" s="2"/>
    </row>
    <row r="365" spans="2:86" s="5" customFormat="1" x14ac:dyDescent="0.3">
      <c r="M365" s="2"/>
      <c r="N365" s="2"/>
      <c r="O365" s="2"/>
      <c r="T365" s="2"/>
      <c r="U365" s="2"/>
    </row>
    <row r="366" spans="2:86" s="5" customFormat="1" x14ac:dyDescent="0.3">
      <c r="M366" s="2"/>
      <c r="N366" s="2"/>
      <c r="O366" s="2"/>
      <c r="T366" s="2"/>
      <c r="U366" s="2"/>
    </row>
    <row r="367" spans="2:86" s="5" customFormat="1" x14ac:dyDescent="0.3">
      <c r="M367" s="2"/>
      <c r="N367" s="2"/>
      <c r="O367" s="2"/>
      <c r="T367" s="2"/>
      <c r="U367" s="2"/>
    </row>
    <row r="368" spans="2:86" s="5" customFormat="1" x14ac:dyDescent="0.3">
      <c r="M368" s="2"/>
      <c r="N368" s="2"/>
      <c r="O368" s="2"/>
      <c r="T368" s="2"/>
      <c r="U368" s="2"/>
    </row>
    <row r="369" spans="2:88" s="5" customFormat="1" x14ac:dyDescent="0.3">
      <c r="M369" s="2"/>
      <c r="N369" s="2"/>
      <c r="O369" s="2"/>
      <c r="T369" s="2"/>
      <c r="U369" s="2"/>
    </row>
    <row r="370" spans="2:88" s="5" customFormat="1" x14ac:dyDescent="0.3">
      <c r="M370" s="2"/>
      <c r="N370" s="2"/>
      <c r="O370" s="2"/>
      <c r="T370" s="2"/>
      <c r="U370" s="2"/>
    </row>
    <row r="371" spans="2:88" s="5" customFormat="1" ht="19.899999999999999" customHeight="1" x14ac:dyDescent="0.3">
      <c r="M371" s="2"/>
      <c r="N371" s="2"/>
      <c r="O371" s="2"/>
      <c r="T371" s="2"/>
      <c r="U371" s="2"/>
    </row>
    <row r="372" spans="2:88" s="5" customFormat="1" x14ac:dyDescent="0.3">
      <c r="M372" s="2"/>
      <c r="N372" s="2"/>
      <c r="O372" s="2"/>
      <c r="T372" s="2"/>
      <c r="U372" s="2"/>
    </row>
    <row r="374" spans="2:88" s="5" customFormat="1" x14ac:dyDescent="0.3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</row>
    <row r="375" spans="2:88" s="5" customFormat="1" x14ac:dyDescent="0.3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</row>
  </sheetData>
  <autoFilter ref="M115:N141" xr:uid="{00000000-0009-0000-0000-000000000000}"/>
  <mergeCells count="313">
    <mergeCell ref="E323:F323"/>
    <mergeCell ref="G323:G324"/>
    <mergeCell ref="H323:I323"/>
    <mergeCell ref="J323:J324"/>
    <mergeCell ref="K323:L323"/>
    <mergeCell ref="G309:G310"/>
    <mergeCell ref="H309:I309"/>
    <mergeCell ref="J309:J310"/>
    <mergeCell ref="K309:L309"/>
    <mergeCell ref="B322:B324"/>
    <mergeCell ref="C322:C324"/>
    <mergeCell ref="D322:F322"/>
    <mergeCell ref="G322:I322"/>
    <mergeCell ref="J322:L322"/>
    <mergeCell ref="D323:D324"/>
    <mergeCell ref="L289:M289"/>
    <mergeCell ref="L290:M290"/>
    <mergeCell ref="L291:M291"/>
    <mergeCell ref="B308:B310"/>
    <mergeCell ref="C308:C310"/>
    <mergeCell ref="D308:F308"/>
    <mergeCell ref="G308:I308"/>
    <mergeCell ref="J308:L308"/>
    <mergeCell ref="D309:D310"/>
    <mergeCell ref="E309:F309"/>
    <mergeCell ref="L266:M266"/>
    <mergeCell ref="L284:M284"/>
    <mergeCell ref="L285:M285"/>
    <mergeCell ref="L286:M286"/>
    <mergeCell ref="L287:M287"/>
    <mergeCell ref="L288:M288"/>
    <mergeCell ref="Q247:R247"/>
    <mergeCell ref="L249:N249"/>
    <mergeCell ref="L250:N250"/>
    <mergeCell ref="L251:N251"/>
    <mergeCell ref="L252:N252"/>
    <mergeCell ref="L262:M263"/>
    <mergeCell ref="N262:N263"/>
    <mergeCell ref="O262:O263"/>
    <mergeCell ref="P262:Q262"/>
    <mergeCell ref="G247:G248"/>
    <mergeCell ref="H247:H248"/>
    <mergeCell ref="I247:I248"/>
    <mergeCell ref="L247:N248"/>
    <mergeCell ref="O247:O248"/>
    <mergeCell ref="P247:P248"/>
    <mergeCell ref="B237:D237"/>
    <mergeCell ref="B238:D238"/>
    <mergeCell ref="B239:D239"/>
    <mergeCell ref="B240:D240"/>
    <mergeCell ref="B247:E248"/>
    <mergeCell ref="F247:F248"/>
    <mergeCell ref="B231:D231"/>
    <mergeCell ref="B232:D232"/>
    <mergeCell ref="B233:D233"/>
    <mergeCell ref="B234:D234"/>
    <mergeCell ref="B235:D235"/>
    <mergeCell ref="B236:D236"/>
    <mergeCell ref="B225:D225"/>
    <mergeCell ref="B226:D226"/>
    <mergeCell ref="B227:D227"/>
    <mergeCell ref="B228:D228"/>
    <mergeCell ref="B229:D229"/>
    <mergeCell ref="B230:D230"/>
    <mergeCell ref="B219:D219"/>
    <mergeCell ref="B220:D220"/>
    <mergeCell ref="B221:D221"/>
    <mergeCell ref="B222:D222"/>
    <mergeCell ref="B223:D223"/>
    <mergeCell ref="B224:D224"/>
    <mergeCell ref="K213:R213"/>
    <mergeCell ref="B214:D214"/>
    <mergeCell ref="B215:D215"/>
    <mergeCell ref="B216:D216"/>
    <mergeCell ref="B217:D217"/>
    <mergeCell ref="B218:D218"/>
    <mergeCell ref="K189:N190"/>
    <mergeCell ref="O189:O190"/>
    <mergeCell ref="P189:P190"/>
    <mergeCell ref="Q189:Q190"/>
    <mergeCell ref="R189:R190"/>
    <mergeCell ref="B209:E209"/>
    <mergeCell ref="K185:N186"/>
    <mergeCell ref="O185:O186"/>
    <mergeCell ref="P185:P186"/>
    <mergeCell ref="Q185:Q186"/>
    <mergeCell ref="R185:R186"/>
    <mergeCell ref="K187:N188"/>
    <mergeCell ref="O187:O188"/>
    <mergeCell ref="P187:P188"/>
    <mergeCell ref="Q187:Q188"/>
    <mergeCell ref="R187:R188"/>
    <mergeCell ref="K181:N182"/>
    <mergeCell ref="O181:O182"/>
    <mergeCell ref="P181:P182"/>
    <mergeCell ref="Q181:Q182"/>
    <mergeCell ref="R181:R182"/>
    <mergeCell ref="K183:N184"/>
    <mergeCell ref="O183:O184"/>
    <mergeCell ref="P183:P184"/>
    <mergeCell ref="Q183:Q184"/>
    <mergeCell ref="R183:R184"/>
    <mergeCell ref="K177:N178"/>
    <mergeCell ref="O177:O178"/>
    <mergeCell ref="P177:P178"/>
    <mergeCell ref="Q177:Q178"/>
    <mergeCell ref="R177:R178"/>
    <mergeCell ref="K179:N180"/>
    <mergeCell ref="O179:O180"/>
    <mergeCell ref="P179:P180"/>
    <mergeCell ref="Q179:Q180"/>
    <mergeCell ref="R179:R180"/>
    <mergeCell ref="O173:O174"/>
    <mergeCell ref="P173:P174"/>
    <mergeCell ref="Q173:Q174"/>
    <mergeCell ref="R173:R174"/>
    <mergeCell ref="K175:N176"/>
    <mergeCell ref="O175:O176"/>
    <mergeCell ref="P175:P176"/>
    <mergeCell ref="Q175:Q176"/>
    <mergeCell ref="R175:R176"/>
    <mergeCell ref="D112:E112"/>
    <mergeCell ref="F112:G112"/>
    <mergeCell ref="H112:I112"/>
    <mergeCell ref="B116:C116"/>
    <mergeCell ref="B173:E173"/>
    <mergeCell ref="K173:N174"/>
    <mergeCell ref="D110:E110"/>
    <mergeCell ref="F110:G110"/>
    <mergeCell ref="H110:I110"/>
    <mergeCell ref="D111:E111"/>
    <mergeCell ref="F111:G111"/>
    <mergeCell ref="H111:I111"/>
    <mergeCell ref="D108:E108"/>
    <mergeCell ref="F108:G108"/>
    <mergeCell ref="H108:I108"/>
    <mergeCell ref="D109:E109"/>
    <mergeCell ref="F109:G109"/>
    <mergeCell ref="H109:I109"/>
    <mergeCell ref="D106:E106"/>
    <mergeCell ref="F106:G106"/>
    <mergeCell ref="H106:I106"/>
    <mergeCell ref="D107:E107"/>
    <mergeCell ref="F107:G107"/>
    <mergeCell ref="H107:I107"/>
    <mergeCell ref="D104:E104"/>
    <mergeCell ref="F104:G104"/>
    <mergeCell ref="H104:I104"/>
    <mergeCell ref="D105:E105"/>
    <mergeCell ref="F105:G105"/>
    <mergeCell ref="H105:I105"/>
    <mergeCell ref="D102:E102"/>
    <mergeCell ref="F102:G102"/>
    <mergeCell ref="H102:I102"/>
    <mergeCell ref="D103:E103"/>
    <mergeCell ref="F103:G103"/>
    <mergeCell ref="H103:I103"/>
    <mergeCell ref="D100:E100"/>
    <mergeCell ref="F100:G100"/>
    <mergeCell ref="H100:I100"/>
    <mergeCell ref="K100:L100"/>
    <mergeCell ref="D101:E101"/>
    <mergeCell ref="F101:G101"/>
    <mergeCell ref="H101:I101"/>
    <mergeCell ref="D98:E98"/>
    <mergeCell ref="F98:G98"/>
    <mergeCell ref="H98:I98"/>
    <mergeCell ref="D99:E99"/>
    <mergeCell ref="F99:G99"/>
    <mergeCell ref="H99:I99"/>
    <mergeCell ref="D96:E96"/>
    <mergeCell ref="F96:G96"/>
    <mergeCell ref="H96:I96"/>
    <mergeCell ref="D97:E97"/>
    <mergeCell ref="F97:G97"/>
    <mergeCell ref="H97:I97"/>
    <mergeCell ref="D94:E94"/>
    <mergeCell ref="F94:G94"/>
    <mergeCell ref="H94:I94"/>
    <mergeCell ref="K94:L94"/>
    <mergeCell ref="D95:E95"/>
    <mergeCell ref="F95:G95"/>
    <mergeCell ref="H95:I95"/>
    <mergeCell ref="K95:L95"/>
    <mergeCell ref="D92:E92"/>
    <mergeCell ref="F92:G92"/>
    <mergeCell ref="H92:I92"/>
    <mergeCell ref="K92:L92"/>
    <mergeCell ref="D93:E93"/>
    <mergeCell ref="F93:G93"/>
    <mergeCell ref="H93:I93"/>
    <mergeCell ref="K93:L93"/>
    <mergeCell ref="D90:E90"/>
    <mergeCell ref="F90:G90"/>
    <mergeCell ref="H90:I90"/>
    <mergeCell ref="K90:L90"/>
    <mergeCell ref="D91:E91"/>
    <mergeCell ref="F91:G91"/>
    <mergeCell ref="H91:I91"/>
    <mergeCell ref="K91:L91"/>
    <mergeCell ref="D88:E88"/>
    <mergeCell ref="F88:G88"/>
    <mergeCell ref="H88:I88"/>
    <mergeCell ref="K88:L88"/>
    <mergeCell ref="D89:E89"/>
    <mergeCell ref="F89:G89"/>
    <mergeCell ref="H89:I89"/>
    <mergeCell ref="K89:L89"/>
    <mergeCell ref="D86:E86"/>
    <mergeCell ref="F86:G86"/>
    <mergeCell ref="H86:I86"/>
    <mergeCell ref="D87:E87"/>
    <mergeCell ref="F87:G87"/>
    <mergeCell ref="H87:I87"/>
    <mergeCell ref="J80:K80"/>
    <mergeCell ref="O80:P80"/>
    <mergeCell ref="B84:B85"/>
    <mergeCell ref="C84:C85"/>
    <mergeCell ref="D84:E85"/>
    <mergeCell ref="F84:G85"/>
    <mergeCell ref="H84:I85"/>
    <mergeCell ref="J77:K77"/>
    <mergeCell ref="O77:P77"/>
    <mergeCell ref="J78:K78"/>
    <mergeCell ref="O78:P78"/>
    <mergeCell ref="J79:K79"/>
    <mergeCell ref="O79:P79"/>
    <mergeCell ref="J74:K74"/>
    <mergeCell ref="O74:P74"/>
    <mergeCell ref="J75:K75"/>
    <mergeCell ref="O75:P75"/>
    <mergeCell ref="J76:K76"/>
    <mergeCell ref="O76:P76"/>
    <mergeCell ref="J71:K71"/>
    <mergeCell ref="O71:P71"/>
    <mergeCell ref="J72:K72"/>
    <mergeCell ref="O72:P72"/>
    <mergeCell ref="J73:K73"/>
    <mergeCell ref="O73:P73"/>
    <mergeCell ref="B68:F68"/>
    <mergeCell ref="J68:K68"/>
    <mergeCell ref="O68:P68"/>
    <mergeCell ref="J69:K69"/>
    <mergeCell ref="O69:P69"/>
    <mergeCell ref="J70:K70"/>
    <mergeCell ref="O70:P70"/>
    <mergeCell ref="B66:F66"/>
    <mergeCell ref="J66:K66"/>
    <mergeCell ref="O66:P66"/>
    <mergeCell ref="B67:F67"/>
    <mergeCell ref="J67:K67"/>
    <mergeCell ref="O67:P67"/>
    <mergeCell ref="O63:P64"/>
    <mergeCell ref="Q63:Q64"/>
    <mergeCell ref="R63:R64"/>
    <mergeCell ref="B64:F64"/>
    <mergeCell ref="B65:F65"/>
    <mergeCell ref="J65:K65"/>
    <mergeCell ref="O65:P65"/>
    <mergeCell ref="B61:F61"/>
    <mergeCell ref="B62:F62"/>
    <mergeCell ref="B63:F63"/>
    <mergeCell ref="J63:K64"/>
    <mergeCell ref="L63:L64"/>
    <mergeCell ref="M63:M64"/>
    <mergeCell ref="L55:M55"/>
    <mergeCell ref="L56:M56"/>
    <mergeCell ref="L57:M57"/>
    <mergeCell ref="L58:M58"/>
    <mergeCell ref="B59:F59"/>
    <mergeCell ref="B60:F60"/>
    <mergeCell ref="L44:M44"/>
    <mergeCell ref="N44:O44"/>
    <mergeCell ref="P44:Q44"/>
    <mergeCell ref="L45:M45"/>
    <mergeCell ref="N45:O45"/>
    <mergeCell ref="P45:Q45"/>
    <mergeCell ref="L42:M42"/>
    <mergeCell ref="N42:O42"/>
    <mergeCell ref="P42:Q42"/>
    <mergeCell ref="L43:M43"/>
    <mergeCell ref="N43:O43"/>
    <mergeCell ref="P43:Q43"/>
    <mergeCell ref="L40:M40"/>
    <mergeCell ref="N40:O40"/>
    <mergeCell ref="P40:Q40"/>
    <mergeCell ref="L41:M41"/>
    <mergeCell ref="N41:O41"/>
    <mergeCell ref="P41:Q41"/>
    <mergeCell ref="L38:M38"/>
    <mergeCell ref="N38:O38"/>
    <mergeCell ref="P38:Q38"/>
    <mergeCell ref="L39:M39"/>
    <mergeCell ref="N39:O39"/>
    <mergeCell ref="P39:Q39"/>
    <mergeCell ref="K27:L27"/>
    <mergeCell ref="J36:J37"/>
    <mergeCell ref="K36:K37"/>
    <mergeCell ref="L36:M37"/>
    <mergeCell ref="N36:O37"/>
    <mergeCell ref="P36:Q37"/>
    <mergeCell ref="K21:L21"/>
    <mergeCell ref="K22:L22"/>
    <mergeCell ref="K23:L23"/>
    <mergeCell ref="K24:L24"/>
    <mergeCell ref="K25:L25"/>
    <mergeCell ref="K26:L26"/>
    <mergeCell ref="B6:R6"/>
    <mergeCell ref="B7:R7"/>
    <mergeCell ref="C16:H16"/>
    <mergeCell ref="J18:J19"/>
    <mergeCell ref="K18:L19"/>
    <mergeCell ref="K20:L20"/>
  </mergeCells>
  <printOptions horizontalCentered="1"/>
  <pageMargins left="0.19685039370078741" right="0.19685039370078741" top="0.47244094488188981" bottom="0.39370078740157483" header="0.27559055118110237" footer="0.11811023622047245"/>
  <pageSetup paperSize="9" scale="37" fitToHeight="4" orientation="portrait" r:id="rId1"/>
  <headerFooter alignWithMargins="0"/>
  <rowBreaks count="4" manualBreakCount="4">
    <brk id="81" max="18" man="1"/>
    <brk id="169" max="18" man="1"/>
    <brk id="243" max="18" man="1"/>
    <brk id="318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</vt:lpstr>
      <vt:lpstr>AP!Área_de_impresión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2026-08-19T21:12:36Z</dcterms:created>
  <dcterms:modified xsi:type="dcterms:W3CDTF">2026-08-19T21:12:58Z</dcterms:modified>
</cp:coreProperties>
</file>