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6EBFA9A3-199A-4DF7-8AC1-5E3DCA5D13EB}" xr6:coauthVersionLast="47" xr6:coauthVersionMax="47" xr10:uidLastSave="{00000000-0000-0000-0000-000000000000}"/>
  <bookViews>
    <workbookView xWindow="-120" yWindow="-120" windowWidth="20730" windowHeight="11040" tabRatio="592" xr2:uid="{00000000-000D-0000-FFFF-FFFF00000000}"/>
  </bookViews>
  <sheets>
    <sheet name="3.5" sheetId="1" r:id="rId1"/>
  </sheets>
  <definedNames>
    <definedName name="_xlnm._FilterDatabase" localSheetId="0" hidden="1">'3.5'!$A$5:$P$5</definedName>
    <definedName name="_xlnm.Print_Area" localSheetId="0">'3.5'!$A$1:$P$61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 l="1"/>
  <c r="O18" i="1"/>
  <c r="O22" i="1"/>
  <c r="O30" i="1"/>
  <c r="O6" i="1"/>
  <c r="O20" i="1"/>
  <c r="O26" i="1"/>
  <c r="O12" i="1"/>
  <c r="O23" i="1"/>
  <c r="O14" i="1"/>
  <c r="O11" i="1"/>
  <c r="O27" i="1"/>
  <c r="O16" i="1"/>
  <c r="O9" i="1"/>
  <c r="O7" i="1"/>
  <c r="O10" i="1"/>
  <c r="O17" i="1"/>
  <c r="O25" i="1"/>
  <c r="O28" i="1"/>
  <c r="O21" i="1"/>
  <c r="O15" i="1"/>
  <c r="O8" i="1"/>
  <c r="O13" i="1"/>
  <c r="O24" i="1"/>
  <c r="O29" i="1"/>
  <c r="N31" i="1"/>
  <c r="M31" i="1"/>
  <c r="O31" i="1" l="1"/>
  <c r="L31" i="1"/>
  <c r="K31" i="1" l="1"/>
  <c r="J31" i="1" l="1"/>
  <c r="I31" i="1" l="1"/>
  <c r="H31" i="1" l="1"/>
  <c r="G31" i="1" l="1"/>
  <c r="O4" i="1" l="1"/>
  <c r="P7" i="1" s="1"/>
  <c r="F31" i="1" l="1"/>
  <c r="P18" i="1"/>
  <c r="E31" i="1" l="1"/>
  <c r="D31" i="1" l="1"/>
  <c r="C31" i="1" l="1"/>
  <c r="P24" i="1" l="1"/>
  <c r="P26" i="1"/>
  <c r="P27" i="1"/>
  <c r="P13" i="1"/>
  <c r="P15" i="1" l="1"/>
  <c r="P31" i="1"/>
  <c r="P32" i="1" s="1"/>
  <c r="P33" i="1" s="1"/>
  <c r="P21" i="1"/>
  <c r="P12" i="1"/>
  <c r="P11" i="1"/>
  <c r="P29" i="1"/>
  <c r="P23" i="1"/>
  <c r="P19" i="1"/>
  <c r="P25" i="1"/>
  <c r="P9" i="1"/>
  <c r="P22" i="1"/>
  <c r="P28" i="1"/>
  <c r="P17" i="1"/>
  <c r="P16" i="1"/>
  <c r="P10" i="1"/>
  <c r="P8" i="1"/>
  <c r="P14" i="1"/>
  <c r="P6" i="1"/>
  <c r="P20" i="1"/>
  <c r="P30" i="1"/>
</calcChain>
</file>

<file path=xl/sharedStrings.xml><?xml version="1.0" encoding="utf-8"?>
<sst xmlns="http://schemas.openxmlformats.org/spreadsheetml/2006/main" count="51" uniqueCount="48">
  <si>
    <t>Nº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</si>
  <si>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</si>
  <si>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</si>
  <si>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</si>
  <si>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</si>
  <si>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</si>
  <si>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</si>
  <si>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</si>
  <si>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</si>
  <si>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</si>
  <si>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</si>
  <si>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</si>
  <si>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</si>
  <si>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</si>
  <si>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Promedio Diario</t>
  </si>
  <si>
    <t>Promedio x Hora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</si>
  <si>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</si>
  <si>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</si>
  <si>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</si>
  <si>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</si>
  <si>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</si>
  <si>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</si>
  <si>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</si>
  <si>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</si>
  <si>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</si>
  <si>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</si>
  <si>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</si>
  <si>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</si>
  <si>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</si>
  <si>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</si>
  <si>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</si>
  <si>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</si>
  <si>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</si>
  <si>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</si>
  <si>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</si>
  <si>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</si>
  <si>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</si>
  <si>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</si>
  <si>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</si>
  <si>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</si>
  <si>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Departamento</t>
  </si>
  <si>
    <t>Nº beneficiados por día</t>
  </si>
  <si>
    <t>Cuadro N° 3.5</t>
  </si>
  <si>
    <t>RANKING DE PERSONAS INFORMADAS A TRAVÉS DE LAS ACCIONES PREVENTIVAS SEGÚN DEPARTAMENTO Y MES</t>
  </si>
  <si>
    <t>Fuente : Registro de Acciones Preventivas</t>
  </si>
  <si>
    <t>Amazonas</t>
  </si>
  <si>
    <t>Elaboración : SGIC - UPPM - Warmi Ñan</t>
  </si>
  <si>
    <t>Período: Enero - Junio, 2026(Preliminar)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</si>
</sst>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6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indexed="8"/>
      <name val="Arial Narrow"/>
      <family val="2"/>
    </font>
    <font>
      <sz val="8"/>
      <color theme="1"/>
      <name val="Arial Narrow"/>
      <family val="2"/>
    </font>
    <font>
      <b/>
      <sz val="9"/>
      <name val="Arial Narrow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b/>
      <sz val="8"/>
      <color theme="1"/>
      <name val="Arial Narrow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/>
      <diagonal/>
    </border>
    <border>
      <left/>
      <right/>
      <top/>
      <bottom style="medium">
        <color rgb="FF969696"/>
      </bottom>
      <diagonal/>
    </border>
    <border>
      <left/>
      <right style="medium">
        <color rgb="FF305496"/>
      </right>
      <top/>
      <bottom style="medium">
        <color rgb="FF969696"/>
      </bottom>
      <diagonal/>
    </border>
    <border>
      <left/>
      <right/>
      <top style="medium">
        <color rgb="FF969696"/>
      </top>
      <bottom/>
      <diagonal/>
    </border>
    <border>
      <left/>
      <right/>
      <top/>
      <bottom style="medium">
        <color rgb="FF305496"/>
      </bottom>
      <diagonal/>
    </border>
  </borders>
  <cellStyleXfs count="13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centerContinuous"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9" fillId="6" borderId="2" xfId="6" applyFont="1" applyFill="1" applyBorder="1" applyAlignment="1">
      <alignment horizontal="left" vertical="center" wrapText="1"/>
    </xf>
    <xf numFmtId="3" fontId="6" fillId="6" borderId="1" xfId="0" applyNumberFormat="1" applyFont="1" applyFill="1" applyBorder="1" applyAlignment="1">
      <alignment horizontal="right" vertical="center" wrapText="1"/>
    </xf>
    <xf numFmtId="3" fontId="4" fillId="6" borderId="1" xfId="0" applyNumberFormat="1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9" fillId="6" borderId="4" xfId="6" applyFont="1" applyFill="1" applyBorder="1" applyAlignment="1">
      <alignment horizontal="left" vertical="center" wrapText="1"/>
    </xf>
    <xf numFmtId="0" fontId="9" fillId="6" borderId="5" xfId="6" applyFont="1" applyFill="1" applyBorder="1" applyAlignment="1">
      <alignment horizontal="left" vertical="center" wrapText="1"/>
    </xf>
    <xf numFmtId="3" fontId="8" fillId="7" borderId="6" xfId="0" applyNumberFormat="1" applyFont="1" applyFill="1" applyBorder="1" applyAlignment="1">
      <alignment horizontal="right" vertical="center" wrapText="1"/>
    </xf>
    <xf numFmtId="0" fontId="10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3" fillId="2" borderId="0" xfId="5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10" fillId="4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3" fontId="4" fillId="6" borderId="1" xfId="0" applyNumberFormat="1" applyFont="1" applyFill="1" applyBorder="1" applyAlignment="1">
      <alignment horizontal="right" vertical="center"/>
    </xf>
    <xf numFmtId="3" fontId="4" fillId="6" borderId="3" xfId="0" applyNumberFormat="1" applyFont="1" applyFill="1" applyBorder="1" applyAlignment="1">
      <alignment horizontal="right" vertical="center"/>
    </xf>
    <xf numFmtId="3" fontId="4" fillId="6" borderId="3" xfId="0" applyNumberFormat="1" applyFont="1" applyFill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3" fontId="6" fillId="2" borderId="9" xfId="0" applyNumberFormat="1" applyFont="1" applyFill="1" applyBorder="1" applyAlignment="1">
      <alignment horizontal="right" vertical="center" wrapText="1"/>
    </xf>
    <xf numFmtId="0" fontId="7" fillId="4" borderId="0" xfId="0" applyFont="1" applyFill="1" applyAlignment="1">
      <alignment horizontal="centerContinuous" vertical="center" wrapText="1"/>
    </xf>
    <xf numFmtId="0" fontId="8" fillId="4" borderId="0" xfId="0" applyFont="1" applyFill="1" applyAlignment="1">
      <alignment horizontal="centerContinuous" vertical="center"/>
    </xf>
    <xf numFmtId="0" fontId="7" fillId="4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4" borderId="0" xfId="0" applyFont="1" applyFill="1" applyAlignment="1">
      <alignment horizontal="center" vertical="top" wrapText="1"/>
    </xf>
    <xf numFmtId="164" fontId="4" fillId="4" borderId="0" xfId="0" applyNumberFormat="1" applyFont="1" applyFill="1" applyAlignment="1">
      <alignment vertical="center" wrapText="1"/>
    </xf>
    <xf numFmtId="0" fontId="6" fillId="4" borderId="0" xfId="0" applyFont="1" applyFill="1" applyAlignment="1">
      <alignment horizontal="justify" vertical="center" wrapText="1"/>
    </xf>
    <xf numFmtId="0" fontId="4" fillId="4" borderId="0" xfId="0" applyFont="1" applyFill="1" applyAlignment="1">
      <alignment horizontal="justify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justify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</cellXfs>
  <cellStyles count="13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_Directorio CEMs - agos - 2009 - UGTAI" xfId="5" xr:uid="{00000000-0005-0000-0000-000005000000}"/>
    <cellStyle name="Normal_Hoja1" xfId="6" xr:uid="{00000000-0005-0000-0000-000006000000}"/>
    <cellStyle name="Piloto de Datos Ángulo" xfId="7" xr:uid="{00000000-0005-0000-0000-000007000000}"/>
    <cellStyle name="Piloto de Datos Campo" xfId="8" xr:uid="{00000000-0005-0000-0000-000008000000}"/>
    <cellStyle name="Piloto de Datos Resultado" xfId="9" xr:uid="{00000000-0005-0000-0000-000009000000}"/>
    <cellStyle name="Piloto de Datos Título" xfId="10" xr:uid="{00000000-0005-0000-0000-00000A000000}"/>
    <cellStyle name="Piloto de Datos Valor" xfId="11" xr:uid="{00000000-0005-0000-0000-00000B000000}"/>
    <cellStyle name="Porcentual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800" b="0" i="0" u="none" strike="noStrike" baseline="0">
                <a:solidFill>
                  <a:srgbClr val="000000"/>
                </a:solidFill>
                <a:latin typeface="Calibri"/>
              </a:rPr>
              <a:t>Gráfico N° 3.1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800" b="0" i="0" u="none" strike="noStrike" baseline="0">
                <a:solidFill>
                  <a:srgbClr val="000000"/>
                </a:solidFill>
                <a:latin typeface="Calibri"/>
              </a:rPr>
              <a:t>RANKING DE PERSONAS INFORMADAS A TRAVÉS DE LAS ACCIONES PREVENTIVAS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800" b="0" i="0" u="none" strike="noStrike" baseline="0">
                <a:solidFill>
                  <a:srgbClr val="000000"/>
                </a:solidFill>
                <a:latin typeface="Calibri"/>
              </a:rPr>
              <a:t>Enero - Junio, 2026(Preliminar)</a:t>
            </a:r>
          </a:p>
        </c:rich>
      </c:tx>
      <c:layout>
        <c:manualLayout>
          <c:xMode val="edge"/>
          <c:yMode val="edge"/>
          <c:x val="0.18924270090582854"/>
          <c:y val="9.1892680081656474E-3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648801080021671E-2"/>
          <c:y val="0.17664456108753424"/>
          <c:w val="0.89072919689795638"/>
          <c:h val="0.451031944101382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05496"/>
            </a:solidFill>
          </c:spPr>
          <c:invertIfNegative val="0"/>
          <c:dLbls>
            <c:dLbl>
              <c:idx val="0"/>
              <c:layout>
                <c:manualLayout>
                  <c:x val="9.6432015429122313E-3"/>
                  <c:y val="6.29822075263737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9-444A-B366-DC40EA4DB50F}"/>
                </c:ext>
              </c:extLst>
            </c:dLbl>
            <c:dLbl>
              <c:idx val="1"/>
              <c:layout>
                <c:manualLayout>
                  <c:x val="0"/>
                  <c:y val="-3.6405005688282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A-409E-B1BB-F5BFDB1BFD12}"/>
                </c:ext>
              </c:extLst>
            </c:dLbl>
            <c:dLbl>
              <c:idx val="2"/>
              <c:layout>
                <c:manualLayout>
                  <c:x val="2.2075055187638008E-3"/>
                  <c:y val="-1.82025028441410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4A-409E-B1BB-F5BFDB1BFD12}"/>
                </c:ext>
              </c:extLst>
            </c:dLbl>
            <c:dLbl>
              <c:idx val="3"/>
              <c:layout>
                <c:manualLayout>
                  <c:x val="0"/>
                  <c:y val="-1.36518771331058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A-409E-B1BB-F5BFDB1BFD12}"/>
                </c:ext>
              </c:extLst>
            </c:dLbl>
            <c:dLbl>
              <c:idx val="7"/>
              <c:layout>
                <c:manualLayout>
                  <c:x val="0"/>
                  <c:y val="1.36518771331059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A-409E-B1BB-F5BFDB1BFD1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'3.5'!$B$6:$B$30</c:f>
              <c:strCache>
                <c:ptCount val="25"/>
                <c:pt idx="0">
                  <c:v>Lima</c:v>
                </c:pt>
                <c:pt idx="1">
                  <c:v>Cusco</c:v>
                </c:pt>
                <c:pt idx="2">
                  <c:v>Junin</c:v>
                </c:pt>
                <c:pt idx="3">
                  <c:v>San Martin</c:v>
                </c:pt>
                <c:pt idx="4">
                  <c:v>Arequipa</c:v>
                </c:pt>
                <c:pt idx="5">
                  <c:v>Ancash</c:v>
                </c:pt>
                <c:pt idx="6">
                  <c:v>La Libertad</c:v>
                </c:pt>
                <c:pt idx="7">
                  <c:v>Cajamarca</c:v>
                </c:pt>
                <c:pt idx="8">
                  <c:v>Puno</c:v>
                </c:pt>
                <c:pt idx="9">
                  <c:v>Ayacucho</c:v>
                </c:pt>
                <c:pt idx="10">
                  <c:v>Amazonas</c:v>
                </c:pt>
                <c:pt idx="11">
                  <c:v>Ica</c:v>
                </c:pt>
                <c:pt idx="12">
                  <c:v>Piura</c:v>
                </c:pt>
                <c:pt idx="13">
                  <c:v>Huanuco</c:v>
                </c:pt>
                <c:pt idx="14">
                  <c:v>Lambayeque</c:v>
                </c:pt>
                <c:pt idx="15">
                  <c:v>Callao</c:v>
                </c:pt>
                <c:pt idx="16">
                  <c:v>Loreto</c:v>
                </c:pt>
                <c:pt idx="17">
                  <c:v>Apurimac</c:v>
                </c:pt>
                <c:pt idx="18">
                  <c:v>Huancavelica</c:v>
                </c:pt>
                <c:pt idx="19">
                  <c:v>Tacna</c:v>
                </c:pt>
                <c:pt idx="20">
                  <c:v>Pasco</c:v>
                </c:pt>
                <c:pt idx="21">
                  <c:v>Tumbes</c:v>
                </c:pt>
                <c:pt idx="22">
                  <c:v>Ucayali</c:v>
                </c:pt>
                <c:pt idx="23">
                  <c:v>Madre De Dios</c:v>
                </c:pt>
                <c:pt idx="24">
                  <c:v>Moquegua</c:v>
                </c:pt>
              </c:strCache>
            </c:strRef>
          </c:cat>
          <c:val>
            <c:numRef>
              <c:f>'3.5'!$O$6:$O$30</c:f>
              <c:numCache>
                <c:formatCode>#,##0</c:formatCode>
                <c:ptCount val="25"/>
                <c:pt idx="0">
                  <c:v>143264</c:v>
                </c:pt>
                <c:pt idx="1">
                  <c:v>55971</c:v>
                </c:pt>
                <c:pt idx="2">
                  <c:v>38399</c:v>
                </c:pt>
                <c:pt idx="3">
                  <c:v>34270</c:v>
                </c:pt>
                <c:pt idx="4">
                  <c:v>34019</c:v>
                </c:pt>
                <c:pt idx="5">
                  <c:v>33311</c:v>
                </c:pt>
                <c:pt idx="6">
                  <c:v>31019</c:v>
                </c:pt>
                <c:pt idx="7">
                  <c:v>28130</c:v>
                </c:pt>
                <c:pt idx="8">
                  <c:v>28060</c:v>
                </c:pt>
                <c:pt idx="9">
                  <c:v>28008</c:v>
                </c:pt>
                <c:pt idx="10">
                  <c:v>26289</c:v>
                </c:pt>
                <c:pt idx="11">
                  <c:v>25305</c:v>
                </c:pt>
                <c:pt idx="12">
                  <c:v>24327</c:v>
                </c:pt>
                <c:pt idx="13">
                  <c:v>23649</c:v>
                </c:pt>
                <c:pt idx="14">
                  <c:v>23378</c:v>
                </c:pt>
                <c:pt idx="15">
                  <c:v>22573</c:v>
                </c:pt>
                <c:pt idx="16">
                  <c:v>20031</c:v>
                </c:pt>
                <c:pt idx="17">
                  <c:v>17737</c:v>
                </c:pt>
                <c:pt idx="18">
                  <c:v>14717</c:v>
                </c:pt>
                <c:pt idx="19">
                  <c:v>14527</c:v>
                </c:pt>
                <c:pt idx="20">
                  <c:v>9348</c:v>
                </c:pt>
                <c:pt idx="21">
                  <c:v>9226</c:v>
                </c:pt>
                <c:pt idx="22">
                  <c:v>5880</c:v>
                </c:pt>
                <c:pt idx="23">
                  <c:v>5503</c:v>
                </c:pt>
                <c:pt idx="24">
                  <c:v>3668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A-409E-B1BB-F5BFDB1BF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6570840"/>
        <c:axId val="390476512"/>
      </c:barChart>
      <c:catAx>
        <c:axId val="326570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39047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476512"/>
        <c:scaling>
          <c:orientation val="minMax"/>
        </c:scaling>
        <c:delete val="0"/>
        <c:axPos val="l"/>
        <c:majorGridlines>
          <c:spPr>
            <a:ln w="6350">
              <a:solidFill>
                <a:srgbClr val="305496"/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326570840"/>
        <c:crosses val="autoZero"/>
        <c:crossBetween val="between"/>
      </c:valAx>
      <c:spPr>
        <a:ln>
          <a:solidFill>
            <a:srgbClr val="DDEBF7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 alignWithMargins="0"/>
    <c:pageMargins b="1" l="0.75000000000000089" r="0.75000000000000089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35</xdr:row>
      <xdr:rowOff>68580</xdr:rowOff>
    </xdr:from>
    <xdr:to>
      <xdr:col>16</xdr:col>
      <xdr:colOff>0</xdr:colOff>
      <xdr:row>58</xdr:row>
      <xdr:rowOff>167640</xdr:rowOff>
    </xdr:to>
    <xdr:graphicFrame macro="">
      <xdr:nvGraphicFramePr>
        <xdr:cNvPr id="1203" name="Chart 39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"/>
  <cols>
    <col min="1" max="1" width="3.85546875" style="4" customWidth="1"/>
    <col min="2" max="2" width="14.5703125" style="4" customWidth="1"/>
    <col min="3" max="7" width="7" style="4" customWidth="1"/>
    <col min="8" max="8" width="6.5703125" style="4" customWidth="1"/>
    <col min="9" max="9" width="6.28515625" style="4" customWidth="1"/>
    <col min="10" max="10" width="6.42578125" style="4" customWidth="1"/>
    <col min="11" max="12" width="6.42578125" style="18" customWidth="1"/>
    <col min="13" max="14" width="6.85546875" style="18" customWidth="1"/>
    <col min="15" max="15" width="8.140625" style="18" customWidth="1"/>
    <col min="16" max="16" width="11.28515625" style="4" customWidth="1"/>
    <col min="17" max="18" width="3.85546875" style="4" customWidth="1"/>
    <col min="19" max="16384" width="11.42578125" style="4"/>
  </cols>
  <sheetData>
    <row r="1" spans="1:18" s="3" customFormat="1" ht="18" customHeight="1" x14ac:dyDescent="0.2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 ht="33.6" customHeight="1" x14ac:dyDescent="0.2">
      <c r="A2" s="47" t="s">
        <v>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8" ht="24.6" customHeight="1" x14ac:dyDescent="0.2">
      <c r="A3" s="43" t="s">
        <v>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8" s="37" customFormat="1" ht="13.5" hidden="1" customHeight="1" x14ac:dyDescent="0.2">
      <c r="A4" s="35"/>
      <c r="B4" s="36"/>
      <c r="C4" s="38">
        <v>20</v>
      </c>
      <c r="D4" s="39">
        <v>20</v>
      </c>
      <c r="E4" s="40">
        <v>22</v>
      </c>
      <c r="F4" s="40">
        <v>20</v>
      </c>
      <c r="G4" s="40">
        <v>20</v>
      </c>
      <c r="H4" s="40">
        <v>21</v>
      </c>
      <c r="I4" s="40"/>
      <c r="J4" s="40"/>
      <c r="K4" s="40"/>
      <c r="L4" s="40"/>
      <c r="M4" s="40"/>
      <c r="N4" s="41"/>
      <c r="O4" s="35">
        <f>SUM(C4:N4)</f>
        <v>123</v>
      </c>
      <c r="P4" s="35"/>
    </row>
    <row r="5" spans="1:18" ht="24.6" customHeight="1" x14ac:dyDescent="0.2">
      <c r="A5" s="5" t="s">
        <v>0</v>
      </c>
      <c r="B5" s="6" t="s">
        <v>40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5" t="s">
        <v>41</v>
      </c>
    </row>
    <row r="6" spans="1:18" ht="15" customHeight="1" x14ac:dyDescent="0.2">
      <c r="A6" s="8">
        <v>1</v>
      </c>
      <c r="B6" s="9" t="s">
        <v>29</v>
      </c>
      <c r="C6" s="30">
        <v>6661</v>
      </c>
      <c r="D6" s="30">
        <v>12584</v>
      </c>
      <c r="E6" s="30">
        <v>30295</v>
      </c>
      <c r="F6" s="30">
        <v>28045</v>
      </c>
      <c r="G6" s="30">
        <v>32389</v>
      </c>
      <c r="H6" s="30">
        <v>33290</v>
      </c>
      <c r="I6" s="30"/>
      <c r="J6" s="30"/>
      <c r="K6" s="30"/>
      <c r="L6" s="30"/>
      <c r="M6" s="30"/>
      <c r="N6" s="11"/>
      <c r="O6" s="10">
        <f t="shared" ref="O6:O30" si="0">SUM(C6:N6)</f>
        <v>143264</v>
      </c>
      <c r="P6" s="11">
        <f t="shared" ref="P6:P30" si="1">O6/$O$4</f>
        <v>1164.7479674796748</v>
      </c>
      <c r="Q6" s="42"/>
      <c r="R6" s="42"/>
    </row>
    <row r="7" spans="1:18" ht="15" customHeight="1" x14ac:dyDescent="0.2">
      <c r="A7" s="12">
        <v>2</v>
      </c>
      <c r="B7" s="13" t="s">
        <v>22</v>
      </c>
      <c r="C7" s="30">
        <v>4503</v>
      </c>
      <c r="D7" s="30">
        <v>6550</v>
      </c>
      <c r="E7" s="30">
        <v>14632</v>
      </c>
      <c r="F7" s="30">
        <v>10543</v>
      </c>
      <c r="G7" s="31">
        <v>10776</v>
      </c>
      <c r="H7" s="31">
        <v>8967</v>
      </c>
      <c r="I7" s="31"/>
      <c r="J7" s="30"/>
      <c r="K7" s="31"/>
      <c r="L7" s="31"/>
      <c r="M7" s="31"/>
      <c r="N7" s="32"/>
      <c r="O7" s="10">
        <f t="shared" si="0"/>
        <v>55971</v>
      </c>
      <c r="P7" s="11">
        <f>O7/$O$4</f>
        <v>455.04878048780489</v>
      </c>
    </row>
    <row r="8" spans="1:18" ht="15" customHeight="1" x14ac:dyDescent="0.2">
      <c r="A8" s="8">
        <v>3</v>
      </c>
      <c r="B8" s="13" t="s">
        <v>26</v>
      </c>
      <c r="C8" s="30">
        <v>1444</v>
      </c>
      <c r="D8" s="30">
        <v>3000</v>
      </c>
      <c r="E8" s="30">
        <v>9179</v>
      </c>
      <c r="F8" s="30">
        <v>6716</v>
      </c>
      <c r="G8" s="31">
        <v>8352</v>
      </c>
      <c r="H8" s="31">
        <v>9708</v>
      </c>
      <c r="I8" s="31"/>
      <c r="J8" s="30"/>
      <c r="K8" s="31"/>
      <c r="L8" s="31"/>
      <c r="M8" s="31"/>
      <c r="N8" s="32"/>
      <c r="O8" s="10">
        <f t="shared" si="0"/>
        <v>38399</v>
      </c>
      <c r="P8" s="11">
        <f t="shared" si="1"/>
        <v>312.1869918699187</v>
      </c>
    </row>
    <row r="9" spans="1:18" ht="15" customHeight="1" x14ac:dyDescent="0.2">
      <c r="A9" s="8">
        <v>4</v>
      </c>
      <c r="B9" s="13" t="s">
        <v>36</v>
      </c>
      <c r="C9" s="30">
        <v>1651</v>
      </c>
      <c r="D9" s="30">
        <v>4462</v>
      </c>
      <c r="E9" s="30">
        <v>6814</v>
      </c>
      <c r="F9" s="30">
        <v>6864</v>
      </c>
      <c r="G9" s="31">
        <v>7073</v>
      </c>
      <c r="H9" s="31">
        <v>7406</v>
      </c>
      <c r="I9" s="31"/>
      <c r="J9" s="30"/>
      <c r="K9" s="31"/>
      <c r="L9" s="31"/>
      <c r="M9" s="31"/>
      <c r="N9" s="32"/>
      <c r="O9" s="10">
        <f t="shared" si="0"/>
        <v>34270</v>
      </c>
      <c r="P9" s="11">
        <f t="shared" si="1"/>
        <v>278.6178861788618</v>
      </c>
    </row>
    <row r="10" spans="1:18" ht="15" customHeight="1" x14ac:dyDescent="0.2">
      <c r="A10" s="12">
        <v>5</v>
      </c>
      <c r="B10" s="13" t="s">
        <v>18</v>
      </c>
      <c r="C10" s="30">
        <v>2600</v>
      </c>
      <c r="D10" s="30">
        <v>3005</v>
      </c>
      <c r="E10" s="30">
        <v>6563</v>
      </c>
      <c r="F10" s="30">
        <v>5784</v>
      </c>
      <c r="G10" s="31">
        <v>7919</v>
      </c>
      <c r="H10" s="31">
        <v>8148</v>
      </c>
      <c r="I10" s="31"/>
      <c r="J10" s="30"/>
      <c r="K10" s="31"/>
      <c r="L10" s="31"/>
      <c r="M10" s="31"/>
      <c r="N10" s="32"/>
      <c r="O10" s="10">
        <f t="shared" si="0"/>
        <v>34019</v>
      </c>
      <c r="P10" s="11">
        <f t="shared" si="1"/>
        <v>276.57723577235771</v>
      </c>
    </row>
    <row r="11" spans="1:18" ht="15" customHeight="1" x14ac:dyDescent="0.2">
      <c r="A11" s="8">
        <v>6</v>
      </c>
      <c r="B11" s="13" t="s">
        <v>16</v>
      </c>
      <c r="C11" s="30">
        <v>2792</v>
      </c>
      <c r="D11" s="30">
        <v>3602</v>
      </c>
      <c r="E11" s="30">
        <v>7469</v>
      </c>
      <c r="F11" s="30">
        <v>6006</v>
      </c>
      <c r="G11" s="31">
        <v>6219</v>
      </c>
      <c r="H11" s="31">
        <v>7223</v>
      </c>
      <c r="I11" s="31"/>
      <c r="J11" s="30"/>
      <c r="K11" s="31"/>
      <c r="L11" s="31"/>
      <c r="M11" s="31"/>
      <c r="N11" s="32"/>
      <c r="O11" s="10">
        <f t="shared" si="0"/>
        <v>33311</v>
      </c>
      <c r="P11" s="11">
        <f t="shared" si="1"/>
        <v>270.82113821138211</v>
      </c>
    </row>
    <row r="12" spans="1:18" ht="15" customHeight="1" x14ac:dyDescent="0.2">
      <c r="A12" s="8">
        <v>7</v>
      </c>
      <c r="B12" s="13" t="s">
        <v>27</v>
      </c>
      <c r="C12" s="30">
        <v>1729</v>
      </c>
      <c r="D12" s="30">
        <v>2934</v>
      </c>
      <c r="E12" s="30">
        <v>7269</v>
      </c>
      <c r="F12" s="30">
        <v>5862</v>
      </c>
      <c r="G12" s="31">
        <v>6497</v>
      </c>
      <c r="H12" s="31">
        <v>6728</v>
      </c>
      <c r="I12" s="31"/>
      <c r="J12" s="30"/>
      <c r="K12" s="31"/>
      <c r="L12" s="31"/>
      <c r="M12" s="31"/>
      <c r="N12" s="32"/>
      <c r="O12" s="10">
        <f t="shared" si="0"/>
        <v>31019</v>
      </c>
      <c r="P12" s="11">
        <f t="shared" si="1"/>
        <v>252.1869918699187</v>
      </c>
    </row>
    <row r="13" spans="1:18" ht="15" customHeight="1" x14ac:dyDescent="0.2">
      <c r="A13" s="12">
        <v>8</v>
      </c>
      <c r="B13" s="13" t="s">
        <v>20</v>
      </c>
      <c r="C13" s="30">
        <v>3078</v>
      </c>
      <c r="D13" s="30">
        <v>2695</v>
      </c>
      <c r="E13" s="30">
        <v>5496</v>
      </c>
      <c r="F13" s="30">
        <v>4511</v>
      </c>
      <c r="G13" s="31">
        <v>6087</v>
      </c>
      <c r="H13" s="31">
        <v>6263</v>
      </c>
      <c r="I13" s="31"/>
      <c r="J13" s="30"/>
      <c r="K13" s="31"/>
      <c r="L13" s="31"/>
      <c r="M13" s="31"/>
      <c r="N13" s="32"/>
      <c r="O13" s="10">
        <f t="shared" si="0"/>
        <v>28130</v>
      </c>
      <c r="P13" s="11">
        <f t="shared" si="1"/>
        <v>228.69918699186991</v>
      </c>
    </row>
    <row r="14" spans="1:18" ht="15" customHeight="1" x14ac:dyDescent="0.2">
      <c r="A14" s="8">
        <v>9</v>
      </c>
      <c r="B14" s="13" t="s">
        <v>35</v>
      </c>
      <c r="C14" s="30">
        <v>2008</v>
      </c>
      <c r="D14" s="30">
        <v>2189</v>
      </c>
      <c r="E14" s="30">
        <v>6844</v>
      </c>
      <c r="F14" s="30">
        <v>5024</v>
      </c>
      <c r="G14" s="31">
        <v>5928</v>
      </c>
      <c r="H14" s="31">
        <v>6067</v>
      </c>
      <c r="I14" s="31"/>
      <c r="J14" s="30"/>
      <c r="K14" s="31"/>
      <c r="L14" s="31"/>
      <c r="M14" s="31"/>
      <c r="N14" s="32"/>
      <c r="O14" s="10">
        <f t="shared" si="0"/>
        <v>28060</v>
      </c>
      <c r="P14" s="11">
        <f t="shared" si="1"/>
        <v>228.130081300813</v>
      </c>
    </row>
    <row r="15" spans="1:18" ht="15" customHeight="1" x14ac:dyDescent="0.2">
      <c r="A15" s="8">
        <v>10</v>
      </c>
      <c r="B15" s="13" t="s">
        <v>19</v>
      </c>
      <c r="C15" s="30">
        <v>1742</v>
      </c>
      <c r="D15" s="30">
        <v>3011</v>
      </c>
      <c r="E15" s="30">
        <v>6677</v>
      </c>
      <c r="F15" s="30">
        <v>5219</v>
      </c>
      <c r="G15" s="31">
        <v>5911</v>
      </c>
      <c r="H15" s="31">
        <v>5448</v>
      </c>
      <c r="I15" s="31"/>
      <c r="J15" s="30"/>
      <c r="K15" s="31"/>
      <c r="L15" s="31"/>
      <c r="M15" s="31"/>
      <c r="N15" s="32"/>
      <c r="O15" s="10">
        <f t="shared" si="0"/>
        <v>28008</v>
      </c>
      <c r="P15" s="11">
        <f t="shared" si="1"/>
        <v>227.70731707317074</v>
      </c>
    </row>
    <row r="16" spans="1:18" ht="15" customHeight="1" x14ac:dyDescent="0.2">
      <c r="A16" s="12">
        <v>11</v>
      </c>
      <c r="B16" s="13" t="s">
        <v>45</v>
      </c>
      <c r="C16" s="30">
        <v>1855</v>
      </c>
      <c r="D16" s="30">
        <v>2696</v>
      </c>
      <c r="E16" s="30">
        <v>4627</v>
      </c>
      <c r="F16" s="30">
        <v>4685</v>
      </c>
      <c r="G16" s="31">
        <v>5887</v>
      </c>
      <c r="H16" s="31">
        <v>6539</v>
      </c>
      <c r="I16" s="31"/>
      <c r="J16" s="30"/>
      <c r="K16" s="31"/>
      <c r="L16" s="31"/>
      <c r="M16" s="31"/>
      <c r="N16" s="32"/>
      <c r="O16" s="10">
        <f t="shared" si="0"/>
        <v>26289</v>
      </c>
      <c r="P16" s="11">
        <f t="shared" si="1"/>
        <v>213.73170731707316</v>
      </c>
    </row>
    <row r="17" spans="1:16" ht="15" customHeight="1" x14ac:dyDescent="0.2">
      <c r="A17" s="8">
        <v>12</v>
      </c>
      <c r="B17" s="13" t="s">
        <v>25</v>
      </c>
      <c r="C17" s="30">
        <v>2000</v>
      </c>
      <c r="D17" s="30">
        <v>3672</v>
      </c>
      <c r="E17" s="30">
        <v>5652</v>
      </c>
      <c r="F17" s="30">
        <v>4802</v>
      </c>
      <c r="G17" s="31">
        <v>5230</v>
      </c>
      <c r="H17" s="31">
        <v>3949</v>
      </c>
      <c r="I17" s="31"/>
      <c r="J17" s="30"/>
      <c r="K17" s="31"/>
      <c r="L17" s="31"/>
      <c r="M17" s="31"/>
      <c r="N17" s="32"/>
      <c r="O17" s="10">
        <f t="shared" si="0"/>
        <v>25305</v>
      </c>
      <c r="P17" s="11">
        <f t="shared" si="1"/>
        <v>205.73170731707316</v>
      </c>
    </row>
    <row r="18" spans="1:16" ht="15" customHeight="1" x14ac:dyDescent="0.2">
      <c r="A18" s="8">
        <v>13</v>
      </c>
      <c r="B18" s="13" t="s">
        <v>34</v>
      </c>
      <c r="C18" s="30">
        <v>1257</v>
      </c>
      <c r="D18" s="30">
        <v>2754</v>
      </c>
      <c r="E18" s="30">
        <v>5578</v>
      </c>
      <c r="F18" s="30">
        <v>4048</v>
      </c>
      <c r="G18" s="31">
        <v>5007</v>
      </c>
      <c r="H18" s="31">
        <v>5683</v>
      </c>
      <c r="I18" s="31"/>
      <c r="J18" s="30"/>
      <c r="K18" s="31"/>
      <c r="L18" s="31"/>
      <c r="M18" s="31"/>
      <c r="N18" s="32"/>
      <c r="O18" s="10">
        <f t="shared" si="0"/>
        <v>24327</v>
      </c>
      <c r="P18" s="11">
        <f t="shared" si="1"/>
        <v>197.78048780487805</v>
      </c>
    </row>
    <row r="19" spans="1:16" ht="15" customHeight="1" x14ac:dyDescent="0.2">
      <c r="A19" s="12">
        <v>14</v>
      </c>
      <c r="B19" s="13" t="s">
        <v>24</v>
      </c>
      <c r="C19" s="30">
        <v>1527</v>
      </c>
      <c r="D19" s="30">
        <v>2550</v>
      </c>
      <c r="E19" s="30">
        <v>5487</v>
      </c>
      <c r="F19" s="30">
        <v>4041</v>
      </c>
      <c r="G19" s="31">
        <v>5058</v>
      </c>
      <c r="H19" s="31">
        <v>4986</v>
      </c>
      <c r="I19" s="31"/>
      <c r="J19" s="30"/>
      <c r="K19" s="31"/>
      <c r="L19" s="31"/>
      <c r="M19" s="31"/>
      <c r="N19" s="32"/>
      <c r="O19" s="10">
        <f t="shared" si="0"/>
        <v>23649</v>
      </c>
      <c r="P19" s="11">
        <f t="shared" si="1"/>
        <v>192.26829268292684</v>
      </c>
    </row>
    <row r="20" spans="1:16" ht="15" customHeight="1" x14ac:dyDescent="0.2">
      <c r="A20" s="8">
        <v>15</v>
      </c>
      <c r="B20" s="13" t="s">
        <v>28</v>
      </c>
      <c r="C20" s="30">
        <v>1390</v>
      </c>
      <c r="D20" s="30">
        <v>2776</v>
      </c>
      <c r="E20" s="30">
        <v>5131</v>
      </c>
      <c r="F20" s="30">
        <v>4228</v>
      </c>
      <c r="G20" s="31">
        <v>4975</v>
      </c>
      <c r="H20" s="31">
        <v>4878</v>
      </c>
      <c r="I20" s="31"/>
      <c r="J20" s="30"/>
      <c r="K20" s="31"/>
      <c r="L20" s="31"/>
      <c r="M20" s="31"/>
      <c r="N20" s="32"/>
      <c r="O20" s="10">
        <f t="shared" si="0"/>
        <v>23378</v>
      </c>
      <c r="P20" s="11">
        <f t="shared" si="1"/>
        <v>190.0650406504065</v>
      </c>
    </row>
    <row r="21" spans="1:16" ht="15" customHeight="1" x14ac:dyDescent="0.2">
      <c r="A21" s="8">
        <v>16</v>
      </c>
      <c r="B21" s="13" t="s">
        <v>21</v>
      </c>
      <c r="C21" s="30">
        <v>1664</v>
      </c>
      <c r="D21" s="30">
        <v>2654</v>
      </c>
      <c r="E21" s="30">
        <v>5610</v>
      </c>
      <c r="F21" s="30">
        <v>3755</v>
      </c>
      <c r="G21" s="31">
        <v>4253</v>
      </c>
      <c r="H21" s="31">
        <v>4637</v>
      </c>
      <c r="I21" s="31"/>
      <c r="J21" s="30"/>
      <c r="K21" s="31"/>
      <c r="L21" s="31"/>
      <c r="M21" s="31"/>
      <c r="N21" s="32"/>
      <c r="O21" s="10">
        <f t="shared" si="0"/>
        <v>22573</v>
      </c>
      <c r="P21" s="11">
        <f t="shared" si="1"/>
        <v>183.52032520325204</v>
      </c>
    </row>
    <row r="22" spans="1:16" ht="15" customHeight="1" x14ac:dyDescent="0.2">
      <c r="A22" s="12">
        <v>17</v>
      </c>
      <c r="B22" s="13" t="s">
        <v>30</v>
      </c>
      <c r="C22" s="30">
        <v>939</v>
      </c>
      <c r="D22" s="30">
        <v>2155</v>
      </c>
      <c r="E22" s="30">
        <v>3826</v>
      </c>
      <c r="F22" s="30">
        <v>5288</v>
      </c>
      <c r="G22" s="31">
        <v>3740</v>
      </c>
      <c r="H22" s="31">
        <v>4083</v>
      </c>
      <c r="I22" s="31"/>
      <c r="J22" s="30"/>
      <c r="K22" s="31"/>
      <c r="L22" s="31"/>
      <c r="M22" s="31"/>
      <c r="N22" s="32"/>
      <c r="O22" s="10">
        <f t="shared" si="0"/>
        <v>20031</v>
      </c>
      <c r="P22" s="11">
        <f t="shared" si="1"/>
        <v>162.85365853658536</v>
      </c>
    </row>
    <row r="23" spans="1:16" ht="15" customHeight="1" x14ac:dyDescent="0.2">
      <c r="A23" s="8">
        <v>18</v>
      </c>
      <c r="B23" s="13" t="s">
        <v>17</v>
      </c>
      <c r="C23" s="30">
        <v>1001</v>
      </c>
      <c r="D23" s="30">
        <v>1280</v>
      </c>
      <c r="E23" s="30">
        <v>3544</v>
      </c>
      <c r="F23" s="30">
        <v>3347</v>
      </c>
      <c r="G23" s="31">
        <v>3352</v>
      </c>
      <c r="H23" s="31">
        <v>5213</v>
      </c>
      <c r="I23" s="31"/>
      <c r="J23" s="30"/>
      <c r="K23" s="31"/>
      <c r="L23" s="31"/>
      <c r="M23" s="31"/>
      <c r="N23" s="32"/>
      <c r="O23" s="10">
        <f t="shared" si="0"/>
        <v>17737</v>
      </c>
      <c r="P23" s="11">
        <f t="shared" si="1"/>
        <v>144.20325203252034</v>
      </c>
    </row>
    <row r="24" spans="1:16" ht="15" customHeight="1" x14ac:dyDescent="0.2">
      <c r="A24" s="8">
        <v>19</v>
      </c>
      <c r="B24" s="13" t="s">
        <v>23</v>
      </c>
      <c r="C24" s="30">
        <v>763</v>
      </c>
      <c r="D24" s="30">
        <v>991</v>
      </c>
      <c r="E24" s="30">
        <v>3859</v>
      </c>
      <c r="F24" s="30">
        <v>2894</v>
      </c>
      <c r="G24" s="31">
        <v>2893</v>
      </c>
      <c r="H24" s="31">
        <v>3317</v>
      </c>
      <c r="I24" s="31"/>
      <c r="J24" s="30"/>
      <c r="K24" s="31"/>
      <c r="L24" s="31"/>
      <c r="M24" s="31"/>
      <c r="N24" s="32"/>
      <c r="O24" s="10">
        <f t="shared" si="0"/>
        <v>14717</v>
      </c>
      <c r="P24" s="11">
        <f t="shared" si="1"/>
        <v>119.65040650406505</v>
      </c>
    </row>
    <row r="25" spans="1:16" ht="15" customHeight="1" x14ac:dyDescent="0.2">
      <c r="A25" s="12">
        <v>20</v>
      </c>
      <c r="B25" s="13" t="s">
        <v>37</v>
      </c>
      <c r="C25" s="30">
        <v>607</v>
      </c>
      <c r="D25" s="30">
        <v>1559</v>
      </c>
      <c r="E25" s="30">
        <v>2724</v>
      </c>
      <c r="F25" s="30">
        <v>2361</v>
      </c>
      <c r="G25" s="31">
        <v>3864</v>
      </c>
      <c r="H25" s="31">
        <v>3412</v>
      </c>
      <c r="I25" s="31"/>
      <c r="J25" s="30"/>
      <c r="K25" s="31"/>
      <c r="L25" s="31"/>
      <c r="M25" s="31"/>
      <c r="N25" s="32"/>
      <c r="O25" s="10">
        <f t="shared" si="0"/>
        <v>14527</v>
      </c>
      <c r="P25" s="11">
        <f t="shared" si="1"/>
        <v>118.10569105691057</v>
      </c>
    </row>
    <row r="26" spans="1:16" ht="15" customHeight="1" x14ac:dyDescent="0.2">
      <c r="A26" s="8">
        <v>21</v>
      </c>
      <c r="B26" s="13" t="s">
        <v>33</v>
      </c>
      <c r="C26" s="30">
        <v>682</v>
      </c>
      <c r="D26" s="30">
        <v>824</v>
      </c>
      <c r="E26" s="30">
        <v>1781</v>
      </c>
      <c r="F26" s="30">
        <v>1695</v>
      </c>
      <c r="G26" s="31">
        <v>1855</v>
      </c>
      <c r="H26" s="31">
        <v>2511</v>
      </c>
      <c r="I26" s="31"/>
      <c r="J26" s="30"/>
      <c r="K26" s="31"/>
      <c r="L26" s="31"/>
      <c r="M26" s="31"/>
      <c r="N26" s="32"/>
      <c r="O26" s="10">
        <f t="shared" si="0"/>
        <v>9348</v>
      </c>
      <c r="P26" s="11">
        <f t="shared" si="1"/>
        <v>76</v>
      </c>
    </row>
    <row r="27" spans="1:16" ht="15" customHeight="1" x14ac:dyDescent="0.2">
      <c r="A27" s="8">
        <v>22</v>
      </c>
      <c r="B27" s="13" t="s">
        <v>38</v>
      </c>
      <c r="C27" s="30">
        <v>940</v>
      </c>
      <c r="D27" s="30">
        <v>1275</v>
      </c>
      <c r="E27" s="30">
        <v>1577</v>
      </c>
      <c r="F27" s="30">
        <v>1936</v>
      </c>
      <c r="G27" s="31">
        <v>1432</v>
      </c>
      <c r="H27" s="31">
        <v>2066</v>
      </c>
      <c r="I27" s="31"/>
      <c r="J27" s="30"/>
      <c r="K27" s="31"/>
      <c r="L27" s="31"/>
      <c r="M27" s="31"/>
      <c r="N27" s="32"/>
      <c r="O27" s="10">
        <f t="shared" si="0"/>
        <v>9226</v>
      </c>
      <c r="P27" s="11">
        <f t="shared" si="1"/>
        <v>75.00813008130082</v>
      </c>
    </row>
    <row r="28" spans="1:16" ht="15" customHeight="1" x14ac:dyDescent="0.2">
      <c r="A28" s="12">
        <v>23</v>
      </c>
      <c r="B28" s="13" t="s">
        <v>39</v>
      </c>
      <c r="C28" s="30">
        <v>566</v>
      </c>
      <c r="D28" s="30">
        <v>693</v>
      </c>
      <c r="E28" s="30">
        <v>873</v>
      </c>
      <c r="F28" s="30">
        <v>811</v>
      </c>
      <c r="G28" s="31">
        <v>2127</v>
      </c>
      <c r="H28" s="31">
        <v>810</v>
      </c>
      <c r="I28" s="31"/>
      <c r="J28" s="30"/>
      <c r="K28" s="31"/>
      <c r="L28" s="31"/>
      <c r="M28" s="31"/>
      <c r="N28" s="32"/>
      <c r="O28" s="10">
        <f t="shared" si="0"/>
        <v>5880</v>
      </c>
      <c r="P28" s="11">
        <f t="shared" si="1"/>
        <v>47.804878048780488</v>
      </c>
    </row>
    <row r="29" spans="1:16" ht="15" customHeight="1" x14ac:dyDescent="0.2">
      <c r="A29" s="8">
        <v>24</v>
      </c>
      <c r="B29" s="13" t="s">
        <v>31</v>
      </c>
      <c r="C29" s="30">
        <v>461</v>
      </c>
      <c r="D29" s="30">
        <v>480</v>
      </c>
      <c r="E29" s="30">
        <v>782</v>
      </c>
      <c r="F29" s="30">
        <v>457</v>
      </c>
      <c r="G29" s="31">
        <v>1324</v>
      </c>
      <c r="H29" s="31">
        <v>1999</v>
      </c>
      <c r="I29" s="31"/>
      <c r="J29" s="30"/>
      <c r="K29" s="31"/>
      <c r="L29" s="31"/>
      <c r="M29" s="31"/>
      <c r="N29" s="32"/>
      <c r="O29" s="10">
        <f t="shared" si="0"/>
        <v>5503</v>
      </c>
      <c r="P29" s="11">
        <f t="shared" si="1"/>
        <v>44.739837398373986</v>
      </c>
    </row>
    <row r="30" spans="1:16" ht="15.75" customHeight="1" x14ac:dyDescent="0.2">
      <c r="A30" s="8">
        <v>25</v>
      </c>
      <c r="B30" s="14" t="s">
        <v>32</v>
      </c>
      <c r="C30" s="30">
        <v>284</v>
      </c>
      <c r="D30" s="30">
        <v>678</v>
      </c>
      <c r="E30" s="30">
        <v>608</v>
      </c>
      <c r="F30" s="30">
        <v>691</v>
      </c>
      <c r="G30" s="30">
        <v>713</v>
      </c>
      <c r="H30" s="30">
        <v>694</v>
      </c>
      <c r="I30" s="30"/>
      <c r="J30" s="30"/>
      <c r="K30" s="30"/>
      <c r="L30" s="30"/>
      <c r="M30" s="30"/>
      <c r="N30" s="30"/>
      <c r="O30" s="10">
        <f t="shared" si="0"/>
        <v>3668</v>
      </c>
      <c r="P30" s="11">
        <f t="shared" si="1"/>
        <v>29.821138211382113</v>
      </c>
    </row>
    <row r="31" spans="1:16" ht="15" customHeight="1" thickBot="1" x14ac:dyDescent="0.25">
      <c r="A31" s="48" t="s">
        <v>13</v>
      </c>
      <c r="B31" s="49"/>
      <c r="C31" s="15">
        <f t="shared" ref="C31:N31" si="2">SUM(C6:C30)</f>
        <v>44144</v>
      </c>
      <c r="D31" s="15">
        <f t="shared" si="2"/>
        <v>71069</v>
      </c>
      <c r="E31" s="15">
        <f t="shared" si="2"/>
        <v>152897</v>
      </c>
      <c r="F31" s="15">
        <f t="shared" si="2"/>
        <v>129613</v>
      </c>
      <c r="G31" s="15">
        <f t="shared" si="2"/>
        <v>148861</v>
      </c>
      <c r="H31" s="15">
        <f t="shared" si="2"/>
        <v>154025</v>
      </c>
      <c r="I31" s="15">
        <f t="shared" si="2"/>
        <v>0</v>
      </c>
      <c r="J31" s="15">
        <f t="shared" si="2"/>
        <v>0</v>
      </c>
      <c r="K31" s="15">
        <f t="shared" si="2"/>
        <v>0</v>
      </c>
      <c r="L31" s="15">
        <f t="shared" si="2"/>
        <v>0</v>
      </c>
      <c r="M31" s="15">
        <f t="shared" si="2"/>
        <v>0</v>
      </c>
      <c r="N31" s="15">
        <f t="shared" si="2"/>
        <v>0</v>
      </c>
      <c r="O31" s="15">
        <f>SUM(O6:O30)</f>
        <v>700609</v>
      </c>
      <c r="P31" s="15">
        <f>O31/O4</f>
        <v>5696.0081300813008</v>
      </c>
    </row>
    <row r="32" spans="1:16" ht="17.25" customHeight="1" x14ac:dyDescent="0.2">
      <c r="A32" s="16"/>
      <c r="B32" s="17"/>
      <c r="L32" s="45" t="s">
        <v>14</v>
      </c>
      <c r="M32" s="45"/>
      <c r="N32" s="45"/>
      <c r="O32" s="45"/>
      <c r="P32" s="33">
        <f>P31</f>
        <v>5696.0081300813008</v>
      </c>
    </row>
    <row r="33" spans="1:16" ht="17.25" thickBot="1" x14ac:dyDescent="0.25">
      <c r="B33" s="19"/>
      <c r="L33" s="46" t="s">
        <v>15</v>
      </c>
      <c r="M33" s="46"/>
      <c r="N33" s="46"/>
      <c r="O33" s="46"/>
      <c r="P33" s="34">
        <f>P32/8</f>
        <v>712.0010162601626</v>
      </c>
    </row>
    <row r="34" spans="1:16" ht="16.5" x14ac:dyDescent="0.2">
      <c r="A34" s="20" t="s">
        <v>44</v>
      </c>
      <c r="B34" s="19"/>
      <c r="L34" s="21"/>
      <c r="M34" s="21"/>
      <c r="N34" s="21"/>
      <c r="O34" s="21"/>
      <c r="P34" s="22"/>
    </row>
    <row r="35" spans="1:16" ht="16.5" x14ac:dyDescent="0.2">
      <c r="A35" s="20" t="s">
        <v>46</v>
      </c>
      <c r="B35" s="19"/>
    </row>
    <row r="51" spans="1:16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4"/>
      <c r="L51" s="24"/>
      <c r="M51" s="24"/>
      <c r="N51" s="24"/>
      <c r="O51" s="24"/>
      <c r="P51" s="23"/>
    </row>
    <row r="52" spans="1:16" x14ac:dyDescent="0.2">
      <c r="A52" s="25"/>
      <c r="C52" s="26"/>
      <c r="D52" s="23"/>
      <c r="E52" s="23"/>
      <c r="F52" s="23"/>
      <c r="G52" s="23"/>
      <c r="H52" s="23"/>
      <c r="I52" s="23"/>
      <c r="J52" s="23"/>
      <c r="K52" s="24"/>
      <c r="L52" s="24"/>
      <c r="M52" s="24"/>
      <c r="N52" s="24"/>
      <c r="O52" s="24"/>
      <c r="P52" s="23"/>
    </row>
    <row r="53" spans="1:16" x14ac:dyDescent="0.2">
      <c r="A53" s="27"/>
      <c r="C53" s="26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4" spans="1:16" ht="12.75" customHeight="1" x14ac:dyDescent="0.2">
      <c r="A54" s="28"/>
      <c r="B54" s="28"/>
      <c r="C54" s="23"/>
      <c r="D54" s="23"/>
      <c r="E54" s="23"/>
      <c r="F54" s="23"/>
      <c r="G54" s="23"/>
      <c r="H54" s="23"/>
      <c r="I54" s="23"/>
      <c r="J54" s="23"/>
      <c r="K54" s="24"/>
      <c r="L54" s="24"/>
      <c r="M54" s="24"/>
      <c r="N54" s="24"/>
      <c r="O54" s="24"/>
      <c r="P54" s="23"/>
    </row>
    <row r="55" spans="1:16" x14ac:dyDescent="0.2">
      <c r="A55" s="29"/>
      <c r="B55" s="28"/>
      <c r="C55" s="23"/>
      <c r="D55" s="23"/>
      <c r="E55" s="23"/>
      <c r="F55" s="23"/>
      <c r="G55" s="23"/>
      <c r="H55" s="23"/>
      <c r="I55" s="23"/>
      <c r="J55" s="23"/>
      <c r="K55" s="24"/>
      <c r="L55" s="24"/>
      <c r="M55" s="24"/>
      <c r="N55" s="24"/>
      <c r="O55" s="24"/>
      <c r="P55" s="23"/>
    </row>
    <row r="60" spans="1:16" x14ac:dyDescent="0.2">
      <c r="A60" s="20" t="s">
        <v>44</v>
      </c>
      <c r="B60" s="16"/>
    </row>
    <row r="61" spans="1:16" x14ac:dyDescent="0.2">
      <c r="A61" s="20" t="s">
        <v>46</v>
      </c>
      <c r="B61" s="16"/>
    </row>
  </sheetData>
  <sortState xmlns:xlrd2="http://schemas.microsoft.com/office/spreadsheetml/2017/richdata2" ref="A6:P30">
    <sortCondition descending="1" ref="O6:O30"/>
  </sortState>
  <mergeCells count="5">
    <mergeCell ref="A3:P3"/>
    <mergeCell ref="L32:O32"/>
    <mergeCell ref="L33:O33"/>
    <mergeCell ref="A2:P2"/>
    <mergeCell ref="A31:B31"/>
  </mergeCells>
  <printOptions horizontalCentered="1"/>
  <pageMargins left="0.70866141732283472" right="0.70866141732283472" top="0.74803149606299213" bottom="0.47244094488188981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3.5</vt:lpstr>
      <vt:lpstr>'3.5'!Área_de_impresión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2019-08-14T22:53:28Z</cp:lastPrinted>
  <dcterms:created xsi:type="dcterms:W3CDTF">2011-02-10T16:18:34Z</dcterms:created>
  <dcterms:modified xsi:type="dcterms:W3CDTF">2026-07-16T21:57:28Z</dcterms:modified>
</cp:coreProperties>
</file>