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F:\MARZO 2026\BE Marzo 2026\II. Atención de la Violencia\c) Casos de VMIGF, según departamento\"/>
    </mc:Choice>
  </mc:AlternateContent>
  <xr:revisionPtr revIDLastSave="0" documentId="13_ncr:1_{3E8F60DE-9358-493D-914B-DA123CFFC120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2.9" sheetId="1" r:id="rId1"/>
  </sheets>
  <definedNames>
    <definedName name="_xlnm._FilterDatabase" localSheetId="0" hidden="1">'2.9'!$A$7:$S$7</definedName>
    <definedName name="_xlnm.Print_Area" localSheetId="0">'2.9'!$A$1:$S$40</definedName>
    <definedName name="Excel_BuiltIn__FilterDatabase_3_1" localSheetId="0">#REF!</definedName>
    <definedName name="Excel_BuiltIn__FilterDatabase_3_1">#REF!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9" i="1" l="1"/>
  <c r="F9" i="1" s="1"/>
  <c r="Q34" i="1"/>
  <c r="R9" i="1" l="1"/>
  <c r="P9" i="1"/>
  <c r="N9" i="1"/>
  <c r="L9" i="1"/>
  <c r="J9" i="1"/>
  <c r="H9" i="1"/>
  <c r="E34" i="1"/>
  <c r="O34" i="1" l="1"/>
  <c r="M34" i="1"/>
  <c r="K34" i="1"/>
  <c r="I34" i="1"/>
  <c r="G34" i="1"/>
  <c r="D8" i="1" l="1"/>
  <c r="F8" i="1" l="1"/>
  <c r="H8" i="1"/>
  <c r="J8" i="1"/>
  <c r="D24" i="1"/>
  <c r="D21" i="1"/>
  <c r="D27" i="1"/>
  <c r="D16" i="1"/>
  <c r="D11" i="1" l="1"/>
  <c r="H11" i="1" s="1"/>
  <c r="D25" i="1"/>
  <c r="F25" i="1" s="1"/>
  <c r="D30" i="1"/>
  <c r="N30" i="1" s="1"/>
  <c r="D22" i="1"/>
  <c r="D13" i="1"/>
  <c r="D31" i="1"/>
  <c r="R31" i="1" s="1"/>
  <c r="D23" i="1"/>
  <c r="D19" i="1"/>
  <c r="P19" i="1" s="1"/>
  <c r="D28" i="1"/>
  <c r="D12" i="1"/>
  <c r="N12" i="1" s="1"/>
  <c r="D33" i="1"/>
  <c r="D20" i="1"/>
  <c r="R20" i="1" s="1"/>
  <c r="P8" i="1"/>
  <c r="F16" i="1"/>
  <c r="N24" i="1"/>
  <c r="D15" i="1"/>
  <c r="D10" i="1"/>
  <c r="D29" i="1"/>
  <c r="L29" i="1" s="1"/>
  <c r="D26" i="1"/>
  <c r="P26" i="1" s="1"/>
  <c r="D18" i="1"/>
  <c r="N18" i="1" s="1"/>
  <c r="D17" i="1"/>
  <c r="F17" i="1" s="1"/>
  <c r="D32" i="1"/>
  <c r="D14" i="1"/>
  <c r="R14" i="1" s="1"/>
  <c r="D34" i="1" l="1"/>
  <c r="J32" i="1"/>
  <c r="F28" i="1"/>
  <c r="R28" i="1"/>
  <c r="L27" i="1"/>
  <c r="P27" i="1"/>
  <c r="N27" i="1"/>
  <c r="J27" i="1"/>
  <c r="R27" i="1"/>
  <c r="F27" i="1"/>
  <c r="H27" i="1"/>
  <c r="P10" i="1"/>
  <c r="H10" i="1"/>
  <c r="F10" i="1"/>
  <c r="L13" i="1"/>
  <c r="R13" i="1"/>
  <c r="H13" i="1"/>
  <c r="F15" i="1"/>
  <c r="H15" i="1"/>
  <c r="J22" i="1"/>
  <c r="H22" i="1"/>
  <c r="F22" i="1"/>
  <c r="H21" i="1"/>
  <c r="F21" i="1"/>
  <c r="L33" i="1"/>
  <c r="R33" i="1"/>
  <c r="H33" i="1"/>
  <c r="F33" i="1"/>
  <c r="R23" i="1"/>
  <c r="H23" i="1"/>
  <c r="N28" i="1"/>
  <c r="P11" i="1"/>
  <c r="N31" i="1"/>
  <c r="J28" i="1"/>
  <c r="F13" i="1"/>
  <c r="P21" i="1"/>
  <c r="F11" i="1"/>
  <c r="N33" i="1"/>
  <c r="N23" i="1"/>
  <c r="N19" i="1"/>
  <c r="H19" i="1"/>
  <c r="J33" i="1"/>
  <c r="J11" i="1"/>
  <c r="N13" i="1"/>
  <c r="R19" i="1"/>
  <c r="F19" i="1"/>
  <c r="P18" i="1"/>
  <c r="H32" i="1"/>
  <c r="H18" i="1"/>
  <c r="J17" i="1"/>
  <c r="J18" i="1"/>
  <c r="L22" i="1"/>
  <c r="R18" i="1"/>
  <c r="N11" i="1"/>
  <c r="L18" i="1"/>
  <c r="L17" i="1"/>
  <c r="N10" i="1"/>
  <c r="H17" i="1"/>
  <c r="H12" i="1"/>
  <c r="F32" i="1"/>
  <c r="P22" i="1"/>
  <c r="R17" i="1"/>
  <c r="J10" i="1"/>
  <c r="F18" i="1"/>
  <c r="P12" i="1"/>
  <c r="P17" i="1"/>
  <c r="L10" i="1"/>
  <c r="R32" i="1"/>
  <c r="L28" i="1"/>
  <c r="N32" i="1"/>
  <c r="N22" i="1"/>
  <c r="P32" i="1"/>
  <c r="R21" i="1"/>
  <c r="R25" i="1"/>
  <c r="L32" i="1"/>
  <c r="J21" i="1"/>
  <c r="L21" i="1"/>
  <c r="L14" i="1"/>
  <c r="H31" i="1"/>
  <c r="J19" i="1"/>
  <c r="H24" i="1"/>
  <c r="P23" i="1"/>
  <c r="H25" i="1"/>
  <c r="P24" i="1"/>
  <c r="F24" i="1"/>
  <c r="J25" i="1"/>
  <c r="N21" i="1"/>
  <c r="L8" i="1"/>
  <c r="P28" i="1"/>
  <c r="L19" i="1"/>
  <c r="F29" i="1"/>
  <c r="P16" i="1"/>
  <c r="F23" i="1"/>
  <c r="L23" i="1"/>
  <c r="R16" i="1"/>
  <c r="H16" i="1"/>
  <c r="P13" i="1"/>
  <c r="P33" i="1"/>
  <c r="L16" i="1"/>
  <c r="J13" i="1"/>
  <c r="J16" i="1"/>
  <c r="N16" i="1"/>
  <c r="P14" i="1"/>
  <c r="N17" i="1"/>
  <c r="R29" i="1"/>
  <c r="J29" i="1"/>
  <c r="J23" i="1"/>
  <c r="N25" i="1"/>
  <c r="P30" i="1"/>
  <c r="P29" i="1"/>
  <c r="R30" i="1"/>
  <c r="P20" i="1"/>
  <c r="N8" i="1"/>
  <c r="R8" i="1"/>
  <c r="H29" i="1"/>
  <c r="N15" i="1"/>
  <c r="J15" i="1"/>
  <c r="L12" i="1"/>
  <c r="P31" i="1"/>
  <c r="H14" i="1"/>
  <c r="J31" i="1"/>
  <c r="R26" i="1"/>
  <c r="L31" i="1"/>
  <c r="J30" i="1"/>
  <c r="L25" i="1"/>
  <c r="P25" i="1"/>
  <c r="L30" i="1"/>
  <c r="J14" i="1"/>
  <c r="L11" i="1"/>
  <c r="H28" i="1"/>
  <c r="F14" i="1"/>
  <c r="L15" i="1"/>
  <c r="F30" i="1"/>
  <c r="R12" i="1"/>
  <c r="R22" i="1"/>
  <c r="N14" i="1"/>
  <c r="R24" i="1"/>
  <c r="R10" i="1"/>
  <c r="R11" i="1"/>
  <c r="L24" i="1"/>
  <c r="J12" i="1"/>
  <c r="F20" i="1"/>
  <c r="L26" i="1"/>
  <c r="J20" i="1"/>
  <c r="H20" i="1"/>
  <c r="J24" i="1"/>
  <c r="J26" i="1"/>
  <c r="N26" i="1"/>
  <c r="L20" i="1"/>
  <c r="F31" i="1"/>
  <c r="P15" i="1"/>
  <c r="H30" i="1"/>
  <c r="F12" i="1"/>
  <c r="N29" i="1"/>
  <c r="R15" i="1"/>
  <c r="N20" i="1"/>
  <c r="F26" i="1"/>
  <c r="H26" i="1"/>
  <c r="F34" i="1" l="1"/>
  <c r="P34" i="1"/>
  <c r="L34" i="1"/>
  <c r="J34" i="1"/>
  <c r="H34" i="1"/>
  <c r="R34" i="1"/>
  <c r="N34" i="1"/>
</calcChain>
</file>

<file path=xl/sharedStrings.xml><?xml version="1.0" encoding="utf-8"?>
<sst xmlns="http://schemas.openxmlformats.org/spreadsheetml/2006/main" count="53" uniqueCount="46">
  <si>
    <t>N°</t>
  </si>
  <si>
    <t>Total</t>
  </si>
  <si>
    <t>%</t>
  </si>
  <si>
    <t>Jóvenes 
(18-29 años)</t>
  </si>
  <si>
    <t>Adulto
 (30-59 años)</t>
  </si>
  <si>
    <t>Infancia 
(0-5 años)</t>
  </si>
  <si>
    <t>Niñez
 (6-11 años)</t>
  </si>
  <si>
    <t>Adolescente
 (12-14 años)</t>
  </si>
  <si>
    <t>Adolescente Tardio 
(15-17 años)</t>
  </si>
  <si>
    <t>Adulto Mayor (60 a más años)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</si>
  <si>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</si>
  <si>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</si>
  <si>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</si>
  <si>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</si>
  <si>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</si>
  <si>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</si>
  <si>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</si>
  <si>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</si>
  <si>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</si>
  <si>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</si>
  <si>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</si>
  <si>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</si>
  <si>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</si>
  <si>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</si>
  <si>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</si>
  <si>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</si>
  <si>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</si>
  <si>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</si>
  <si>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</si>
  <si>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</si>
  <si>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</si>
  <si>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</si>
  <si>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(/1) Mujeres alguna vez unidas de 15 a 49 años que han sufrido alguna vez violencia por parte de su esposo o compañero.</t>
  </si>
  <si>
    <t>Cuadro N° 2.9</t>
  </si>
  <si>
    <t>Lima Metropolitana/2</t>
  </si>
  <si>
    <t>Lima Provincia/3</t>
  </si>
  <si>
    <t>/2 Comprende los 43 distritos que conforman la provincia de Lima Metropolitana. Según Ley 31140 que modifica la Ley 27783.</t>
  </si>
  <si>
    <t>/3 Comprende las provincias: Barranca, Cajatambo, Canta, Cañete, Huaral, Huarochirí, Huaura, Oyón y Yauyos. Según Ley 31140 que modifica la Ley 27783.</t>
  </si>
  <si>
    <t>Junin</t>
  </si>
  <si>
    <t>Huanuco</t>
  </si>
  <si>
    <t>Apurimac</t>
  </si>
  <si>
    <t>CASOS DE PERSONAS AFECTADAS POR HECHOS DE VIOLENCIA CONTRA LAS MUJERES, LOS INTEGRANTES DEL GRUPO FAMILIAR Y PERSONAS AFECTADAS POR VIOLENCIA SEXUAL ATENDIDOS POR EL PROGRAMA NACIONAL WARMI ÑAN,  SEGÚN DEPARTAMENTO Y GRUPOS DE EDAD</t>
  </si>
  <si>
    <t>Elaboración : SGIC - UPPM - Warmi Ñan</t>
  </si>
  <si>
    <t>Violencia psicológica, física y/o sexual (/1) ENDES 2024</t>
  </si>
  <si>
    <t>Fuente : Registro de casos del Centro Emergencia Mujer y Familia</t>
  </si>
  <si>
    <t>Periodo: Enero - Marzo,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</si>
</sst>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8"/>
      <name val="Arial Narrow"/>
      <family val="2"/>
    </font>
    <font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6795556505021"/>
        <bgColor theme="0"/>
      </patternFill>
    </fill>
    <fill>
      <patternFill patternType="solid">
        <fgColor theme="0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medium">
        <color rgb="FF969696"/>
      </top>
      <bottom style="medium">
        <color rgb="FF969696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0" fontId="1" fillId="0" borderId="0"/>
  </cellStyleXfs>
  <cellXfs count="36">
    <xf numFmtId="0" fontId="0" fillId="0" borderId="0" xfId="0"/>
    <xf numFmtId="0" fontId="3" fillId="3" borderId="0" xfId="0" applyFont="1" applyFill="1" applyAlignment="1">
      <alignment vertical="center"/>
    </xf>
    <xf numFmtId="0" fontId="4" fillId="3" borderId="0" xfId="2" applyFont="1" applyFill="1"/>
    <xf numFmtId="0" fontId="4" fillId="3" borderId="0" xfId="2" applyFont="1" applyFill="1" applyAlignment="1">
      <alignment horizontal="centerContinuous"/>
    </xf>
    <xf numFmtId="0" fontId="4" fillId="3" borderId="0" xfId="2" applyFont="1" applyFill="1" applyAlignment="1">
      <alignment horizontal="center"/>
    </xf>
    <xf numFmtId="0" fontId="4" fillId="3" borderId="0" xfId="2" applyFont="1" applyFill="1" applyAlignment="1">
      <alignment horizontal="centerContinuous" vertical="center" wrapText="1"/>
    </xf>
    <xf numFmtId="0" fontId="6" fillId="3" borderId="0" xfId="2" applyFont="1" applyFill="1" applyAlignment="1">
      <alignment horizontal="justify" vertical="center" wrapText="1"/>
    </xf>
    <xf numFmtId="0" fontId="7" fillId="3" borderId="0" xfId="2" applyFont="1" applyFill="1" applyAlignment="1">
      <alignment vertical="center"/>
    </xf>
    <xf numFmtId="0" fontId="8" fillId="6" borderId="0" xfId="2" applyFont="1" applyFill="1" applyAlignment="1">
      <alignment vertical="center" wrapText="1"/>
    </xf>
    <xf numFmtId="49" fontId="8" fillId="6" borderId="0" xfId="2" applyNumberFormat="1" applyFont="1" applyFill="1" applyAlignment="1">
      <alignment horizontal="center" vertical="center" wrapText="1"/>
    </xf>
    <xf numFmtId="0" fontId="4" fillId="7" borderId="2" xfId="2" applyFont="1" applyFill="1" applyBorder="1" applyAlignment="1">
      <alignment horizontal="center" vertical="center"/>
    </xf>
    <xf numFmtId="0" fontId="9" fillId="7" borderId="3" xfId="3" applyFont="1" applyFill="1" applyBorder="1" applyAlignment="1">
      <alignment horizontal="left" vertical="center" wrapText="1"/>
    </xf>
    <xf numFmtId="9" fontId="4" fillId="7" borderId="2" xfId="4" applyFont="1" applyFill="1" applyBorder="1" applyAlignment="1">
      <alignment horizontal="center" vertical="center" wrapText="1"/>
    </xf>
    <xf numFmtId="3" fontId="7" fillId="7" borderId="2" xfId="2" applyNumberFormat="1" applyFont="1" applyFill="1" applyBorder="1" applyAlignment="1">
      <alignment horizontal="center" vertical="center" wrapText="1"/>
    </xf>
    <xf numFmtId="3" fontId="4" fillId="7" borderId="2" xfId="0" applyNumberFormat="1" applyFont="1" applyFill="1" applyBorder="1" applyAlignment="1">
      <alignment horizontal="center" vertical="center"/>
    </xf>
    <xf numFmtId="0" fontId="4" fillId="7" borderId="4" xfId="2" applyFont="1" applyFill="1" applyBorder="1" applyAlignment="1">
      <alignment horizontal="center" vertical="center"/>
    </xf>
    <xf numFmtId="0" fontId="9" fillId="7" borderId="5" xfId="3" applyFont="1" applyFill="1" applyBorder="1" applyAlignment="1">
      <alignment horizontal="left" vertical="center" wrapText="1"/>
    </xf>
    <xf numFmtId="9" fontId="4" fillId="7" borderId="4" xfId="4" applyFont="1" applyFill="1" applyBorder="1" applyAlignment="1">
      <alignment horizontal="center" vertical="center" wrapText="1"/>
    </xf>
    <xf numFmtId="3" fontId="7" fillId="7" borderId="4" xfId="2" applyNumberFormat="1" applyFont="1" applyFill="1" applyBorder="1" applyAlignment="1">
      <alignment horizontal="center" vertical="center" wrapText="1"/>
    </xf>
    <xf numFmtId="0" fontId="4" fillId="4" borderId="0" xfId="2" applyFont="1" applyFill="1"/>
    <xf numFmtId="9" fontId="8" fillId="6" borderId="1" xfId="4" applyFont="1" applyFill="1" applyBorder="1" applyAlignment="1">
      <alignment horizontal="center" vertical="center" wrapText="1"/>
    </xf>
    <xf numFmtId="3" fontId="8" fillId="6" borderId="1" xfId="2" applyNumberFormat="1" applyFont="1" applyFill="1" applyBorder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9" fontId="7" fillId="3" borderId="0" xfId="4" applyFont="1" applyFill="1" applyBorder="1" applyAlignment="1">
      <alignment horizontal="center" vertical="center" wrapText="1"/>
    </xf>
    <xf numFmtId="164" fontId="7" fillId="3" borderId="0" xfId="4" applyNumberFormat="1" applyFont="1" applyFill="1" applyBorder="1" applyAlignment="1">
      <alignment horizontal="center" vertical="center" wrapText="1"/>
    </xf>
    <xf numFmtId="0" fontId="4" fillId="3" borderId="0" xfId="2" applyFont="1" applyFill="1" applyAlignment="1">
      <alignment vertical="center" wrapText="1"/>
    </xf>
    <xf numFmtId="0" fontId="4" fillId="3" borderId="0" xfId="2" applyFont="1" applyFill="1" applyAlignment="1">
      <alignment horizontal="center" vertical="center" wrapText="1"/>
    </xf>
    <xf numFmtId="0" fontId="7" fillId="5" borderId="0" xfId="0" applyFont="1" applyFill="1" applyAlignment="1">
      <alignment horizontal="left" vertical="center" indent="1"/>
    </xf>
    <xf numFmtId="164" fontId="4" fillId="7" borderId="2" xfId="4" applyNumberFormat="1" applyFont="1" applyFill="1" applyBorder="1" applyAlignment="1">
      <alignment horizontal="right" vertical="center" wrapText="1"/>
    </xf>
    <xf numFmtId="0" fontId="11" fillId="2" borderId="0" xfId="2" applyFont="1" applyFill="1" applyAlignment="1">
      <alignment vertical="center"/>
    </xf>
    <xf numFmtId="164" fontId="8" fillId="6" borderId="1" xfId="4" applyNumberFormat="1" applyFont="1" applyFill="1" applyBorder="1" applyAlignment="1">
      <alignment horizontal="right" vertical="center" wrapText="1"/>
    </xf>
    <xf numFmtId="0" fontId="12" fillId="0" borderId="0" xfId="0" applyFont="1"/>
    <xf numFmtId="0" fontId="4" fillId="0" borderId="0" xfId="2" applyFont="1" applyAlignment="1">
      <alignment horizontal="center"/>
    </xf>
    <xf numFmtId="0" fontId="5" fillId="3" borderId="0" xfId="2" applyFont="1" applyFill="1" applyAlignment="1">
      <alignment horizontal="justify" vertical="center" wrapText="1"/>
    </xf>
    <xf numFmtId="0" fontId="8" fillId="6" borderId="1" xfId="2" applyFont="1" applyFill="1" applyBorder="1" applyAlignment="1">
      <alignment horizontal="center" vertical="center" wrapText="1"/>
    </xf>
    <xf numFmtId="0" fontId="8" fillId="6" borderId="6" xfId="2" applyFont="1" applyFill="1" applyBorder="1" applyAlignment="1">
      <alignment horizontal="center" vertical="center" wrapText="1"/>
    </xf>
  </cellXfs>
  <cellStyles count="6">
    <cellStyle name="Normal" xfId="0" builtinId="0"/>
    <cellStyle name="Normal 2" xfId="1" xr:uid="{00000000-0005-0000-0000-000001000000}"/>
    <cellStyle name="Normal 2 3" xfId="5" xr:uid="{00000000-0005-0000-0000-000002000000}"/>
    <cellStyle name="Normal_Directorio CEMs - agos - 2009 - UGTAI" xfId="2" xr:uid="{00000000-0005-0000-0000-000003000000}"/>
    <cellStyle name="Normal_Hoja4" xfId="3" xr:uid="{00000000-0005-0000-0000-000004000000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showGridLines="0" tabSelected="1" view="pageBreakPreview" zoomScale="87" zoomScaleSheetLayoutView="87" workbookViewId="0">
      <selection activeCell="A5" sqref="A5:XFD5"/>
    </sheetView>
  </sheetViews>
  <sheetFormatPr baseColWidth="10" defaultColWidth="11.42578125" defaultRowHeight="12.75" x14ac:dyDescent="0.2"/>
  <cols>
    <col min="1" max="1" width="4.7109375" style="2" customWidth="1"/>
    <col min="2" max="2" width="21.7109375" style="2" customWidth="1"/>
    <col min="3" max="3" width="1.140625" style="2" customWidth="1"/>
    <col min="4" max="4" width="9.7109375" style="2" customWidth="1"/>
    <col min="5" max="5" width="11.7109375" style="2" customWidth="1"/>
    <col min="6" max="6" width="4.7109375" style="2" customWidth="1"/>
    <col min="7" max="7" width="10.5703125" style="2" customWidth="1"/>
    <col min="8" max="8" width="5.7109375" style="2" customWidth="1"/>
    <col min="9" max="9" width="11.7109375" style="2" customWidth="1"/>
    <col min="10" max="10" width="5.7109375" style="2" customWidth="1"/>
    <col min="11" max="11" width="11.7109375" style="2" customWidth="1"/>
    <col min="12" max="12" width="5.7109375" style="2" customWidth="1"/>
    <col min="13" max="13" width="11.7109375" style="2" customWidth="1"/>
    <col min="14" max="14" width="6.5703125" style="2" customWidth="1"/>
    <col min="15" max="15" width="11.7109375" style="2" customWidth="1"/>
    <col min="16" max="16" width="5.7109375" style="2" customWidth="1"/>
    <col min="17" max="17" width="11.7109375" style="2" customWidth="1"/>
    <col min="18" max="18" width="5.7109375" style="2" customWidth="1"/>
    <col min="19" max="19" width="17.5703125" style="4" customWidth="1"/>
    <col min="20" max="16384" width="11.42578125" style="2"/>
  </cols>
  <sheetData>
    <row r="1" spans="1:19" ht="18" x14ac:dyDescent="0.2">
      <c r="A1" s="1" t="s">
        <v>33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9" ht="6" customHeight="1" x14ac:dyDescent="0.2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9" ht="36" customHeight="1" x14ac:dyDescent="0.2">
      <c r="A3" s="33" t="s">
        <v>41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</row>
    <row r="4" spans="1:19" ht="6" customHeight="1" x14ac:dyDescent="0.2">
      <c r="B4" s="6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9" ht="13.5" customHeight="1" x14ac:dyDescent="0.2">
      <c r="A5" s="7" t="s">
        <v>45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32"/>
    </row>
    <row r="6" spans="1:19" ht="4.5" customHeight="1" x14ac:dyDescent="0.2"/>
    <row r="7" spans="1:19" ht="52.5" customHeight="1" x14ac:dyDescent="0.2">
      <c r="A7" s="8" t="s">
        <v>0</v>
      </c>
      <c r="B7" s="8" t="s">
        <v>31</v>
      </c>
      <c r="C7" s="9"/>
      <c r="D7" s="9" t="s">
        <v>1</v>
      </c>
      <c r="E7" s="9" t="s">
        <v>5</v>
      </c>
      <c r="F7" s="9" t="s">
        <v>2</v>
      </c>
      <c r="G7" s="9" t="s">
        <v>6</v>
      </c>
      <c r="H7" s="9" t="s">
        <v>2</v>
      </c>
      <c r="I7" s="9" t="s">
        <v>7</v>
      </c>
      <c r="J7" s="9" t="s">
        <v>2</v>
      </c>
      <c r="K7" s="9" t="s">
        <v>8</v>
      </c>
      <c r="L7" s="9" t="s">
        <v>2</v>
      </c>
      <c r="M7" s="9" t="s">
        <v>3</v>
      </c>
      <c r="N7" s="9" t="s">
        <v>2</v>
      </c>
      <c r="O7" s="9" t="s">
        <v>4</v>
      </c>
      <c r="P7" s="9" t="s">
        <v>2</v>
      </c>
      <c r="Q7" s="9" t="s">
        <v>9</v>
      </c>
      <c r="R7" s="9" t="s">
        <v>2</v>
      </c>
      <c r="S7" s="9" t="s">
        <v>43</v>
      </c>
    </row>
    <row r="8" spans="1:19" ht="18.75" customHeight="1" x14ac:dyDescent="0.2">
      <c r="A8" s="10">
        <v>1</v>
      </c>
      <c r="B8" s="11" t="s">
        <v>34</v>
      </c>
      <c r="C8" s="12"/>
      <c r="D8" s="13">
        <f t="shared" ref="D8:D33" si="0">E8+G8+I8+K8+M8+O8+Q8</f>
        <v>9683</v>
      </c>
      <c r="E8" s="14">
        <v>631</v>
      </c>
      <c r="F8" s="12">
        <f t="shared" ref="F8:F33" si="1">E8/D8</f>
        <v>6.516575441495405E-2</v>
      </c>
      <c r="G8" s="14">
        <v>1298</v>
      </c>
      <c r="H8" s="12">
        <f t="shared" ref="H8:H33" si="2">G8/$D8</f>
        <v>0.13404936486626046</v>
      </c>
      <c r="I8" s="14">
        <v>900</v>
      </c>
      <c r="J8" s="12">
        <f t="shared" ref="J8:J33" si="3">I8/$D8</f>
        <v>9.2946400908809249E-2</v>
      </c>
      <c r="K8" s="14">
        <v>761</v>
      </c>
      <c r="L8" s="12">
        <f t="shared" ref="L8:L33" si="4">K8/$D8</f>
        <v>7.8591345657337608E-2</v>
      </c>
      <c r="M8" s="14">
        <v>1884</v>
      </c>
      <c r="N8" s="12">
        <f t="shared" ref="N8:N33" si="5">M8/$D8</f>
        <v>0.19456779923577402</v>
      </c>
      <c r="O8" s="14">
        <v>3316</v>
      </c>
      <c r="P8" s="12">
        <f t="shared" ref="P8:P33" si="6">O8/$D8</f>
        <v>0.34245585045956833</v>
      </c>
      <c r="Q8" s="14">
        <v>893</v>
      </c>
      <c r="R8" s="12">
        <f t="shared" ref="R8:R33" si="7">Q8/$D8</f>
        <v>9.2223484457296293E-2</v>
      </c>
      <c r="S8" s="28">
        <v>0.52539158689999998</v>
      </c>
    </row>
    <row r="9" spans="1:19" ht="18.75" customHeight="1" x14ac:dyDescent="0.2">
      <c r="A9" s="10">
        <v>2</v>
      </c>
      <c r="B9" s="11" t="s">
        <v>12</v>
      </c>
      <c r="C9" s="12"/>
      <c r="D9" s="13">
        <f t="shared" si="0"/>
        <v>3902</v>
      </c>
      <c r="E9" s="14">
        <v>392</v>
      </c>
      <c r="F9" s="12">
        <f t="shared" si="1"/>
        <v>0.10046130189646335</v>
      </c>
      <c r="G9" s="14">
        <v>540</v>
      </c>
      <c r="H9" s="12">
        <f t="shared" si="2"/>
        <v>0.13839056893900564</v>
      </c>
      <c r="I9" s="14">
        <v>308</v>
      </c>
      <c r="J9" s="12">
        <f t="shared" si="3"/>
        <v>7.8933880061506922E-2</v>
      </c>
      <c r="K9" s="14">
        <v>282</v>
      </c>
      <c r="L9" s="12">
        <f t="shared" si="4"/>
        <v>7.227063044592516E-2</v>
      </c>
      <c r="M9" s="14">
        <v>634</v>
      </c>
      <c r="N9" s="12">
        <f t="shared" si="5"/>
        <v>0.16248077908764735</v>
      </c>
      <c r="O9" s="14">
        <v>1432</v>
      </c>
      <c r="P9" s="12">
        <f t="shared" si="6"/>
        <v>0.36699128651973345</v>
      </c>
      <c r="Q9" s="14">
        <v>314</v>
      </c>
      <c r="R9" s="12">
        <f t="shared" si="7"/>
        <v>8.0471553049718092E-2</v>
      </c>
      <c r="S9" s="28">
        <v>0.53220419470000002</v>
      </c>
    </row>
    <row r="10" spans="1:19" s="19" customFormat="1" ht="18.75" customHeight="1" x14ac:dyDescent="0.2">
      <c r="A10" s="15">
        <v>3</v>
      </c>
      <c r="B10" s="16" t="s">
        <v>16</v>
      </c>
      <c r="C10" s="17"/>
      <c r="D10" s="18">
        <f t="shared" si="0"/>
        <v>2680</v>
      </c>
      <c r="E10" s="14">
        <v>182</v>
      </c>
      <c r="F10" s="17">
        <f t="shared" si="1"/>
        <v>6.7910447761194023E-2</v>
      </c>
      <c r="G10" s="14">
        <v>327</v>
      </c>
      <c r="H10" s="17">
        <f t="shared" si="2"/>
        <v>0.12201492537313433</v>
      </c>
      <c r="I10" s="14">
        <v>207</v>
      </c>
      <c r="J10" s="17">
        <f t="shared" si="3"/>
        <v>7.723880597014926E-2</v>
      </c>
      <c r="K10" s="14">
        <v>215</v>
      </c>
      <c r="L10" s="17">
        <f t="shared" si="4"/>
        <v>8.0223880597014921E-2</v>
      </c>
      <c r="M10" s="14">
        <v>539</v>
      </c>
      <c r="N10" s="17">
        <f t="shared" si="5"/>
        <v>0.20111940298507464</v>
      </c>
      <c r="O10" s="14">
        <v>1044</v>
      </c>
      <c r="P10" s="17">
        <f t="shared" si="6"/>
        <v>0.38955223880597017</v>
      </c>
      <c r="Q10" s="14">
        <v>166</v>
      </c>
      <c r="R10" s="17">
        <f t="shared" si="7"/>
        <v>6.1940298507462688E-2</v>
      </c>
      <c r="S10" s="28">
        <v>0.59266491909999997</v>
      </c>
    </row>
    <row r="11" spans="1:19" ht="18.75" customHeight="1" x14ac:dyDescent="0.2">
      <c r="A11" s="10">
        <v>4</v>
      </c>
      <c r="B11" s="16" t="s">
        <v>19</v>
      </c>
      <c r="C11" s="17"/>
      <c r="D11" s="18">
        <f t="shared" si="0"/>
        <v>2068</v>
      </c>
      <c r="E11" s="14">
        <v>180</v>
      </c>
      <c r="F11" s="17">
        <f t="shared" si="1"/>
        <v>8.7040618955512572E-2</v>
      </c>
      <c r="G11" s="14">
        <v>290</v>
      </c>
      <c r="H11" s="17">
        <f t="shared" si="2"/>
        <v>0.14023210831721469</v>
      </c>
      <c r="I11" s="14">
        <v>187</v>
      </c>
      <c r="J11" s="17">
        <f t="shared" si="3"/>
        <v>9.0425531914893623E-2</v>
      </c>
      <c r="K11" s="14">
        <v>177</v>
      </c>
      <c r="L11" s="17">
        <f t="shared" si="4"/>
        <v>8.5589941972920691E-2</v>
      </c>
      <c r="M11" s="14">
        <v>476</v>
      </c>
      <c r="N11" s="17">
        <f t="shared" si="5"/>
        <v>0.23017408123791103</v>
      </c>
      <c r="O11" s="14">
        <v>682</v>
      </c>
      <c r="P11" s="17">
        <f t="shared" si="6"/>
        <v>0.32978723404255317</v>
      </c>
      <c r="Q11" s="14">
        <v>76</v>
      </c>
      <c r="R11" s="17">
        <f t="shared" si="7"/>
        <v>3.6750483558994199E-2</v>
      </c>
      <c r="S11" s="28">
        <v>0.51640179009999998</v>
      </c>
    </row>
    <row r="12" spans="1:19" s="19" customFormat="1" ht="18.75" customHeight="1" x14ac:dyDescent="0.2">
      <c r="A12" s="10">
        <v>5</v>
      </c>
      <c r="B12" s="16" t="s">
        <v>35</v>
      </c>
      <c r="C12" s="17"/>
      <c r="D12" s="18">
        <f t="shared" si="0"/>
        <v>2018</v>
      </c>
      <c r="E12" s="14">
        <v>99</v>
      </c>
      <c r="F12" s="17">
        <f t="shared" si="1"/>
        <v>4.9058473736372649E-2</v>
      </c>
      <c r="G12" s="14">
        <v>250</v>
      </c>
      <c r="H12" s="17">
        <f t="shared" si="2"/>
        <v>0.12388503468780972</v>
      </c>
      <c r="I12" s="14">
        <v>189</v>
      </c>
      <c r="J12" s="17">
        <f t="shared" si="3"/>
        <v>9.3657086223984137E-2</v>
      </c>
      <c r="K12" s="14">
        <v>140</v>
      </c>
      <c r="L12" s="17">
        <f t="shared" si="4"/>
        <v>6.9375619425173438E-2</v>
      </c>
      <c r="M12" s="14">
        <v>464</v>
      </c>
      <c r="N12" s="17">
        <f t="shared" si="5"/>
        <v>0.22993062438057482</v>
      </c>
      <c r="O12" s="14">
        <v>756</v>
      </c>
      <c r="P12" s="17">
        <f t="shared" si="6"/>
        <v>0.37462834489593655</v>
      </c>
      <c r="Q12" s="14">
        <v>120</v>
      </c>
      <c r="R12" s="17">
        <f t="shared" si="7"/>
        <v>5.9464816650148661E-2</v>
      </c>
      <c r="S12" s="28">
        <v>0.56068267189999998</v>
      </c>
    </row>
    <row r="13" spans="1:19" ht="18.75" customHeight="1" x14ac:dyDescent="0.2">
      <c r="A13" s="15">
        <v>6</v>
      </c>
      <c r="B13" s="16" t="s">
        <v>25</v>
      </c>
      <c r="C13" s="17"/>
      <c r="D13" s="18">
        <f t="shared" si="0"/>
        <v>1904</v>
      </c>
      <c r="E13" s="14">
        <v>74</v>
      </c>
      <c r="F13" s="17">
        <f t="shared" si="1"/>
        <v>3.8865546218487396E-2</v>
      </c>
      <c r="G13" s="14">
        <v>143</v>
      </c>
      <c r="H13" s="17">
        <f t="shared" si="2"/>
        <v>7.510504201680672E-2</v>
      </c>
      <c r="I13" s="14">
        <v>139</v>
      </c>
      <c r="J13" s="17">
        <f t="shared" si="3"/>
        <v>7.3004201680672273E-2</v>
      </c>
      <c r="K13" s="14">
        <v>129</v>
      </c>
      <c r="L13" s="17">
        <f t="shared" si="4"/>
        <v>6.775210084033613E-2</v>
      </c>
      <c r="M13" s="14">
        <v>529</v>
      </c>
      <c r="N13" s="17">
        <f t="shared" si="5"/>
        <v>0.27783613445378152</v>
      </c>
      <c r="O13" s="14">
        <v>803</v>
      </c>
      <c r="P13" s="17">
        <f t="shared" si="6"/>
        <v>0.4217436974789916</v>
      </c>
      <c r="Q13" s="14">
        <v>87</v>
      </c>
      <c r="R13" s="17">
        <f t="shared" si="7"/>
        <v>4.5693277310924367E-2</v>
      </c>
      <c r="S13" s="28">
        <v>0.48570244219999997</v>
      </c>
    </row>
    <row r="14" spans="1:19" s="19" customFormat="1" ht="18.75" customHeight="1" x14ac:dyDescent="0.2">
      <c r="A14" s="10">
        <v>7</v>
      </c>
      <c r="B14" s="16" t="s">
        <v>11</v>
      </c>
      <c r="C14" s="17"/>
      <c r="D14" s="18">
        <f t="shared" si="0"/>
        <v>1884</v>
      </c>
      <c r="E14" s="14">
        <v>87</v>
      </c>
      <c r="F14" s="17">
        <f t="shared" si="1"/>
        <v>4.6178343949044583E-2</v>
      </c>
      <c r="G14" s="14">
        <v>174</v>
      </c>
      <c r="H14" s="17">
        <f t="shared" si="2"/>
        <v>9.2356687898089165E-2</v>
      </c>
      <c r="I14" s="14">
        <v>131</v>
      </c>
      <c r="J14" s="17">
        <f t="shared" si="3"/>
        <v>6.9532908704883226E-2</v>
      </c>
      <c r="K14" s="14">
        <v>142</v>
      </c>
      <c r="L14" s="17">
        <f t="shared" si="4"/>
        <v>7.5371549893842885E-2</v>
      </c>
      <c r="M14" s="14">
        <v>385</v>
      </c>
      <c r="N14" s="17">
        <f t="shared" si="5"/>
        <v>0.20435244161358812</v>
      </c>
      <c r="O14" s="14">
        <v>826</v>
      </c>
      <c r="P14" s="17">
        <f t="shared" si="6"/>
        <v>0.43842887473460723</v>
      </c>
      <c r="Q14" s="14">
        <v>139</v>
      </c>
      <c r="R14" s="17">
        <f t="shared" si="7"/>
        <v>7.3779193205944796E-2</v>
      </c>
      <c r="S14" s="28">
        <v>0.53060028039999996</v>
      </c>
    </row>
    <row r="15" spans="1:19" ht="18.75" customHeight="1" x14ac:dyDescent="0.2">
      <c r="A15" s="10">
        <v>8</v>
      </c>
      <c r="B15" s="16" t="s">
        <v>38</v>
      </c>
      <c r="C15" s="17"/>
      <c r="D15" s="18">
        <f t="shared" si="0"/>
        <v>1707</v>
      </c>
      <c r="E15" s="14">
        <v>122</v>
      </c>
      <c r="F15" s="17">
        <f t="shared" si="1"/>
        <v>7.1470415934387813E-2</v>
      </c>
      <c r="G15" s="14">
        <v>234</v>
      </c>
      <c r="H15" s="17">
        <f t="shared" si="2"/>
        <v>0.13708260105448156</v>
      </c>
      <c r="I15" s="14">
        <v>176</v>
      </c>
      <c r="J15" s="17">
        <f t="shared" si="3"/>
        <v>0.10310486233157587</v>
      </c>
      <c r="K15" s="14">
        <v>134</v>
      </c>
      <c r="L15" s="17">
        <f t="shared" si="4"/>
        <v>7.8500292911540717E-2</v>
      </c>
      <c r="M15" s="14">
        <v>381</v>
      </c>
      <c r="N15" s="17">
        <f t="shared" si="5"/>
        <v>0.22319859402460457</v>
      </c>
      <c r="O15" s="14">
        <v>544</v>
      </c>
      <c r="P15" s="17">
        <f t="shared" si="6"/>
        <v>0.3186877562975981</v>
      </c>
      <c r="Q15" s="14">
        <v>116</v>
      </c>
      <c r="R15" s="17">
        <f t="shared" si="7"/>
        <v>6.795547744581136E-2</v>
      </c>
      <c r="S15" s="28">
        <v>0.5921154408</v>
      </c>
    </row>
    <row r="16" spans="1:19" s="19" customFormat="1" ht="18.75" customHeight="1" x14ac:dyDescent="0.2">
      <c r="A16" s="15">
        <v>9</v>
      </c>
      <c r="B16" s="16" t="s">
        <v>18</v>
      </c>
      <c r="C16" s="17"/>
      <c r="D16" s="18">
        <f t="shared" si="0"/>
        <v>1701</v>
      </c>
      <c r="E16" s="14">
        <v>88</v>
      </c>
      <c r="F16" s="17">
        <f t="shared" si="1"/>
        <v>5.1734273956496178E-2</v>
      </c>
      <c r="G16" s="14">
        <v>166</v>
      </c>
      <c r="H16" s="17">
        <f t="shared" si="2"/>
        <v>9.7589653145208705E-2</v>
      </c>
      <c r="I16" s="14">
        <v>165</v>
      </c>
      <c r="J16" s="17">
        <f t="shared" si="3"/>
        <v>9.700176366843033E-2</v>
      </c>
      <c r="K16" s="14">
        <v>126</v>
      </c>
      <c r="L16" s="17">
        <f t="shared" si="4"/>
        <v>7.407407407407407E-2</v>
      </c>
      <c r="M16" s="14">
        <v>404</v>
      </c>
      <c r="N16" s="17">
        <f t="shared" si="5"/>
        <v>0.23750734861845973</v>
      </c>
      <c r="O16" s="14">
        <v>659</v>
      </c>
      <c r="P16" s="17">
        <f t="shared" si="6"/>
        <v>0.38741916519694297</v>
      </c>
      <c r="Q16" s="14">
        <v>93</v>
      </c>
      <c r="R16" s="17">
        <f t="shared" si="7"/>
        <v>5.4673721340388004E-2</v>
      </c>
      <c r="S16" s="28">
        <v>0.50901907719999995</v>
      </c>
    </row>
    <row r="17" spans="1:19" ht="18.75" customHeight="1" x14ac:dyDescent="0.2">
      <c r="A17" s="10">
        <v>10</v>
      </c>
      <c r="B17" s="16" t="s">
        <v>27</v>
      </c>
      <c r="C17" s="17"/>
      <c r="D17" s="18">
        <f t="shared" si="0"/>
        <v>1618</v>
      </c>
      <c r="E17" s="14">
        <v>89</v>
      </c>
      <c r="F17" s="17">
        <f t="shared" si="1"/>
        <v>5.5006180469715699E-2</v>
      </c>
      <c r="G17" s="14">
        <v>201</v>
      </c>
      <c r="H17" s="17">
        <f t="shared" si="2"/>
        <v>0.1242274412855377</v>
      </c>
      <c r="I17" s="14">
        <v>182</v>
      </c>
      <c r="J17" s="17">
        <f t="shared" si="3"/>
        <v>0.11248454882571075</v>
      </c>
      <c r="K17" s="14">
        <v>126</v>
      </c>
      <c r="L17" s="17">
        <f t="shared" si="4"/>
        <v>7.7873918417799753E-2</v>
      </c>
      <c r="M17" s="14">
        <v>345</v>
      </c>
      <c r="N17" s="17">
        <f t="shared" si="5"/>
        <v>0.21322620519159455</v>
      </c>
      <c r="O17" s="14">
        <v>598</v>
      </c>
      <c r="P17" s="17">
        <f t="shared" si="6"/>
        <v>0.36959208899876389</v>
      </c>
      <c r="Q17" s="14">
        <v>77</v>
      </c>
      <c r="R17" s="17">
        <f t="shared" si="7"/>
        <v>4.7589616810877623E-2</v>
      </c>
      <c r="S17" s="28">
        <v>0.53516191130000001</v>
      </c>
    </row>
    <row r="18" spans="1:19" s="19" customFormat="1" ht="18.75" customHeight="1" x14ac:dyDescent="0.2">
      <c r="A18" s="10">
        <v>11</v>
      </c>
      <c r="B18" s="16" t="s">
        <v>39</v>
      </c>
      <c r="C18" s="17"/>
      <c r="D18" s="18">
        <f t="shared" si="0"/>
        <v>1482</v>
      </c>
      <c r="E18" s="14">
        <v>105</v>
      </c>
      <c r="F18" s="17">
        <f t="shared" si="1"/>
        <v>7.08502024291498E-2</v>
      </c>
      <c r="G18" s="14">
        <v>195</v>
      </c>
      <c r="H18" s="17">
        <f t="shared" si="2"/>
        <v>0.13157894736842105</v>
      </c>
      <c r="I18" s="14">
        <v>156</v>
      </c>
      <c r="J18" s="17">
        <f t="shared" si="3"/>
        <v>0.10526315789473684</v>
      </c>
      <c r="K18" s="14">
        <v>120</v>
      </c>
      <c r="L18" s="17">
        <f t="shared" si="4"/>
        <v>8.0971659919028341E-2</v>
      </c>
      <c r="M18" s="14">
        <v>321</v>
      </c>
      <c r="N18" s="17">
        <f t="shared" si="5"/>
        <v>0.2165991902834008</v>
      </c>
      <c r="O18" s="14">
        <v>514</v>
      </c>
      <c r="P18" s="17">
        <f t="shared" si="6"/>
        <v>0.34682860998650472</v>
      </c>
      <c r="Q18" s="14">
        <v>71</v>
      </c>
      <c r="R18" s="17">
        <f t="shared" si="7"/>
        <v>4.7908232118758436E-2</v>
      </c>
      <c r="S18" s="28">
        <v>0.4849842486</v>
      </c>
    </row>
    <row r="19" spans="1:19" ht="18.75" customHeight="1" x14ac:dyDescent="0.2">
      <c r="A19" s="15">
        <v>12</v>
      </c>
      <c r="B19" s="16" t="s">
        <v>13</v>
      </c>
      <c r="C19" s="17"/>
      <c r="D19" s="18">
        <f t="shared" si="0"/>
        <v>1437</v>
      </c>
      <c r="E19" s="14">
        <v>84</v>
      </c>
      <c r="F19" s="17">
        <f t="shared" si="1"/>
        <v>5.845511482254697E-2</v>
      </c>
      <c r="G19" s="14">
        <v>152</v>
      </c>
      <c r="H19" s="17">
        <f t="shared" si="2"/>
        <v>0.1057759220598469</v>
      </c>
      <c r="I19" s="14">
        <v>116</v>
      </c>
      <c r="J19" s="17">
        <f t="shared" si="3"/>
        <v>8.072372999304106E-2</v>
      </c>
      <c r="K19" s="14">
        <v>102</v>
      </c>
      <c r="L19" s="17">
        <f t="shared" si="4"/>
        <v>7.0981210855949897E-2</v>
      </c>
      <c r="M19" s="14">
        <v>352</v>
      </c>
      <c r="N19" s="17">
        <f t="shared" si="5"/>
        <v>0.24495476687543494</v>
      </c>
      <c r="O19" s="14">
        <v>553</v>
      </c>
      <c r="P19" s="17">
        <f t="shared" si="6"/>
        <v>0.3848295059151009</v>
      </c>
      <c r="Q19" s="14">
        <v>78</v>
      </c>
      <c r="R19" s="17">
        <f t="shared" si="7"/>
        <v>5.4279749478079335E-2</v>
      </c>
      <c r="S19" s="28">
        <v>0.48958646100000003</v>
      </c>
    </row>
    <row r="20" spans="1:19" s="19" customFormat="1" ht="18.75" customHeight="1" x14ac:dyDescent="0.2">
      <c r="A20" s="10">
        <v>13</v>
      </c>
      <c r="B20" s="16" t="s">
        <v>15</v>
      </c>
      <c r="C20" s="17"/>
      <c r="D20" s="18">
        <f t="shared" si="0"/>
        <v>1293</v>
      </c>
      <c r="E20" s="14">
        <v>69</v>
      </c>
      <c r="F20" s="17">
        <f t="shared" si="1"/>
        <v>5.336426914153132E-2</v>
      </c>
      <c r="G20" s="14">
        <v>190</v>
      </c>
      <c r="H20" s="17">
        <f t="shared" si="2"/>
        <v>0.14694508894044858</v>
      </c>
      <c r="I20" s="14">
        <v>129</v>
      </c>
      <c r="J20" s="17">
        <f t="shared" si="3"/>
        <v>9.9767981438515077E-2</v>
      </c>
      <c r="K20" s="14">
        <v>102</v>
      </c>
      <c r="L20" s="17">
        <f t="shared" si="4"/>
        <v>7.8886310904872387E-2</v>
      </c>
      <c r="M20" s="14">
        <v>210</v>
      </c>
      <c r="N20" s="17">
        <f t="shared" si="5"/>
        <v>0.16241299303944315</v>
      </c>
      <c r="O20" s="14">
        <v>452</v>
      </c>
      <c r="P20" s="17">
        <f t="shared" si="6"/>
        <v>0.34957463263727767</v>
      </c>
      <c r="Q20" s="14">
        <v>141</v>
      </c>
      <c r="R20" s="17">
        <f t="shared" si="7"/>
        <v>0.10904872389791183</v>
      </c>
      <c r="S20" s="28">
        <v>0.57618513910000002</v>
      </c>
    </row>
    <row r="21" spans="1:19" ht="18.75" customHeight="1" x14ac:dyDescent="0.2">
      <c r="A21" s="10">
        <v>14</v>
      </c>
      <c r="B21" s="16" t="s">
        <v>26</v>
      </c>
      <c r="C21" s="17"/>
      <c r="D21" s="18">
        <f t="shared" si="0"/>
        <v>1140</v>
      </c>
      <c r="E21" s="14">
        <v>33</v>
      </c>
      <c r="F21" s="17">
        <f t="shared" si="1"/>
        <v>2.8947368421052631E-2</v>
      </c>
      <c r="G21" s="14">
        <v>116</v>
      </c>
      <c r="H21" s="17">
        <f t="shared" si="2"/>
        <v>0.10175438596491228</v>
      </c>
      <c r="I21" s="14">
        <v>84</v>
      </c>
      <c r="J21" s="17">
        <f t="shared" si="3"/>
        <v>7.3684210526315783E-2</v>
      </c>
      <c r="K21" s="14">
        <v>66</v>
      </c>
      <c r="L21" s="17">
        <f t="shared" si="4"/>
        <v>5.7894736842105263E-2</v>
      </c>
      <c r="M21" s="14">
        <v>232</v>
      </c>
      <c r="N21" s="17">
        <f t="shared" si="5"/>
        <v>0.20350877192982456</v>
      </c>
      <c r="O21" s="14">
        <v>502</v>
      </c>
      <c r="P21" s="17">
        <f t="shared" si="6"/>
        <v>0.44035087719298244</v>
      </c>
      <c r="Q21" s="14">
        <v>107</v>
      </c>
      <c r="R21" s="17">
        <f t="shared" si="7"/>
        <v>9.3859649122807018E-2</v>
      </c>
      <c r="S21" s="28">
        <v>0.59884037829999992</v>
      </c>
    </row>
    <row r="22" spans="1:19" s="19" customFormat="1" ht="18.75" customHeight="1" x14ac:dyDescent="0.2">
      <c r="A22" s="15">
        <v>15</v>
      </c>
      <c r="B22" s="16" t="s">
        <v>20</v>
      </c>
      <c r="C22" s="17"/>
      <c r="D22" s="18">
        <f t="shared" si="0"/>
        <v>1068</v>
      </c>
      <c r="E22" s="14">
        <v>26</v>
      </c>
      <c r="F22" s="17">
        <f t="shared" si="1"/>
        <v>2.4344569288389514E-2</v>
      </c>
      <c r="G22" s="14">
        <v>105</v>
      </c>
      <c r="H22" s="17">
        <f t="shared" si="2"/>
        <v>9.8314606741573038E-2</v>
      </c>
      <c r="I22" s="14">
        <v>95</v>
      </c>
      <c r="J22" s="17">
        <f t="shared" si="3"/>
        <v>8.8951310861423216E-2</v>
      </c>
      <c r="K22" s="14">
        <v>92</v>
      </c>
      <c r="L22" s="17">
        <f t="shared" si="4"/>
        <v>8.6142322097378279E-2</v>
      </c>
      <c r="M22" s="14">
        <v>292</v>
      </c>
      <c r="N22" s="17">
        <f t="shared" si="5"/>
        <v>0.27340823970037453</v>
      </c>
      <c r="O22" s="14">
        <v>412</v>
      </c>
      <c r="P22" s="17">
        <f t="shared" si="6"/>
        <v>0.38576779026217228</v>
      </c>
      <c r="Q22" s="14">
        <v>46</v>
      </c>
      <c r="R22" s="17">
        <f t="shared" si="7"/>
        <v>4.307116104868914E-2</v>
      </c>
      <c r="S22" s="28">
        <v>0.49607471750000004</v>
      </c>
    </row>
    <row r="23" spans="1:19" ht="18.75" customHeight="1" x14ac:dyDescent="0.2">
      <c r="A23" s="10">
        <v>16</v>
      </c>
      <c r="B23" s="16" t="s">
        <v>14</v>
      </c>
      <c r="C23" s="17"/>
      <c r="D23" s="18">
        <f t="shared" si="0"/>
        <v>1027</v>
      </c>
      <c r="E23" s="14">
        <v>44</v>
      </c>
      <c r="F23" s="17">
        <f t="shared" si="1"/>
        <v>4.2843232716650435E-2</v>
      </c>
      <c r="G23" s="14">
        <v>98</v>
      </c>
      <c r="H23" s="17">
        <f t="shared" si="2"/>
        <v>9.5423563777994158E-2</v>
      </c>
      <c r="I23" s="14">
        <v>97</v>
      </c>
      <c r="J23" s="17">
        <f t="shared" si="3"/>
        <v>9.4449853943524828E-2</v>
      </c>
      <c r="K23" s="14">
        <v>93</v>
      </c>
      <c r="L23" s="17">
        <f t="shared" si="4"/>
        <v>9.0555014605647521E-2</v>
      </c>
      <c r="M23" s="14">
        <v>210</v>
      </c>
      <c r="N23" s="17">
        <f t="shared" si="5"/>
        <v>0.20447906523855891</v>
      </c>
      <c r="O23" s="14">
        <v>422</v>
      </c>
      <c r="P23" s="17">
        <f t="shared" si="6"/>
        <v>0.41090555014605645</v>
      </c>
      <c r="Q23" s="14">
        <v>63</v>
      </c>
      <c r="R23" s="17">
        <f t="shared" si="7"/>
        <v>6.1343719571567673E-2</v>
      </c>
      <c r="S23" s="28">
        <v>0.35908487479999995</v>
      </c>
    </row>
    <row r="24" spans="1:19" ht="18.75" customHeight="1" x14ac:dyDescent="0.2">
      <c r="A24" s="10">
        <v>17</v>
      </c>
      <c r="B24" s="16" t="s">
        <v>28</v>
      </c>
      <c r="C24" s="17"/>
      <c r="D24" s="18">
        <f t="shared" si="0"/>
        <v>811</v>
      </c>
      <c r="E24" s="14">
        <v>44</v>
      </c>
      <c r="F24" s="17">
        <f t="shared" si="1"/>
        <v>5.4254007398273733E-2</v>
      </c>
      <c r="G24" s="14">
        <v>91</v>
      </c>
      <c r="H24" s="17">
        <f t="shared" si="2"/>
        <v>0.11220715166461159</v>
      </c>
      <c r="I24" s="14">
        <v>80</v>
      </c>
      <c r="J24" s="17">
        <f t="shared" si="3"/>
        <v>9.8643649815043158E-2</v>
      </c>
      <c r="K24" s="14">
        <v>62</v>
      </c>
      <c r="L24" s="17">
        <f t="shared" si="4"/>
        <v>7.6448828606658442E-2</v>
      </c>
      <c r="M24" s="14">
        <v>147</v>
      </c>
      <c r="N24" s="17">
        <f t="shared" si="5"/>
        <v>0.18125770653514181</v>
      </c>
      <c r="O24" s="14">
        <v>336</v>
      </c>
      <c r="P24" s="17">
        <f t="shared" si="6"/>
        <v>0.41430332922318125</v>
      </c>
      <c r="Q24" s="14">
        <v>51</v>
      </c>
      <c r="R24" s="17">
        <f t="shared" si="7"/>
        <v>6.2885326757090007E-2</v>
      </c>
      <c r="S24" s="28">
        <v>0.39651977570000002</v>
      </c>
    </row>
    <row r="25" spans="1:19" s="19" customFormat="1" ht="18.75" customHeight="1" x14ac:dyDescent="0.2">
      <c r="A25" s="15">
        <v>18</v>
      </c>
      <c r="B25" s="16" t="s">
        <v>21</v>
      </c>
      <c r="C25" s="17"/>
      <c r="D25" s="18">
        <f t="shared" si="0"/>
        <v>791</v>
      </c>
      <c r="E25" s="14">
        <v>40</v>
      </c>
      <c r="F25" s="17">
        <f t="shared" si="1"/>
        <v>5.0568900126422248E-2</v>
      </c>
      <c r="G25" s="14">
        <v>96</v>
      </c>
      <c r="H25" s="17">
        <f t="shared" si="2"/>
        <v>0.1213653603034134</v>
      </c>
      <c r="I25" s="14">
        <v>111</v>
      </c>
      <c r="J25" s="17">
        <f t="shared" si="3"/>
        <v>0.14032869785082175</v>
      </c>
      <c r="K25" s="14">
        <v>63</v>
      </c>
      <c r="L25" s="17">
        <f t="shared" si="4"/>
        <v>7.9646017699115043E-2</v>
      </c>
      <c r="M25" s="14">
        <v>168</v>
      </c>
      <c r="N25" s="17">
        <f t="shared" si="5"/>
        <v>0.21238938053097345</v>
      </c>
      <c r="O25" s="14">
        <v>287</v>
      </c>
      <c r="P25" s="17">
        <f t="shared" si="6"/>
        <v>0.36283185840707965</v>
      </c>
      <c r="Q25" s="14">
        <v>26</v>
      </c>
      <c r="R25" s="17">
        <f t="shared" si="7"/>
        <v>3.286978508217446E-2</v>
      </c>
      <c r="S25" s="28">
        <v>0.47819775790000002</v>
      </c>
    </row>
    <row r="26" spans="1:19" ht="18.75" customHeight="1" x14ac:dyDescent="0.2">
      <c r="A26" s="10">
        <v>19</v>
      </c>
      <c r="B26" s="16" t="s">
        <v>40</v>
      </c>
      <c r="C26" s="17"/>
      <c r="D26" s="18">
        <f t="shared" si="0"/>
        <v>741</v>
      </c>
      <c r="E26" s="14">
        <v>46</v>
      </c>
      <c r="F26" s="17">
        <f t="shared" si="1"/>
        <v>6.2078272604588397E-2</v>
      </c>
      <c r="G26" s="14">
        <v>66</v>
      </c>
      <c r="H26" s="17">
        <f t="shared" si="2"/>
        <v>8.9068825910931168E-2</v>
      </c>
      <c r="I26" s="14">
        <v>51</v>
      </c>
      <c r="J26" s="17">
        <f t="shared" si="3"/>
        <v>6.8825910931174086E-2</v>
      </c>
      <c r="K26" s="14">
        <v>39</v>
      </c>
      <c r="L26" s="17">
        <f t="shared" si="4"/>
        <v>5.2631578947368418E-2</v>
      </c>
      <c r="M26" s="14">
        <v>132</v>
      </c>
      <c r="N26" s="17">
        <f t="shared" si="5"/>
        <v>0.17813765182186234</v>
      </c>
      <c r="O26" s="14">
        <v>360</v>
      </c>
      <c r="P26" s="17">
        <f t="shared" si="6"/>
        <v>0.48582995951417002</v>
      </c>
      <c r="Q26" s="14">
        <v>47</v>
      </c>
      <c r="R26" s="17">
        <f t="shared" si="7"/>
        <v>6.3427800269905535E-2</v>
      </c>
      <c r="S26" s="28">
        <v>0.66407381169999991</v>
      </c>
    </row>
    <row r="27" spans="1:19" s="19" customFormat="1" ht="18.75" customHeight="1" x14ac:dyDescent="0.2">
      <c r="A27" s="10">
        <v>20</v>
      </c>
      <c r="B27" s="16" t="s">
        <v>30</v>
      </c>
      <c r="C27" s="17"/>
      <c r="D27" s="18">
        <f t="shared" si="0"/>
        <v>605</v>
      </c>
      <c r="E27" s="14">
        <v>30</v>
      </c>
      <c r="F27" s="17">
        <f t="shared" si="1"/>
        <v>4.9586776859504134E-2</v>
      </c>
      <c r="G27" s="14">
        <v>75</v>
      </c>
      <c r="H27" s="17">
        <f t="shared" si="2"/>
        <v>0.12396694214876033</v>
      </c>
      <c r="I27" s="14">
        <v>87</v>
      </c>
      <c r="J27" s="17">
        <f t="shared" si="3"/>
        <v>0.14380165289256197</v>
      </c>
      <c r="K27" s="14">
        <v>78</v>
      </c>
      <c r="L27" s="17">
        <f t="shared" si="4"/>
        <v>0.12892561983471074</v>
      </c>
      <c r="M27" s="14">
        <v>125</v>
      </c>
      <c r="N27" s="17">
        <f t="shared" si="5"/>
        <v>0.20661157024793389</v>
      </c>
      <c r="O27" s="14">
        <v>199</v>
      </c>
      <c r="P27" s="17">
        <f t="shared" si="6"/>
        <v>0.32892561983471075</v>
      </c>
      <c r="Q27" s="14">
        <v>11</v>
      </c>
      <c r="R27" s="17">
        <f t="shared" si="7"/>
        <v>1.8181818181818181E-2</v>
      </c>
      <c r="S27" s="28">
        <v>0.39464924510000005</v>
      </c>
    </row>
    <row r="28" spans="1:19" ht="18.75" customHeight="1" x14ac:dyDescent="0.2">
      <c r="A28" s="15">
        <v>21</v>
      </c>
      <c r="B28" s="16" t="s">
        <v>10</v>
      </c>
      <c r="C28" s="17"/>
      <c r="D28" s="18">
        <f t="shared" si="0"/>
        <v>601</v>
      </c>
      <c r="E28" s="14">
        <v>52</v>
      </c>
      <c r="F28" s="17">
        <f t="shared" si="1"/>
        <v>8.6522462562396013E-2</v>
      </c>
      <c r="G28" s="14">
        <v>89</v>
      </c>
      <c r="H28" s="17">
        <f t="shared" si="2"/>
        <v>0.1480865224625624</v>
      </c>
      <c r="I28" s="14">
        <v>86</v>
      </c>
      <c r="J28" s="17">
        <f t="shared" si="3"/>
        <v>0.14309484193011648</v>
      </c>
      <c r="K28" s="14">
        <v>53</v>
      </c>
      <c r="L28" s="17">
        <f t="shared" si="4"/>
        <v>8.8186356073211319E-2</v>
      </c>
      <c r="M28" s="14">
        <v>101</v>
      </c>
      <c r="N28" s="17">
        <f t="shared" si="5"/>
        <v>0.16805324459234608</v>
      </c>
      <c r="O28" s="14">
        <v>170</v>
      </c>
      <c r="P28" s="17">
        <f t="shared" si="6"/>
        <v>0.28286189683860236</v>
      </c>
      <c r="Q28" s="14">
        <v>50</v>
      </c>
      <c r="R28" s="17">
        <f t="shared" si="7"/>
        <v>8.3194675540765387E-2</v>
      </c>
      <c r="S28" s="28">
        <v>0.49497300659999999</v>
      </c>
    </row>
    <row r="29" spans="1:19" s="19" customFormat="1" ht="18.75" customHeight="1" x14ac:dyDescent="0.2">
      <c r="A29" s="10">
        <v>22</v>
      </c>
      <c r="B29" s="16" t="s">
        <v>17</v>
      </c>
      <c r="C29" s="17"/>
      <c r="D29" s="18">
        <f t="shared" si="0"/>
        <v>583</v>
      </c>
      <c r="E29" s="14">
        <v>72</v>
      </c>
      <c r="F29" s="17">
        <f t="shared" si="1"/>
        <v>0.1234991423670669</v>
      </c>
      <c r="G29" s="14">
        <v>84</v>
      </c>
      <c r="H29" s="17">
        <f t="shared" si="2"/>
        <v>0.14408233276157806</v>
      </c>
      <c r="I29" s="14">
        <v>44</v>
      </c>
      <c r="J29" s="17">
        <f t="shared" si="3"/>
        <v>7.5471698113207544E-2</v>
      </c>
      <c r="K29" s="14">
        <v>44</v>
      </c>
      <c r="L29" s="17">
        <f t="shared" si="4"/>
        <v>7.5471698113207544E-2</v>
      </c>
      <c r="M29" s="14">
        <v>86</v>
      </c>
      <c r="N29" s="17">
        <f t="shared" si="5"/>
        <v>0.14751286449399656</v>
      </c>
      <c r="O29" s="14">
        <v>200</v>
      </c>
      <c r="P29" s="17">
        <f t="shared" si="6"/>
        <v>0.34305317324185247</v>
      </c>
      <c r="Q29" s="14">
        <v>53</v>
      </c>
      <c r="R29" s="17">
        <f t="shared" si="7"/>
        <v>9.0909090909090912E-2</v>
      </c>
      <c r="S29" s="28">
        <v>0.56509346409999994</v>
      </c>
    </row>
    <row r="30" spans="1:19" ht="18.75" customHeight="1" x14ac:dyDescent="0.2">
      <c r="A30" s="10">
        <v>23</v>
      </c>
      <c r="B30" s="16" t="s">
        <v>29</v>
      </c>
      <c r="C30" s="17"/>
      <c r="D30" s="18">
        <f t="shared" si="0"/>
        <v>495</v>
      </c>
      <c r="E30" s="14">
        <v>32</v>
      </c>
      <c r="F30" s="17">
        <f t="shared" si="1"/>
        <v>6.4646464646464646E-2</v>
      </c>
      <c r="G30" s="14">
        <v>57</v>
      </c>
      <c r="H30" s="17">
        <f t="shared" si="2"/>
        <v>0.11515151515151516</v>
      </c>
      <c r="I30" s="14">
        <v>35</v>
      </c>
      <c r="J30" s="17">
        <f t="shared" si="3"/>
        <v>7.0707070707070704E-2</v>
      </c>
      <c r="K30" s="14">
        <v>40</v>
      </c>
      <c r="L30" s="17">
        <f t="shared" si="4"/>
        <v>8.0808080808080815E-2</v>
      </c>
      <c r="M30" s="14">
        <v>137</v>
      </c>
      <c r="N30" s="17">
        <f t="shared" si="5"/>
        <v>0.27676767676767677</v>
      </c>
      <c r="O30" s="14">
        <v>179</v>
      </c>
      <c r="P30" s="17">
        <f t="shared" si="6"/>
        <v>0.36161616161616161</v>
      </c>
      <c r="Q30" s="14">
        <v>15</v>
      </c>
      <c r="R30" s="17">
        <f t="shared" si="7"/>
        <v>3.0303030303030304E-2</v>
      </c>
      <c r="S30" s="28">
        <v>0.56158759199999997</v>
      </c>
    </row>
    <row r="31" spans="1:19" s="19" customFormat="1" ht="18.75" customHeight="1" x14ac:dyDescent="0.2">
      <c r="A31" s="15">
        <v>24</v>
      </c>
      <c r="B31" s="16" t="s">
        <v>23</v>
      </c>
      <c r="C31" s="17"/>
      <c r="D31" s="18">
        <f t="shared" si="0"/>
        <v>431</v>
      </c>
      <c r="E31" s="14">
        <v>28</v>
      </c>
      <c r="F31" s="17">
        <f t="shared" si="1"/>
        <v>6.4965197215777259E-2</v>
      </c>
      <c r="G31" s="14">
        <v>51</v>
      </c>
      <c r="H31" s="17">
        <f t="shared" si="2"/>
        <v>0.11832946635730858</v>
      </c>
      <c r="I31" s="14">
        <v>21</v>
      </c>
      <c r="J31" s="17">
        <f t="shared" si="3"/>
        <v>4.8723897911832945E-2</v>
      </c>
      <c r="K31" s="14">
        <v>21</v>
      </c>
      <c r="L31" s="17">
        <f t="shared" si="4"/>
        <v>4.8723897911832945E-2</v>
      </c>
      <c r="M31" s="14">
        <v>90</v>
      </c>
      <c r="N31" s="17">
        <f t="shared" si="5"/>
        <v>0.20881670533642691</v>
      </c>
      <c r="O31" s="14">
        <v>186</v>
      </c>
      <c r="P31" s="17">
        <f t="shared" si="6"/>
        <v>0.43155452436194897</v>
      </c>
      <c r="Q31" s="14">
        <v>34</v>
      </c>
      <c r="R31" s="17">
        <f t="shared" si="7"/>
        <v>7.8886310904872387E-2</v>
      </c>
      <c r="S31" s="28">
        <v>0.54007455559999995</v>
      </c>
    </row>
    <row r="32" spans="1:19" ht="18.75" customHeight="1" x14ac:dyDescent="0.2">
      <c r="A32" s="10">
        <v>25</v>
      </c>
      <c r="B32" s="16" t="s">
        <v>22</v>
      </c>
      <c r="C32" s="17"/>
      <c r="D32" s="18">
        <f t="shared" si="0"/>
        <v>364</v>
      </c>
      <c r="E32" s="14">
        <v>30</v>
      </c>
      <c r="F32" s="17">
        <f t="shared" si="1"/>
        <v>8.2417582417582416E-2</v>
      </c>
      <c r="G32" s="14">
        <v>28</v>
      </c>
      <c r="H32" s="17">
        <f t="shared" si="2"/>
        <v>7.6923076923076927E-2</v>
      </c>
      <c r="I32" s="14">
        <v>50</v>
      </c>
      <c r="J32" s="17">
        <f t="shared" si="3"/>
        <v>0.13736263736263737</v>
      </c>
      <c r="K32" s="14">
        <v>14</v>
      </c>
      <c r="L32" s="17">
        <f t="shared" si="4"/>
        <v>3.8461538461538464E-2</v>
      </c>
      <c r="M32" s="14">
        <v>85</v>
      </c>
      <c r="N32" s="17">
        <f t="shared" si="5"/>
        <v>0.23351648351648352</v>
      </c>
      <c r="O32" s="14">
        <v>136</v>
      </c>
      <c r="P32" s="17">
        <f t="shared" si="6"/>
        <v>0.37362637362637363</v>
      </c>
      <c r="Q32" s="14">
        <v>21</v>
      </c>
      <c r="R32" s="17">
        <f t="shared" si="7"/>
        <v>5.7692307692307696E-2</v>
      </c>
      <c r="S32" s="28">
        <v>0.57457375649999998</v>
      </c>
    </row>
    <row r="33" spans="1:19" s="19" customFormat="1" ht="18.75" customHeight="1" thickBot="1" x14ac:dyDescent="0.25">
      <c r="A33" s="10">
        <v>26</v>
      </c>
      <c r="B33" s="16" t="s">
        <v>24</v>
      </c>
      <c r="C33" s="17"/>
      <c r="D33" s="18">
        <f t="shared" si="0"/>
        <v>331</v>
      </c>
      <c r="E33" s="14">
        <v>20</v>
      </c>
      <c r="F33" s="17">
        <f t="shared" si="1"/>
        <v>6.0422960725075532E-2</v>
      </c>
      <c r="G33" s="14">
        <v>48</v>
      </c>
      <c r="H33" s="17">
        <f t="shared" si="2"/>
        <v>0.14501510574018128</v>
      </c>
      <c r="I33" s="14">
        <v>36</v>
      </c>
      <c r="J33" s="17">
        <f t="shared" si="3"/>
        <v>0.10876132930513595</v>
      </c>
      <c r="K33" s="14">
        <v>18</v>
      </c>
      <c r="L33" s="17">
        <f t="shared" si="4"/>
        <v>5.4380664652567974E-2</v>
      </c>
      <c r="M33" s="14">
        <v>75</v>
      </c>
      <c r="N33" s="17">
        <f t="shared" si="5"/>
        <v>0.22658610271903323</v>
      </c>
      <c r="O33" s="14">
        <v>126</v>
      </c>
      <c r="P33" s="17">
        <f t="shared" si="6"/>
        <v>0.38066465256797583</v>
      </c>
      <c r="Q33" s="14">
        <v>8</v>
      </c>
      <c r="R33" s="17">
        <f t="shared" si="7"/>
        <v>2.4169184290030211E-2</v>
      </c>
      <c r="S33" s="28">
        <v>0.50609330320000001</v>
      </c>
    </row>
    <row r="34" spans="1:19" ht="20.100000000000001" customHeight="1" thickBot="1" x14ac:dyDescent="0.25">
      <c r="A34" s="34" t="s">
        <v>1</v>
      </c>
      <c r="B34" s="35"/>
      <c r="C34" s="20"/>
      <c r="D34" s="21">
        <f>SUM(D8:D33)</f>
        <v>42365</v>
      </c>
      <c r="E34" s="21">
        <f>SUM(E8:E33)</f>
        <v>2699</v>
      </c>
      <c r="F34" s="20">
        <f t="shared" ref="F34" si="8">E34/D34</f>
        <v>6.3708249734450606E-2</v>
      </c>
      <c r="G34" s="21">
        <f>SUM(G8:G33)</f>
        <v>5164</v>
      </c>
      <c r="H34" s="20">
        <f t="shared" ref="H34" si="9">G34/$D34</f>
        <v>0.12189307211141272</v>
      </c>
      <c r="I34" s="21">
        <f>SUM(I8:I33)</f>
        <v>3862</v>
      </c>
      <c r="J34" s="20">
        <f t="shared" ref="J34" si="10">I34/$D34</f>
        <v>9.1160155788976752E-2</v>
      </c>
      <c r="K34" s="21">
        <f>SUM(K8:K33)</f>
        <v>3239</v>
      </c>
      <c r="L34" s="20">
        <f t="shared" ref="L34" si="11">K34/$D34</f>
        <v>7.645462055942405E-2</v>
      </c>
      <c r="M34" s="21">
        <f>SUM(M8:M33)</f>
        <v>8804</v>
      </c>
      <c r="N34" s="20">
        <f t="shared" ref="N34" si="12">M34/$D34</f>
        <v>0.20781305322790039</v>
      </c>
      <c r="O34" s="21">
        <f>SUM(O8:O33)</f>
        <v>15694</v>
      </c>
      <c r="P34" s="20">
        <f t="shared" ref="P34" si="13">O34/$D34</f>
        <v>0.37044730319839492</v>
      </c>
      <c r="Q34" s="21">
        <f>SUM(Q8:Q33)</f>
        <v>2903</v>
      </c>
      <c r="R34" s="20">
        <f t="shared" ref="R34" si="14">Q34/$D34</f>
        <v>6.8523545379440581E-2</v>
      </c>
      <c r="S34" s="30">
        <v>0.51959991107498393</v>
      </c>
    </row>
    <row r="35" spans="1:19" x14ac:dyDescent="0.2">
      <c r="A35" s="22" t="s">
        <v>32</v>
      </c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4"/>
    </row>
    <row r="36" spans="1:19" x14ac:dyDescent="0.2">
      <c r="A36" s="22" t="s">
        <v>36</v>
      </c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4"/>
    </row>
    <row r="37" spans="1:19" ht="13.5" x14ac:dyDescent="0.25">
      <c r="A37" s="31" t="s">
        <v>37</v>
      </c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4"/>
    </row>
    <row r="38" spans="1:19" ht="8.25" customHeight="1" x14ac:dyDescent="0.2">
      <c r="A38" s="22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6"/>
    </row>
    <row r="39" spans="1:19" x14ac:dyDescent="0.2">
      <c r="A39" s="29" t="s">
        <v>44</v>
      </c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6"/>
    </row>
    <row r="40" spans="1:19" ht="13.15" customHeight="1" x14ac:dyDescent="0.2">
      <c r="A40" s="29" t="s">
        <v>42</v>
      </c>
      <c r="B40" s="27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6"/>
    </row>
  </sheetData>
  <sortState xmlns:xlrd2="http://schemas.microsoft.com/office/spreadsheetml/2017/richdata2" ref="A7:S33">
    <sortCondition descending="1" ref="D7:D33"/>
  </sortState>
  <mergeCells count="2">
    <mergeCell ref="A3:S3"/>
    <mergeCell ref="A34:B34"/>
  </mergeCells>
  <printOptions horizontalCentered="1"/>
  <pageMargins left="0.51181102362204722" right="0.39370078740157483" top="0.59055118110236227" bottom="0.43307086614173229" header="0.31496062992125984" footer="0.31496062992125984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2.9</vt:lpstr>
      <vt:lpstr>'2.9'!Área_de_impresión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2019-02-18T17:23:00Z</cp:lastPrinted>
  <dcterms:created xsi:type="dcterms:W3CDTF">2015-04-30T22:50:53Z</dcterms:created>
  <dcterms:modified xsi:type="dcterms:W3CDTF">2026-04-17T15:23:17Z</dcterms:modified>
</cp:coreProperties>
</file>