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OLETIN ESTADÍSTICO\2. Actualización Febrero 2026\paginas marzo\"/>
    </mc:Choice>
  </mc:AlternateContent>
  <xr:revisionPtr revIDLastSave="0" documentId="8_{4AA69E90-F2EB-4694-B959-B875A49C092B}" xr6:coauthVersionLast="47" xr6:coauthVersionMax="47" xr10:uidLastSave="{00000000-0000-0000-0000-000000000000}"/>
  <bookViews>
    <workbookView xWindow="-110" yWindow="-110" windowWidth="25820" windowHeight="15500" xr2:uid="{AE2F10DF-9153-445A-B001-CBCD80A9F023}"/>
  </bookViews>
  <sheets>
    <sheet name="AP" sheetId="1" r:id="rId1"/>
  </sheets>
  <externalReferences>
    <externalReference r:id="rId2"/>
  </externalReferences>
  <definedNames>
    <definedName name="_xlnm._FilterDatabase" localSheetId="0" hidden="1">AP!$M$101:$N$127</definedName>
    <definedName name="_xlnm.Print_Area" localSheetId="0">AP!$A$1:$S$330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29" i="1" l="1"/>
  <c r="K329" i="1"/>
  <c r="J329" i="1"/>
  <c r="C329" i="1" s="1"/>
  <c r="I329" i="1"/>
  <c r="H329" i="1"/>
  <c r="G329" i="1"/>
  <c r="F329" i="1"/>
  <c r="E329" i="1"/>
  <c r="D329" i="1"/>
  <c r="C328" i="1"/>
  <c r="C327" i="1"/>
  <c r="C326" i="1"/>
  <c r="C325" i="1"/>
  <c r="C324" i="1"/>
  <c r="C323" i="1"/>
  <c r="C322" i="1"/>
  <c r="C321" i="1"/>
  <c r="C320" i="1"/>
  <c r="C319" i="1"/>
  <c r="C318" i="1"/>
  <c r="C317" i="1"/>
  <c r="C316" i="1"/>
  <c r="C315" i="1"/>
  <c r="C314" i="1"/>
  <c r="C313" i="1"/>
  <c r="C312" i="1"/>
  <c r="C311" i="1"/>
  <c r="C310" i="1"/>
  <c r="C309" i="1"/>
  <c r="C308" i="1"/>
  <c r="C307" i="1"/>
  <c r="C306" i="1"/>
  <c r="C305" i="1"/>
  <c r="C304" i="1"/>
  <c r="C303" i="1"/>
  <c r="L296" i="1"/>
  <c r="K296" i="1"/>
  <c r="J296" i="1"/>
  <c r="I296" i="1"/>
  <c r="H296" i="1"/>
  <c r="G296" i="1"/>
  <c r="F296" i="1"/>
  <c r="E296" i="1"/>
  <c r="D296" i="1"/>
  <c r="C296" i="1"/>
  <c r="C295" i="1"/>
  <c r="C294" i="1"/>
  <c r="C293" i="1"/>
  <c r="I286" i="1"/>
  <c r="H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O270" i="1"/>
  <c r="P270" i="1" s="1"/>
  <c r="N270" i="1"/>
  <c r="F270" i="1"/>
  <c r="P269" i="1"/>
  <c r="F269" i="1"/>
  <c r="P268" i="1"/>
  <c r="F268" i="1"/>
  <c r="P267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Q248" i="1"/>
  <c r="P248" i="1"/>
  <c r="F248" i="1"/>
  <c r="N247" i="1"/>
  <c r="F247" i="1"/>
  <c r="N246" i="1"/>
  <c r="F246" i="1"/>
  <c r="F245" i="1"/>
  <c r="F244" i="1"/>
  <c r="F243" i="1"/>
  <c r="F242" i="1"/>
  <c r="F241" i="1"/>
  <c r="F240" i="1"/>
  <c r="F239" i="1"/>
  <c r="F238" i="1"/>
  <c r="F237" i="1"/>
  <c r="F236" i="1"/>
  <c r="R235" i="1"/>
  <c r="Q235" i="1"/>
  <c r="F235" i="1"/>
  <c r="O234" i="1"/>
  <c r="F234" i="1"/>
  <c r="O233" i="1"/>
  <c r="F233" i="1"/>
  <c r="O232" i="1"/>
  <c r="F232" i="1"/>
  <c r="O231" i="1"/>
  <c r="F231" i="1"/>
  <c r="I223" i="1"/>
  <c r="H223" i="1"/>
  <c r="I191" i="1"/>
  <c r="H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R173" i="1"/>
  <c r="Q173" i="1"/>
  <c r="F173" i="1"/>
  <c r="F172" i="1"/>
  <c r="O171" i="1"/>
  <c r="F171" i="1"/>
  <c r="F170" i="1"/>
  <c r="O169" i="1"/>
  <c r="F169" i="1"/>
  <c r="F168" i="1"/>
  <c r="O167" i="1"/>
  <c r="F167" i="1"/>
  <c r="F166" i="1"/>
  <c r="O165" i="1"/>
  <c r="F165" i="1"/>
  <c r="F164" i="1"/>
  <c r="O163" i="1"/>
  <c r="F163" i="1"/>
  <c r="F162" i="1"/>
  <c r="O161" i="1"/>
  <c r="F161" i="1"/>
  <c r="F160" i="1"/>
  <c r="O159" i="1"/>
  <c r="F159" i="1"/>
  <c r="F158" i="1"/>
  <c r="O157" i="1"/>
  <c r="F157" i="1"/>
  <c r="F156" i="1"/>
  <c r="R149" i="1"/>
  <c r="Q149" i="1"/>
  <c r="O148" i="1"/>
  <c r="O147" i="1"/>
  <c r="O146" i="1"/>
  <c r="O145" i="1"/>
  <c r="E145" i="1"/>
  <c r="D145" i="1"/>
  <c r="O144" i="1"/>
  <c r="C144" i="1"/>
  <c r="O143" i="1"/>
  <c r="C143" i="1"/>
  <c r="O142" i="1"/>
  <c r="C142" i="1"/>
  <c r="C145" i="1" s="1"/>
  <c r="C146" i="1" s="1"/>
  <c r="I129" i="1"/>
  <c r="H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H98" i="1"/>
  <c r="F98" i="1"/>
  <c r="D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N78" i="1"/>
  <c r="O78" i="1" s="1"/>
  <c r="M78" i="1"/>
  <c r="C78" i="1"/>
  <c r="O77" i="1"/>
  <c r="C77" i="1"/>
  <c r="O76" i="1"/>
  <c r="C76" i="1"/>
  <c r="O75" i="1"/>
  <c r="C75" i="1"/>
  <c r="C74" i="1"/>
  <c r="C73" i="1"/>
  <c r="C72" i="1"/>
  <c r="C98" i="1" s="1"/>
  <c r="Q67" i="1"/>
  <c r="L67" i="1"/>
  <c r="R66" i="1"/>
  <c r="R65" i="1"/>
  <c r="R64" i="1"/>
  <c r="M64" i="1"/>
  <c r="R63" i="1"/>
  <c r="M63" i="1"/>
  <c r="R62" i="1"/>
  <c r="M62" i="1"/>
  <c r="R61" i="1"/>
  <c r="M61" i="1"/>
  <c r="R60" i="1"/>
  <c r="M60" i="1"/>
  <c r="R59" i="1"/>
  <c r="M59" i="1"/>
  <c r="R58" i="1"/>
  <c r="M58" i="1"/>
  <c r="R57" i="1"/>
  <c r="M57" i="1"/>
  <c r="R56" i="1"/>
  <c r="M56" i="1"/>
  <c r="R55" i="1"/>
  <c r="M55" i="1"/>
  <c r="G55" i="1"/>
  <c r="R54" i="1"/>
  <c r="M54" i="1"/>
  <c r="H54" i="1"/>
  <c r="R53" i="1"/>
  <c r="M53" i="1"/>
  <c r="H53" i="1"/>
  <c r="R52" i="1"/>
  <c r="M52" i="1"/>
  <c r="H52" i="1"/>
  <c r="R51" i="1"/>
  <c r="R67" i="1" s="1"/>
  <c r="M51" i="1"/>
  <c r="H51" i="1"/>
  <c r="H50" i="1"/>
  <c r="H49" i="1"/>
  <c r="H48" i="1"/>
  <c r="H47" i="1"/>
  <c r="H46" i="1"/>
  <c r="H55" i="1" s="1"/>
  <c r="N45" i="1"/>
  <c r="P34" i="1"/>
  <c r="N34" i="1"/>
  <c r="L34" i="1"/>
  <c r="K33" i="1"/>
  <c r="K32" i="1"/>
  <c r="K31" i="1"/>
  <c r="K34" i="1" s="1"/>
  <c r="K23" i="1"/>
  <c r="N248" i="1" l="1"/>
  <c r="O235" i="1"/>
  <c r="P231" i="1"/>
  <c r="F286" i="1"/>
  <c r="O173" i="1"/>
  <c r="P157" i="1"/>
  <c r="F191" i="1"/>
  <c r="G231" i="1" s="1"/>
  <c r="G156" i="1"/>
  <c r="O149" i="1"/>
  <c r="P142" i="1"/>
  <c r="D129" i="1"/>
  <c r="H130" i="1"/>
  <c r="M65" i="1"/>
  <c r="M66" i="1"/>
  <c r="O44" i="1"/>
  <c r="O42" i="1"/>
  <c r="O43" i="1"/>
  <c r="D146" i="1"/>
  <c r="E146" i="1"/>
  <c r="P233" i="1" l="1"/>
  <c r="P232" i="1"/>
  <c r="P234" i="1"/>
  <c r="P163" i="1"/>
  <c r="P165" i="1"/>
  <c r="P167" i="1"/>
  <c r="P159" i="1"/>
  <c r="P173" i="1" s="1"/>
  <c r="P161" i="1"/>
  <c r="P171" i="1"/>
  <c r="P169" i="1"/>
  <c r="G170" i="1"/>
  <c r="G177" i="1"/>
  <c r="G252" i="1"/>
  <c r="G272" i="1"/>
  <c r="G157" i="1"/>
  <c r="G161" i="1"/>
  <c r="G162" i="1"/>
  <c r="G171" i="1"/>
  <c r="G172" i="1"/>
  <c r="G173" i="1"/>
  <c r="G175" i="1"/>
  <c r="G178" i="1"/>
  <c r="G180" i="1"/>
  <c r="G183" i="1"/>
  <c r="G185" i="1"/>
  <c r="G188" i="1"/>
  <c r="G189" i="1"/>
  <c r="G237" i="1"/>
  <c r="G239" i="1"/>
  <c r="G241" i="1"/>
  <c r="G244" i="1"/>
  <c r="G246" i="1"/>
  <c r="G249" i="1"/>
  <c r="G251" i="1"/>
  <c r="G253" i="1"/>
  <c r="G255" i="1"/>
  <c r="G257" i="1"/>
  <c r="G259" i="1"/>
  <c r="G261" i="1"/>
  <c r="G263" i="1"/>
  <c r="G264" i="1"/>
  <c r="G266" i="1"/>
  <c r="G267" i="1"/>
  <c r="G268" i="1"/>
  <c r="G269" i="1"/>
  <c r="G270" i="1"/>
  <c r="G271" i="1"/>
  <c r="G273" i="1"/>
  <c r="G275" i="1"/>
  <c r="G276" i="1"/>
  <c r="G277" i="1"/>
  <c r="G278" i="1"/>
  <c r="G279" i="1"/>
  <c r="G280" i="1"/>
  <c r="G281" i="1"/>
  <c r="G282" i="1"/>
  <c r="G283" i="1"/>
  <c r="G284" i="1"/>
  <c r="G158" i="1"/>
  <c r="G163" i="1"/>
  <c r="G164" i="1"/>
  <c r="G167" i="1"/>
  <c r="G169" i="1"/>
  <c r="G174" i="1"/>
  <c r="G179" i="1"/>
  <c r="G182" i="1"/>
  <c r="G184" i="1"/>
  <c r="G187" i="1"/>
  <c r="G190" i="1"/>
  <c r="G232" i="1"/>
  <c r="G233" i="1"/>
  <c r="G234" i="1"/>
  <c r="G235" i="1"/>
  <c r="G236" i="1"/>
  <c r="G238" i="1"/>
  <c r="G240" i="1"/>
  <c r="G245" i="1"/>
  <c r="G247" i="1"/>
  <c r="G248" i="1"/>
  <c r="G250" i="1"/>
  <c r="G254" i="1"/>
  <c r="G256" i="1"/>
  <c r="G258" i="1"/>
  <c r="G260" i="1"/>
  <c r="G262" i="1"/>
  <c r="G265" i="1"/>
  <c r="G274" i="1"/>
  <c r="G159" i="1"/>
  <c r="G160" i="1"/>
  <c r="G166" i="1"/>
  <c r="G168" i="1"/>
  <c r="G176" i="1"/>
  <c r="G186" i="1"/>
  <c r="G191" i="1"/>
  <c r="G243" i="1"/>
  <c r="G285" i="1"/>
  <c r="G242" i="1"/>
  <c r="G165" i="1"/>
  <c r="G181" i="1"/>
  <c r="P144" i="1"/>
  <c r="P147" i="1"/>
  <c r="P146" i="1"/>
  <c r="P143" i="1"/>
  <c r="P149" i="1" s="1"/>
  <c r="P145" i="1"/>
  <c r="P148" i="1"/>
  <c r="I130" i="1"/>
  <c r="F130" i="1"/>
  <c r="E130" i="1"/>
  <c r="G130" i="1"/>
  <c r="G286" i="1"/>
  <c r="M67" i="1"/>
  <c r="O45" i="1"/>
  <c r="O247" i="1"/>
  <c r="O246" i="1"/>
  <c r="O248" i="1" s="1"/>
  <c r="P235" i="1" l="1"/>
</calcChain>
</file>

<file path=xl/sharedStrings.xml><?xml version="1.0" encoding="utf-8"?>
<sst xmlns="http://schemas.openxmlformats.org/spreadsheetml/2006/main" count="458" uniqueCount="213">
  <si>
    <t>REPORTE ESTADÍSTICO DE ACCIONES PREVENTIVAS REALIZADAS POR LOS CENTROS DE EMERGENCIA MUJER Y FAMILIA DEL PROGRAMA NACIONAL WARMI ÑAN</t>
  </si>
  <si>
    <t>Periodo: Enero - Marzo, 2026 (Preliminar)</t>
  </si>
  <si>
    <t>Periodo: 2021</t>
  </si>
  <si>
    <r>
      <t xml:space="preserve">Figura N°1: </t>
    </r>
    <r>
      <rPr>
        <sz val="14"/>
        <color theme="1"/>
        <rFont val="Arial Narrow"/>
        <family val="2"/>
      </rPr>
      <t>Acciones preventivas según departamento</t>
    </r>
    <r>
      <rPr>
        <b/>
        <sz val="14"/>
        <color theme="1"/>
        <rFont val="Arial Narrow"/>
        <family val="2"/>
      </rPr>
      <t>, Enero - marzo, 2026 (preliminar)</t>
    </r>
  </si>
  <si>
    <t>Mes</t>
  </si>
  <si>
    <t>Total</t>
  </si>
  <si>
    <t>Enero</t>
  </si>
  <si>
    <t>Febrero</t>
  </si>
  <si>
    <t>Marzo</t>
  </si>
  <si>
    <t>Estrategia comunitaria</t>
  </si>
  <si>
    <t>Estrategia comunicacional</t>
  </si>
  <si>
    <t>Acciones transversales</t>
  </si>
  <si>
    <t>Leyenda</t>
  </si>
  <si>
    <t>Intervalo</t>
  </si>
  <si>
    <t>55 a 304 acciones</t>
  </si>
  <si>
    <t>305 a 553 acciones</t>
  </si>
  <si>
    <t>554 a 802 acciones</t>
  </si>
  <si>
    <t>803 a 1 051 acciones</t>
  </si>
  <si>
    <t>1 052 a 1 300 acciones</t>
  </si>
  <si>
    <t>1 301 a 1 971 acciones</t>
  </si>
  <si>
    <t>Participación del Programa Nacional Warmi Ñan</t>
  </si>
  <si>
    <t>% Acción</t>
  </si>
  <si>
    <t>Organizador</t>
  </si>
  <si>
    <t>Coorganizador</t>
  </si>
  <si>
    <t>Invitado</t>
  </si>
  <si>
    <t>Intervención</t>
  </si>
  <si>
    <t>%</t>
  </si>
  <si>
    <t>Capacitación y sensibilización a la comunidad</t>
  </si>
  <si>
    <t>Orientación a varones para la construcción de una nueva forma de masculinidad que no permita la transmisión del ciclo de violencia</t>
  </si>
  <si>
    <t>Fortalecimiento de habilidades y decisión EMBS</t>
  </si>
  <si>
    <t>Sencibilización a través de cortometrajes antiviolencia</t>
  </si>
  <si>
    <t>Institución que coorganizó con el Programa Nacional Warmi Ñan</t>
  </si>
  <si>
    <t>Institución que invitó al Programa Nacional Warmi Ñan</t>
  </si>
  <si>
    <t>Acciones de información de la estrategia comunicacional</t>
  </si>
  <si>
    <t>Comunicación para el cambio de comportamiento</t>
  </si>
  <si>
    <t>Gobiernos regionales</t>
  </si>
  <si>
    <t>Incidencia con autoridades, espacios de concertación, organizaciones sociales y empresas</t>
  </si>
  <si>
    <t>Gobiernos locales (Prov./Dist.)</t>
  </si>
  <si>
    <t>Desarrollo de capacidades</t>
  </si>
  <si>
    <t>Instituciones educativas</t>
  </si>
  <si>
    <t>Acciones de movilización masiva, artísticas, culturales y edu-entretenimiento</t>
  </si>
  <si>
    <t>Universidades/Institutos</t>
  </si>
  <si>
    <t>Instituciones públicas</t>
  </si>
  <si>
    <t>Instituciones privadas</t>
  </si>
  <si>
    <t>Iglesias</t>
  </si>
  <si>
    <t>Organizaciones sociales</t>
  </si>
  <si>
    <t>Comité/Mesa/Red</t>
  </si>
  <si>
    <t>Comunidades</t>
  </si>
  <si>
    <t>Agencias de cooperación internacional</t>
  </si>
  <si>
    <t>Empresas</t>
  </si>
  <si>
    <t>Medios de comunicación</t>
  </si>
  <si>
    <t>ONG</t>
  </si>
  <si>
    <t>Otras instituciones</t>
  </si>
  <si>
    <t>Gobiernos locales (Distritales)</t>
  </si>
  <si>
    <t>Región</t>
  </si>
  <si>
    <t>Amazonas</t>
  </si>
  <si>
    <t>Ancash</t>
  </si>
  <si>
    <t>Apurimac</t>
  </si>
  <si>
    <t>Variación porcentual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</si>
  <si>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</si>
  <si>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</si>
  <si>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</si>
  <si>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</si>
  <si>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</si>
  <si>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</si>
  <si>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</si>
  <si>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</si>
  <si>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</si>
  <si>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</si>
  <si>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</si>
  <si>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 Metropolitana</t>
  </si>
  <si>
    <t>Lima Provincia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</si>
  <si>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</si>
  <si>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</si>
  <si>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</si>
  <si>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</si>
  <si>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</si>
  <si>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</si>
  <si>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</si>
  <si>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</si>
  <si>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</si>
  <si>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</si>
  <si>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</t>
  </si>
  <si>
    <t>Total de acciones preventivas</t>
  </si>
  <si>
    <t>2026 *</t>
  </si>
  <si>
    <t>Huánuco</t>
  </si>
  <si>
    <t>Apurímac</t>
  </si>
  <si>
    <t>Áncash</t>
  </si>
  <si>
    <t>San Martín</t>
  </si>
  <si>
    <t>Junín</t>
  </si>
  <si>
    <t>* Información estadística preliminar a marzo de 2026.</t>
  </si>
  <si>
    <t>SECCION II: CARACTERISTICAS DE LA POBLACIÓN INFORMADA EN LAS ACCIONES PREVENTIVAS</t>
  </si>
  <si>
    <t>Mujer</t>
  </si>
  <si>
    <t>Hombre</t>
  </si>
  <si>
    <t>Grupo
de edad</t>
  </si>
  <si>
    <t>&lt; 6 años</t>
  </si>
  <si>
    <t>6 a 11 años</t>
  </si>
  <si>
    <t>12 a 14 años</t>
  </si>
  <si>
    <t>15 a 17 años</t>
  </si>
  <si>
    <t>18 a 29 años</t>
  </si>
  <si>
    <t>30 a 59 años</t>
  </si>
  <si>
    <t>60 a más años</t>
  </si>
  <si>
    <t>Tipo de beneficiario/a</t>
  </si>
  <si>
    <t>Operadores/as de justicia</t>
  </si>
  <si>
    <t>Operadores/as policiales</t>
  </si>
  <si>
    <t>Operadores/as de salud</t>
  </si>
  <si>
    <t>Autoridades/funcionariado regional</t>
  </si>
  <si>
    <t>Autoridades/funcionariado local</t>
  </si>
  <si>
    <t>Autoridades comunales y políticas</t>
  </si>
  <si>
    <t>Docentes</t>
  </si>
  <si>
    <t>Escolares</t>
  </si>
  <si>
    <t>Estudiantes de educación superior</t>
  </si>
  <si>
    <t>Padres/Madres de familia y/o cuidadores/as</t>
  </si>
  <si>
    <t>Líderes/lideresas comunales</t>
  </si>
  <si>
    <t>Facilitadoras/es en acción</t>
  </si>
  <si>
    <t>Defensoras de derechos humanos</t>
  </si>
  <si>
    <t>Serenazgo</t>
  </si>
  <si>
    <t>Funcionarios/as públicos</t>
  </si>
  <si>
    <t>Representantes de la sociedad civil</t>
  </si>
  <si>
    <t>Empresarios/as</t>
  </si>
  <si>
    <t>Gerentes/as de empresas</t>
  </si>
  <si>
    <t>Trabajadores/as de empresas</t>
  </si>
  <si>
    <t>Contrayentes de nupcias</t>
  </si>
  <si>
    <t>Periodistas</t>
  </si>
  <si>
    <t>Integrantes de organizaciones sociales</t>
  </si>
  <si>
    <t>Integrantes de redes comunales</t>
  </si>
  <si>
    <t>Representantes de ONG</t>
  </si>
  <si>
    <t>Integrantes de Instancia/Mesa/Comité/Red</t>
  </si>
  <si>
    <t>Agentes comunitarios</t>
  </si>
  <si>
    <t>integrantes de hogares</t>
  </si>
  <si>
    <t>Autoridades académicas</t>
  </si>
  <si>
    <t>Servidores/as públicos/as</t>
  </si>
  <si>
    <t>Trabajadores/as del hogar</t>
  </si>
  <si>
    <t>Integrantes de colectivo de varones</t>
  </si>
  <si>
    <t>Hombres de la comunidad</t>
  </si>
  <si>
    <t>Mujeres de la comunidad</t>
  </si>
  <si>
    <t>Población en general</t>
  </si>
  <si>
    <t>Otro</t>
  </si>
  <si>
    <r>
      <t xml:space="preserve">Figura N°2: </t>
    </r>
    <r>
      <rPr>
        <sz val="12"/>
        <color theme="1"/>
        <rFont val="Arial Narrow"/>
        <family val="2"/>
      </rPr>
      <t>Personas informadas por los Centros Emergencia Mujer según departamento</t>
    </r>
    <r>
      <rPr>
        <b/>
        <sz val="12"/>
        <color theme="1"/>
        <rFont val="Arial Narrow"/>
        <family val="2"/>
      </rPr>
      <t>, Año 2026*</t>
    </r>
  </si>
  <si>
    <t>1 570 a 7 308 personas</t>
  </si>
  <si>
    <t>7 309 a 13 046 personas</t>
  </si>
  <si>
    <t>13 047 a 18 785 personas</t>
  </si>
  <si>
    <t>18 786 a 24 523 personas</t>
  </si>
  <si>
    <t>24 524 a 30 261 personas</t>
  </si>
  <si>
    <t>30 262 a 49 540 personas</t>
  </si>
  <si>
    <t>Temática principal de la acción preventiva</t>
  </si>
  <si>
    <t>Tipo de acción preventiva</t>
  </si>
  <si>
    <t>Sexo</t>
  </si>
  <si>
    <t>Derechos humanos y ciudadanía</t>
  </si>
  <si>
    <t>Sostenida</t>
  </si>
  <si>
    <t>Derechos sexuales y reproductivos</t>
  </si>
  <si>
    <t>Breve</t>
  </si>
  <si>
    <t>Género</t>
  </si>
  <si>
    <t>Asistencia técnica</t>
  </si>
  <si>
    <t>Masculinidad</t>
  </si>
  <si>
    <t>A demanda</t>
  </si>
  <si>
    <t>Gestión, planificación y redes</t>
  </si>
  <si>
    <t>Liderazgo</t>
  </si>
  <si>
    <t>Violencia contra la mujer</t>
  </si>
  <si>
    <t>Violencia contra los integrantes del grupo familiar / Violencia familiar</t>
  </si>
  <si>
    <t>Violencia de género</t>
  </si>
  <si>
    <t>Feminicidio/Tentativa</t>
  </si>
  <si>
    <t>Violencia en relaciones de pareja</t>
  </si>
  <si>
    <t>Violencia física</t>
  </si>
  <si>
    <t>Violencia psicológica</t>
  </si>
  <si>
    <t>Violencia económica/Patrimonial</t>
  </si>
  <si>
    <t>Área donde se realizó la acción preventiva</t>
  </si>
  <si>
    <t>Violencia sexual</t>
  </si>
  <si>
    <t>Trata</t>
  </si>
  <si>
    <t>Urbana</t>
  </si>
  <si>
    <t>Acoso sexual en espacios públicos</t>
  </si>
  <si>
    <t>Rural</t>
  </si>
  <si>
    <t>Hostigamiento sexual</t>
  </si>
  <si>
    <t>Prostitución forzada</t>
  </si>
  <si>
    <t>Explotación sexual comercial</t>
  </si>
  <si>
    <t>Violencia contra mujeres migrantes</t>
  </si>
  <si>
    <t>Violencia contra mujeres privadas de libertad</t>
  </si>
  <si>
    <t>Violencia contra mujeres con discapacidad</t>
  </si>
  <si>
    <t>Violencia por orientación sexual</t>
  </si>
  <si>
    <t>Violencia contra mujeres indígenas u originarias</t>
  </si>
  <si>
    <t>Violencia contra mujeres afroperuanas</t>
  </si>
  <si>
    <t>Violencia contra mujeres adultas mayores</t>
  </si>
  <si>
    <t>Violencia en los servicios de salud sexual y reproductivo</t>
  </si>
  <si>
    <t>Esterilizaciones forzadas</t>
  </si>
  <si>
    <t>Violencia contra mujeres con VIH</t>
  </si>
  <si>
    <t>Violencia y TIC</t>
  </si>
  <si>
    <t>Violencia en conflictos sociales</t>
  </si>
  <si>
    <t>Violencia en conflicto armado</t>
  </si>
  <si>
    <t>Acoso político</t>
  </si>
  <si>
    <t>Secuestro / Tortura</t>
  </si>
  <si>
    <t>Violencia Institucional</t>
  </si>
  <si>
    <t>Maltrato infantil y adolescente</t>
  </si>
  <si>
    <t>Abuso sexual infantil</t>
  </si>
  <si>
    <t>Prevención de drogas asociados a la violencia</t>
  </si>
  <si>
    <t>Bullying / Violencia escolar</t>
  </si>
  <si>
    <t>Marco normativo internacional y nacional</t>
  </si>
  <si>
    <t>Seguridad ciudadana</t>
  </si>
  <si>
    <t>Planes nacionales</t>
  </si>
  <si>
    <t>Descentralización</t>
  </si>
  <si>
    <t>Organización comunal</t>
  </si>
  <si>
    <t>Estrategias de prevención de la violencia</t>
  </si>
  <si>
    <t>Buen trato</t>
  </si>
  <si>
    <t>Crecimiento y desarrollo personal / Familiar</t>
  </si>
  <si>
    <t>Pautas de crianza</t>
  </si>
  <si>
    <t>Familia</t>
  </si>
  <si>
    <t>Empoderamiento económico</t>
  </si>
  <si>
    <t>Calidad de atención frente a la violencia</t>
  </si>
  <si>
    <t>Tolerancia social</t>
  </si>
  <si>
    <t>Tratamiento de la noticia</t>
  </si>
  <si>
    <t xml:space="preserve"> </t>
  </si>
  <si>
    <t>PPoR</t>
  </si>
  <si>
    <t>Subtotal</t>
  </si>
  <si>
    <t>Fuente: Registro de acciones preventivas / SGIC / UPPM / 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</si>
</sst>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B050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9"/>
      <name val="Arial Narrow"/>
      <family val="2"/>
    </font>
    <font>
      <sz val="9"/>
      <color theme="1"/>
      <name val="Arial Narrow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1"/>
      <color theme="0"/>
      <name val="Arial Narrow"/>
      <family val="2"/>
    </font>
    <font>
      <b/>
      <sz val="18"/>
      <color theme="0"/>
      <name val="Arial"/>
      <family val="2"/>
    </font>
    <font>
      <b/>
      <sz val="16"/>
      <color theme="0"/>
      <name val="Arial Narrow"/>
      <family val="2"/>
    </font>
    <font>
      <b/>
      <sz val="9"/>
      <color theme="0"/>
      <name val="Arial Narrow"/>
      <family val="2"/>
    </font>
    <font>
      <b/>
      <sz val="22"/>
      <color theme="0"/>
      <name val="Arial Narrow"/>
      <family val="2"/>
    </font>
    <font>
      <b/>
      <sz val="18"/>
      <color theme="0"/>
      <name val="Arial Narrow"/>
      <family val="2"/>
    </font>
    <font>
      <b/>
      <sz val="17"/>
      <color theme="0"/>
      <name val="Arial Narrow"/>
      <family val="2"/>
    </font>
    <font>
      <sz val="9"/>
      <color theme="0"/>
      <name val="Arial Narrow"/>
      <family val="2"/>
    </font>
    <font>
      <b/>
      <sz val="14"/>
      <color theme="0"/>
      <name val="Arial Narrow"/>
      <family val="2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1"/>
      <color theme="0"/>
      <name val="Arial Narrow"/>
      <family val="2"/>
    </font>
    <font>
      <b/>
      <sz val="11"/>
      <color indexed="8"/>
      <name val="Arial Narrow"/>
      <family val="2"/>
    </font>
    <font>
      <b/>
      <sz val="11"/>
      <name val="Arial Narrow"/>
      <family val="2"/>
    </font>
    <font>
      <sz val="11"/>
      <color indexed="8"/>
      <name val="Arial Narrow"/>
      <family val="2"/>
    </font>
    <font>
      <sz val="11"/>
      <color rgb="FF000000"/>
      <name val="Calibri"/>
      <family val="2"/>
    </font>
    <font>
      <b/>
      <sz val="11"/>
      <name val="Aptos Narrow"/>
      <family val="2"/>
      <scheme val="minor"/>
    </font>
    <font>
      <sz val="10"/>
      <name val="Univers"/>
      <family val="2"/>
    </font>
    <font>
      <sz val="11"/>
      <name val="Aptos Narrow"/>
      <family val="2"/>
      <scheme val="minor"/>
    </font>
    <font>
      <b/>
      <sz val="10"/>
      <color indexed="8"/>
      <name val="Arial Narrow"/>
      <family val="2"/>
    </font>
    <font>
      <sz val="8"/>
      <name val="Arial"/>
      <family val="2"/>
    </font>
    <font>
      <b/>
      <sz val="11"/>
      <color theme="0"/>
      <name val="Arial"/>
      <family val="2"/>
    </font>
    <font>
      <b/>
      <sz val="14"/>
      <color rgb="FFFF0000"/>
      <name val="Arial Narrow"/>
      <family val="2"/>
    </font>
    <font>
      <b/>
      <sz val="11"/>
      <name val="Arial"/>
      <family val="2"/>
    </font>
    <font>
      <b/>
      <sz val="11"/>
      <color theme="1"/>
      <name val="Arial Narrow"/>
      <family val="2"/>
    </font>
    <font>
      <b/>
      <sz val="10.5"/>
      <color indexed="8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4"/>
      <name val="Arial Narrow"/>
      <family val="2"/>
    </font>
    <font>
      <b/>
      <sz val="12"/>
      <color theme="0"/>
      <name val="Arial Narrow"/>
      <family val="2"/>
    </font>
    <font>
      <sz val="14"/>
      <color rgb="FFFF8080"/>
      <name val="Arial Narrow"/>
      <family val="2"/>
    </font>
    <font>
      <b/>
      <sz val="10"/>
      <name val="Arial Narrow"/>
      <family val="2"/>
    </font>
  </fonts>
  <fills count="20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rgb="FF595959"/>
        <bgColor indexed="9"/>
      </patternFill>
    </fill>
    <fill>
      <patternFill patternType="solid">
        <fgColor rgb="FFAEAAAA"/>
        <bgColor indexed="9"/>
      </patternFill>
    </fill>
    <fill>
      <patternFill patternType="solid">
        <fgColor rgb="FF757171"/>
        <bgColor indexed="9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FF7F7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D0CECE"/>
        <bgColor indexed="9"/>
      </patternFill>
    </fill>
  </fills>
  <borders count="2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rgb="FFFF000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medium">
        <color theme="0"/>
      </left>
      <right/>
      <top style="hair">
        <color indexed="64"/>
      </top>
      <bottom style="medium">
        <color rgb="FFFF0000"/>
      </bottom>
      <diagonal/>
    </border>
    <border>
      <left/>
      <right style="medium">
        <color theme="0"/>
      </right>
      <top style="hair">
        <color indexed="64"/>
      </top>
      <bottom style="medium">
        <color rgb="FFFF000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7" fillId="0" borderId="0"/>
    <xf numFmtId="0" fontId="24" fillId="0" borderId="0" applyBorder="0"/>
    <xf numFmtId="0" fontId="26" fillId="0" borderId="0"/>
    <xf numFmtId="9" fontId="7" fillId="0" borderId="0" applyFont="0" applyFill="0" applyBorder="0" applyAlignment="0" applyProtection="0"/>
  </cellStyleXfs>
  <cellXfs count="150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3" fillId="0" borderId="0" xfId="0" applyFont="1"/>
    <xf numFmtId="0" fontId="8" fillId="3" borderId="0" xfId="2" applyFont="1" applyFill="1" applyAlignment="1">
      <alignment horizontal="centerContinuous" vertical="center"/>
    </xf>
    <xf numFmtId="0" fontId="9" fillId="4" borderId="0" xfId="0" applyFont="1" applyFill="1" applyAlignment="1">
      <alignment horizontal="center" vertical="center" wrapText="1"/>
    </xf>
    <xf numFmtId="0" fontId="10" fillId="3" borderId="0" xfId="2" applyFont="1" applyFill="1" applyAlignment="1">
      <alignment horizontal="center" vertical="center" wrapText="1"/>
    </xf>
    <xf numFmtId="0" fontId="11" fillId="4" borderId="0" xfId="0" applyFont="1" applyFill="1" applyAlignment="1">
      <alignment vertical="center" wrapText="1"/>
    </xf>
    <xf numFmtId="0" fontId="12" fillId="4" borderId="0" xfId="0" applyFont="1" applyFill="1" applyAlignment="1">
      <alignment vertical="center" wrapText="1"/>
    </xf>
    <xf numFmtId="0" fontId="6" fillId="4" borderId="0" xfId="0" applyFont="1" applyFill="1"/>
    <xf numFmtId="0" fontId="3" fillId="4" borderId="0" xfId="0" applyFont="1" applyFill="1"/>
    <xf numFmtId="0" fontId="10" fillId="3" borderId="0" xfId="2" applyFont="1" applyFill="1" applyAlignment="1">
      <alignment horizontal="center" vertical="center"/>
    </xf>
    <xf numFmtId="0" fontId="13" fillId="4" borderId="0" xfId="0" applyFont="1" applyFill="1" applyAlignment="1">
      <alignment vertical="center" wrapText="1"/>
    </xf>
    <xf numFmtId="0" fontId="14" fillId="4" borderId="0" xfId="0" applyFont="1" applyFill="1" applyAlignment="1">
      <alignment vertical="center" wrapText="1"/>
    </xf>
    <xf numFmtId="0" fontId="15" fillId="4" borderId="0" xfId="0" applyFont="1" applyFill="1" applyAlignment="1">
      <alignment horizontal="center" vertical="center" wrapText="1"/>
    </xf>
    <xf numFmtId="0" fontId="16" fillId="4" borderId="0" xfId="0" applyFont="1" applyFill="1" applyAlignment="1">
      <alignment horizontal="center" vertical="center" wrapText="1"/>
    </xf>
    <xf numFmtId="0" fontId="17" fillId="4" borderId="0" xfId="0" applyFont="1" applyFill="1" applyAlignment="1">
      <alignment vertical="center"/>
    </xf>
    <xf numFmtId="0" fontId="12" fillId="4" borderId="0" xfId="0" applyFont="1" applyFill="1" applyAlignment="1">
      <alignment vertical="center"/>
    </xf>
    <xf numFmtId="0" fontId="18" fillId="0" borderId="0" xfId="0" applyFont="1" applyAlignment="1">
      <alignment horizontal="center" wrapText="1"/>
    </xf>
    <xf numFmtId="0" fontId="17" fillId="4" borderId="0" xfId="0" applyFont="1" applyFill="1" applyAlignment="1">
      <alignment horizontal="left" vertical="center"/>
    </xf>
    <xf numFmtId="0" fontId="20" fillId="5" borderId="1" xfId="0" applyFont="1" applyFill="1" applyBorder="1" applyAlignment="1">
      <alignment horizontal="center" vertical="center" wrapText="1"/>
    </xf>
    <xf numFmtId="0" fontId="20" fillId="5" borderId="2" xfId="0" applyFont="1" applyFill="1" applyBorder="1" applyAlignment="1">
      <alignment horizontal="center" vertical="center" wrapText="1"/>
    </xf>
    <xf numFmtId="0" fontId="20" fillId="5" borderId="0" xfId="0" applyFont="1" applyFill="1" applyAlignment="1">
      <alignment horizontal="center" vertical="center" wrapText="1"/>
    </xf>
    <xf numFmtId="0" fontId="21" fillId="4" borderId="3" xfId="0" applyFont="1" applyFill="1" applyBorder="1" applyAlignment="1">
      <alignment horizontal="left" vertical="center" wrapText="1"/>
    </xf>
    <xf numFmtId="3" fontId="21" fillId="4" borderId="3" xfId="0" applyNumberFormat="1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left" vertical="center" wrapText="1"/>
    </xf>
    <xf numFmtId="3" fontId="21" fillId="4" borderId="4" xfId="0" applyNumberFormat="1" applyFont="1" applyFill="1" applyBorder="1" applyAlignment="1">
      <alignment horizontal="center" vertical="center" wrapText="1"/>
    </xf>
    <xf numFmtId="0" fontId="22" fillId="6" borderId="5" xfId="0" applyFont="1" applyFill="1" applyBorder="1" applyAlignment="1">
      <alignment horizontal="center" vertical="center" wrapText="1"/>
    </xf>
    <xf numFmtId="3" fontId="22" fillId="6" borderId="5" xfId="0" applyNumberFormat="1" applyFont="1" applyFill="1" applyBorder="1" applyAlignment="1">
      <alignment horizontal="center" vertical="center" wrapText="1"/>
    </xf>
    <xf numFmtId="0" fontId="20" fillId="7" borderId="6" xfId="0" applyFont="1" applyFill="1" applyBorder="1" applyAlignment="1">
      <alignment horizontal="center" vertical="center" wrapText="1"/>
    </xf>
    <xf numFmtId="3" fontId="21" fillId="4" borderId="3" xfId="0" applyNumberFormat="1" applyFont="1" applyFill="1" applyBorder="1" applyAlignment="1">
      <alignment horizontal="center" vertical="center" wrapText="1"/>
    </xf>
    <xf numFmtId="3" fontId="23" fillId="4" borderId="3" xfId="0" applyNumberFormat="1" applyFont="1" applyFill="1" applyBorder="1" applyAlignment="1">
      <alignment horizontal="center" vertical="center" wrapText="1"/>
    </xf>
    <xf numFmtId="3" fontId="23" fillId="4" borderId="4" xfId="0" applyNumberFormat="1" applyFont="1" applyFill="1" applyBorder="1" applyAlignment="1">
      <alignment horizontal="center" vertical="center" wrapText="1"/>
    </xf>
    <xf numFmtId="0" fontId="25" fillId="8" borderId="7" xfId="3" applyFont="1" applyFill="1" applyBorder="1" applyAlignment="1">
      <alignment horizontal="center" vertical="center"/>
    </xf>
    <xf numFmtId="0" fontId="25" fillId="8" borderId="8" xfId="3" applyFont="1" applyFill="1" applyBorder="1" applyAlignment="1">
      <alignment horizontal="center" vertical="center"/>
    </xf>
    <xf numFmtId="0" fontId="25" fillId="8" borderId="9" xfId="3" applyFont="1" applyFill="1" applyBorder="1" applyAlignment="1">
      <alignment horizontal="center" vertical="center"/>
    </xf>
    <xf numFmtId="3" fontId="22" fillId="6" borderId="5" xfId="0" applyNumberFormat="1" applyFont="1" applyFill="1" applyBorder="1" applyAlignment="1">
      <alignment horizontal="center" vertical="center" wrapText="1"/>
    </xf>
    <xf numFmtId="0" fontId="27" fillId="9" borderId="10" xfId="4" applyFont="1" applyFill="1" applyBorder="1"/>
    <xf numFmtId="3" fontId="27" fillId="0" borderId="8" xfId="3" applyNumberFormat="1" applyFont="1" applyBorder="1" applyAlignment="1">
      <alignment horizontal="left" vertical="center"/>
    </xf>
    <xf numFmtId="3" fontId="27" fillId="0" borderId="7" xfId="3" applyNumberFormat="1" applyFont="1" applyBorder="1" applyAlignment="1">
      <alignment horizontal="left" vertical="center"/>
    </xf>
    <xf numFmtId="0" fontId="27" fillId="10" borderId="10" xfId="4" applyFont="1" applyFill="1" applyBorder="1"/>
    <xf numFmtId="0" fontId="27" fillId="11" borderId="10" xfId="4" applyFont="1" applyFill="1" applyBorder="1"/>
    <xf numFmtId="0" fontId="27" fillId="12" borderId="10" xfId="4" applyFont="1" applyFill="1" applyBorder="1"/>
    <xf numFmtId="0" fontId="27" fillId="13" borderId="10" xfId="4" applyFont="1" applyFill="1" applyBorder="1"/>
    <xf numFmtId="0" fontId="20" fillId="4" borderId="0" xfId="0" applyFont="1" applyFill="1" applyAlignment="1">
      <alignment horizontal="left" vertical="center"/>
    </xf>
    <xf numFmtId="0" fontId="27" fillId="14" borderId="11" xfId="4" applyFont="1" applyFill="1" applyBorder="1"/>
    <xf numFmtId="0" fontId="20" fillId="7" borderId="6" xfId="0" applyFont="1" applyFill="1" applyBorder="1" applyAlignment="1">
      <alignment horizontal="center" vertical="center" wrapText="1"/>
    </xf>
    <xf numFmtId="0" fontId="21" fillId="15" borderId="6" xfId="0" applyFont="1" applyFill="1" applyBorder="1" applyAlignment="1">
      <alignment horizontal="center" vertical="center" wrapText="1"/>
    </xf>
    <xf numFmtId="0" fontId="21" fillId="16" borderId="4" xfId="0" applyFont="1" applyFill="1" applyBorder="1" applyAlignment="1">
      <alignment horizontal="left" vertical="center" wrapText="1"/>
    </xf>
    <xf numFmtId="3" fontId="23" fillId="16" borderId="3" xfId="0" applyNumberFormat="1" applyFont="1" applyFill="1" applyBorder="1" applyAlignment="1">
      <alignment horizontal="center" vertical="center" wrapText="1"/>
    </xf>
    <xf numFmtId="164" fontId="21" fillId="16" borderId="3" xfId="1" applyNumberFormat="1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left" vertical="center" wrapText="1"/>
    </xf>
    <xf numFmtId="3" fontId="23" fillId="4" borderId="3" xfId="0" applyNumberFormat="1" applyFont="1" applyFill="1" applyBorder="1" applyAlignment="1">
      <alignment horizontal="center" vertical="center" wrapText="1"/>
    </xf>
    <xf numFmtId="164" fontId="21" fillId="4" borderId="3" xfId="1" applyNumberFormat="1" applyFont="1" applyFill="1" applyBorder="1" applyAlignment="1">
      <alignment horizontal="center" vertical="center" wrapText="1"/>
    </xf>
    <xf numFmtId="0" fontId="20" fillId="5" borderId="0" xfId="0" applyFont="1" applyFill="1" applyAlignment="1">
      <alignment horizontal="left" vertical="center" wrapText="1"/>
    </xf>
    <xf numFmtId="9" fontId="22" fillId="6" borderId="5" xfId="1" applyFont="1" applyFill="1" applyBorder="1" applyAlignment="1">
      <alignment horizontal="center" vertical="center" wrapText="1"/>
    </xf>
    <xf numFmtId="0" fontId="21" fillId="15" borderId="6" xfId="0" applyFont="1" applyFill="1" applyBorder="1" applyAlignment="1">
      <alignment horizontal="center" vertical="center" wrapText="1"/>
    </xf>
    <xf numFmtId="0" fontId="28" fillId="4" borderId="3" xfId="0" applyFont="1" applyFill="1" applyBorder="1" applyAlignment="1">
      <alignment horizontal="left" vertical="center" wrapText="1"/>
    </xf>
    <xf numFmtId="0" fontId="22" fillId="6" borderId="5" xfId="0" applyFont="1" applyFill="1" applyBorder="1" applyAlignment="1">
      <alignment horizontal="left" vertical="center" wrapText="1"/>
    </xf>
    <xf numFmtId="0" fontId="21" fillId="4" borderId="4" xfId="0" applyFont="1" applyFill="1" applyBorder="1" applyAlignment="1">
      <alignment horizontal="left" vertical="center" wrapText="1"/>
    </xf>
    <xf numFmtId="0" fontId="20" fillId="7" borderId="2" xfId="0" applyFont="1" applyFill="1" applyBorder="1" applyAlignment="1">
      <alignment horizontal="center" vertical="center" wrapText="1"/>
    </xf>
    <xf numFmtId="3" fontId="4" fillId="4" borderId="4" xfId="0" applyNumberFormat="1" applyFont="1" applyFill="1" applyBorder="1" applyAlignment="1">
      <alignment horizontal="center" vertical="center" wrapText="1"/>
    </xf>
    <xf numFmtId="164" fontId="4" fillId="4" borderId="4" xfId="1" applyNumberFormat="1" applyFont="1" applyFill="1" applyBorder="1" applyAlignment="1">
      <alignment horizontal="center" vertical="center" wrapText="1"/>
    </xf>
    <xf numFmtId="164" fontId="22" fillId="6" borderId="5" xfId="1" applyNumberFormat="1" applyFont="1" applyFill="1" applyBorder="1" applyAlignment="1">
      <alignment horizontal="center" vertical="center" wrapText="1"/>
    </xf>
    <xf numFmtId="3" fontId="23" fillId="4" borderId="12" xfId="0" applyNumberFormat="1" applyFont="1" applyFill="1" applyBorder="1" applyAlignment="1">
      <alignment horizontal="center" vertical="center" wrapText="1"/>
    </xf>
    <xf numFmtId="0" fontId="29" fillId="17" borderId="0" xfId="2" applyFont="1" applyFill="1" applyAlignment="1">
      <alignment vertical="top"/>
    </xf>
    <xf numFmtId="0" fontId="30" fillId="18" borderId="13" xfId="2" applyFont="1" applyFill="1" applyBorder="1" applyAlignment="1">
      <alignment horizontal="center" vertical="center" wrapText="1"/>
    </xf>
    <xf numFmtId="0" fontId="30" fillId="18" borderId="14" xfId="2" applyFont="1" applyFill="1" applyBorder="1" applyAlignment="1">
      <alignment horizontal="center" vertical="center" wrapText="1"/>
    </xf>
    <xf numFmtId="0" fontId="30" fillId="18" borderId="15" xfId="2" applyFont="1" applyFill="1" applyBorder="1" applyAlignment="1">
      <alignment horizontal="center" vertical="center" wrapText="1"/>
    </xf>
    <xf numFmtId="0" fontId="30" fillId="18" borderId="16" xfId="2" applyFont="1" applyFill="1" applyBorder="1" applyAlignment="1">
      <alignment horizontal="center" vertical="center" wrapText="1"/>
    </xf>
    <xf numFmtId="3" fontId="20" fillId="0" borderId="17" xfId="2" applyNumberFormat="1" applyFont="1" applyBorder="1" applyAlignment="1">
      <alignment horizontal="left" vertical="center"/>
    </xf>
    <xf numFmtId="3" fontId="30" fillId="0" borderId="17" xfId="2" applyNumberFormat="1" applyFont="1" applyBorder="1" applyAlignment="1">
      <alignment horizontal="center" vertical="center"/>
    </xf>
    <xf numFmtId="3" fontId="22" fillId="0" borderId="17" xfId="2" applyNumberFormat="1" applyFont="1" applyBorder="1" applyAlignment="1">
      <alignment horizontal="left" vertical="center"/>
    </xf>
    <xf numFmtId="3" fontId="22" fillId="0" borderId="17" xfId="2" applyNumberFormat="1" applyFont="1" applyBorder="1" applyAlignment="1">
      <alignment horizontal="center" vertical="center"/>
    </xf>
    <xf numFmtId="3" fontId="4" fillId="0" borderId="17" xfId="2" applyNumberFormat="1" applyFont="1" applyBorder="1" applyAlignment="1">
      <alignment horizontal="center" vertical="center"/>
    </xf>
    <xf numFmtId="3" fontId="4" fillId="0" borderId="0" xfId="2" applyNumberFormat="1" applyFont="1" applyAlignment="1">
      <alignment horizontal="center" vertical="center"/>
    </xf>
    <xf numFmtId="3" fontId="20" fillId="0" borderId="18" xfId="2" applyNumberFormat="1" applyFont="1" applyBorder="1" applyAlignment="1">
      <alignment horizontal="left" vertical="center"/>
    </xf>
    <xf numFmtId="3" fontId="22" fillId="0" borderId="18" xfId="2" applyNumberFormat="1" applyFont="1" applyBorder="1" applyAlignment="1">
      <alignment horizontal="left" vertical="center"/>
    </xf>
    <xf numFmtId="3" fontId="4" fillId="0" borderId="18" xfId="2" applyNumberFormat="1" applyFont="1" applyBorder="1" applyAlignment="1">
      <alignment horizontal="center" vertical="center"/>
    </xf>
    <xf numFmtId="0" fontId="31" fillId="4" borderId="0" xfId="0" applyFont="1" applyFill="1" applyAlignment="1">
      <alignment horizontal="left" vertical="center"/>
    </xf>
    <xf numFmtId="0" fontId="32" fillId="8" borderId="19" xfId="2" applyFont="1" applyFill="1" applyBorder="1" applyAlignment="1">
      <alignment horizontal="center" vertical="center"/>
    </xf>
    <xf numFmtId="164" fontId="22" fillId="0" borderId="19" xfId="5" applyNumberFormat="1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 wrapText="1"/>
    </xf>
    <xf numFmtId="0" fontId="20" fillId="5" borderId="6" xfId="0" applyFont="1" applyFill="1" applyBorder="1" applyAlignment="1">
      <alignment horizontal="center" vertical="center" wrapText="1"/>
    </xf>
    <xf numFmtId="0" fontId="21" fillId="15" borderId="1" xfId="0" applyFont="1" applyFill="1" applyBorder="1" applyAlignment="1">
      <alignment horizontal="center" vertical="center" wrapText="1"/>
    </xf>
    <xf numFmtId="0" fontId="20" fillId="5" borderId="20" xfId="0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horizontal="left" vertical="center"/>
    </xf>
    <xf numFmtId="3" fontId="33" fillId="4" borderId="3" xfId="0" applyNumberFormat="1" applyFont="1" applyFill="1" applyBorder="1" applyAlignment="1">
      <alignment horizontal="center" vertical="center"/>
    </xf>
    <xf numFmtId="164" fontId="21" fillId="4" borderId="3" xfId="1" applyNumberFormat="1" applyFont="1" applyFill="1" applyBorder="1" applyAlignment="1">
      <alignment horizontal="center" vertical="center"/>
    </xf>
    <xf numFmtId="3" fontId="3" fillId="4" borderId="3" xfId="0" applyNumberFormat="1" applyFont="1" applyFill="1" applyBorder="1" applyAlignment="1">
      <alignment horizontal="center" vertical="center"/>
    </xf>
    <xf numFmtId="3" fontId="23" fillId="4" borderId="3" xfId="0" applyNumberFormat="1" applyFont="1" applyFill="1" applyBorder="1" applyAlignment="1">
      <alignment horizontal="center" vertical="center"/>
    </xf>
    <xf numFmtId="0" fontId="22" fillId="4" borderId="4" xfId="0" applyFont="1" applyFill="1" applyBorder="1" applyAlignment="1">
      <alignment horizontal="left" vertical="center"/>
    </xf>
    <xf numFmtId="3" fontId="3" fillId="4" borderId="4" xfId="0" applyNumberFormat="1" applyFont="1" applyFill="1" applyBorder="1" applyAlignment="1">
      <alignment horizontal="center" vertical="center"/>
    </xf>
    <xf numFmtId="3" fontId="23" fillId="4" borderId="4" xfId="0" applyNumberFormat="1" applyFont="1" applyFill="1" applyBorder="1" applyAlignment="1">
      <alignment horizontal="center" vertical="center"/>
    </xf>
    <xf numFmtId="164" fontId="32" fillId="0" borderId="19" xfId="5" applyNumberFormat="1" applyFont="1" applyFill="1" applyBorder="1" applyAlignment="1">
      <alignment horizontal="center" vertical="center"/>
    </xf>
    <xf numFmtId="0" fontId="22" fillId="6" borderId="5" xfId="0" applyFont="1" applyFill="1" applyBorder="1" applyAlignment="1">
      <alignment horizontal="center" vertical="center"/>
    </xf>
    <xf numFmtId="164" fontId="22" fillId="19" borderId="5" xfId="1" applyNumberFormat="1" applyFont="1" applyFill="1" applyBorder="1" applyAlignment="1">
      <alignment horizontal="center" vertical="center"/>
    </xf>
    <xf numFmtId="3" fontId="22" fillId="19" borderId="5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horizontal="left"/>
    </xf>
    <xf numFmtId="0" fontId="20" fillId="5" borderId="1" xfId="0" applyFont="1" applyFill="1" applyBorder="1" applyAlignment="1">
      <alignment horizontal="left" vertical="center" wrapText="1"/>
    </xf>
    <xf numFmtId="0" fontId="20" fillId="5" borderId="20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vertical="center"/>
    </xf>
    <xf numFmtId="0" fontId="23" fillId="4" borderId="3" xfId="0" applyFont="1" applyFill="1" applyBorder="1" applyAlignment="1">
      <alignment vertical="center"/>
    </xf>
    <xf numFmtId="3" fontId="22" fillId="4" borderId="3" xfId="0" applyNumberFormat="1" applyFont="1" applyFill="1" applyBorder="1" applyAlignment="1">
      <alignment horizontal="center" vertical="center"/>
    </xf>
    <xf numFmtId="164" fontId="22" fillId="4" borderId="3" xfId="1" applyNumberFormat="1" applyFont="1" applyFill="1" applyBorder="1" applyAlignment="1">
      <alignment horizontal="center" vertical="center"/>
    </xf>
    <xf numFmtId="3" fontId="4" fillId="4" borderId="3" xfId="0" applyNumberFormat="1" applyFont="1" applyFill="1" applyBorder="1" applyAlignment="1">
      <alignment horizontal="center" vertical="center"/>
    </xf>
    <xf numFmtId="0" fontId="20" fillId="5" borderId="6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left" vertical="center" wrapText="1"/>
    </xf>
    <xf numFmtId="3" fontId="21" fillId="4" borderId="0" xfId="0" applyNumberFormat="1" applyFont="1" applyFill="1" applyAlignment="1">
      <alignment horizontal="center" vertical="center" wrapText="1"/>
    </xf>
    <xf numFmtId="164" fontId="21" fillId="4" borderId="0" xfId="1" applyNumberFormat="1" applyFont="1" applyFill="1" applyBorder="1" applyAlignment="1">
      <alignment horizontal="center" vertical="center" wrapText="1"/>
    </xf>
    <xf numFmtId="3" fontId="23" fillId="4" borderId="0" xfId="0" applyNumberFormat="1" applyFont="1" applyFill="1" applyAlignment="1">
      <alignment horizontal="center" vertical="center" wrapText="1"/>
    </xf>
    <xf numFmtId="164" fontId="21" fillId="4" borderId="3" xfId="1" applyNumberFormat="1" applyFont="1" applyFill="1" applyBorder="1" applyAlignment="1">
      <alignment horizontal="center" vertical="center" wrapText="1"/>
    </xf>
    <xf numFmtId="0" fontId="34" fillId="4" borderId="0" xfId="0" applyFont="1" applyFill="1" applyAlignment="1">
      <alignment horizontal="left" vertical="center" wrapText="1"/>
    </xf>
    <xf numFmtId="0" fontId="34" fillId="4" borderId="3" xfId="0" applyFont="1" applyFill="1" applyBorder="1" applyAlignment="1">
      <alignment horizontal="left" vertical="center" wrapText="1"/>
    </xf>
    <xf numFmtId="0" fontId="21" fillId="4" borderId="0" xfId="0" applyFont="1" applyFill="1" applyAlignment="1">
      <alignment vertical="center"/>
    </xf>
    <xf numFmtId="0" fontId="23" fillId="4" borderId="0" xfId="0" applyFont="1" applyFill="1" applyAlignment="1">
      <alignment vertical="center"/>
    </xf>
    <xf numFmtId="164" fontId="22" fillId="4" borderId="0" xfId="1" applyNumberFormat="1" applyFont="1" applyFill="1" applyBorder="1" applyAlignment="1">
      <alignment horizontal="center" vertical="center"/>
    </xf>
    <xf numFmtId="0" fontId="22" fillId="6" borderId="5" xfId="0" applyFont="1" applyFill="1" applyBorder="1" applyAlignment="1">
      <alignment horizontal="center" vertical="center" wrapText="1"/>
    </xf>
    <xf numFmtId="0" fontId="35" fillId="0" borderId="0" xfId="0" applyFont="1" applyAlignment="1">
      <alignment horizontal="center" wrapText="1"/>
    </xf>
    <xf numFmtId="0" fontId="30" fillId="18" borderId="0" xfId="2" applyFont="1" applyFill="1" applyAlignment="1">
      <alignment horizontal="left" vertical="center" wrapText="1"/>
    </xf>
    <xf numFmtId="0" fontId="30" fillId="18" borderId="1" xfId="2" applyFont="1" applyFill="1" applyBorder="1" applyAlignment="1">
      <alignment horizontal="left" vertical="center" wrapText="1"/>
    </xf>
    <xf numFmtId="3" fontId="22" fillId="0" borderId="21" xfId="2" applyNumberFormat="1" applyFont="1" applyBorder="1" applyAlignment="1">
      <alignment horizontal="left" vertical="center"/>
    </xf>
    <xf numFmtId="0" fontId="25" fillId="8" borderId="8" xfId="3" applyFont="1" applyFill="1" applyBorder="1" applyAlignment="1">
      <alignment horizontal="center" vertical="center"/>
    </xf>
    <xf numFmtId="0" fontId="25" fillId="8" borderId="9" xfId="3" applyFont="1" applyFill="1" applyBorder="1" applyAlignment="1">
      <alignment horizontal="center" vertical="center"/>
    </xf>
    <xf numFmtId="0" fontId="20" fillId="5" borderId="2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22" fillId="2" borderId="0" xfId="0" applyFont="1" applyFill="1" applyAlignment="1">
      <alignment horizontal="left" vertical="center"/>
    </xf>
    <xf numFmtId="0" fontId="21" fillId="4" borderId="4" xfId="0" applyFont="1" applyFill="1" applyBorder="1" applyAlignment="1">
      <alignment horizontal="left" vertical="center"/>
    </xf>
    <xf numFmtId="0" fontId="21" fillId="4" borderId="24" xfId="0" applyFont="1" applyFill="1" applyBorder="1" applyAlignment="1">
      <alignment horizontal="left" vertical="center" wrapText="1"/>
    </xf>
    <xf numFmtId="0" fontId="21" fillId="4" borderId="12" xfId="0" applyFont="1" applyFill="1" applyBorder="1" applyAlignment="1">
      <alignment horizontal="left" vertical="center" wrapText="1"/>
    </xf>
    <xf numFmtId="0" fontId="21" fillId="4" borderId="25" xfId="0" applyFont="1" applyFill="1" applyBorder="1" applyAlignment="1">
      <alignment horizontal="left" vertical="center" wrapText="1"/>
    </xf>
    <xf numFmtId="0" fontId="22" fillId="6" borderId="0" xfId="0" applyFont="1" applyFill="1" applyAlignment="1">
      <alignment vertical="center" wrapText="1"/>
    </xf>
    <xf numFmtId="0" fontId="3" fillId="2" borderId="0" xfId="0" applyFont="1" applyFill="1" applyAlignment="1">
      <alignment vertical="top" wrapText="1"/>
    </xf>
    <xf numFmtId="0" fontId="21" fillId="4" borderId="12" xfId="0" applyFont="1" applyFill="1" applyBorder="1" applyAlignment="1">
      <alignment horizontal="left" vertical="center" wrapText="1"/>
    </xf>
    <xf numFmtId="0" fontId="28" fillId="15" borderId="6" xfId="0" applyFont="1" applyFill="1" applyBorder="1" applyAlignment="1">
      <alignment horizontal="center" vertical="center" wrapText="1"/>
    </xf>
    <xf numFmtId="0" fontId="37" fillId="2" borderId="0" xfId="0" applyFont="1" applyFill="1" applyAlignment="1">
      <alignment horizontal="left" vertical="center"/>
    </xf>
    <xf numFmtId="3" fontId="4" fillId="4" borderId="0" xfId="0" applyNumberFormat="1" applyFont="1" applyFill="1" applyAlignment="1">
      <alignment horizontal="center" vertical="center"/>
    </xf>
    <xf numFmtId="0" fontId="22" fillId="6" borderId="5" xfId="0" applyFont="1" applyFill="1" applyBorder="1" applyAlignment="1">
      <alignment horizontal="centerContinuous" vertical="center" wrapText="1"/>
    </xf>
    <xf numFmtId="0" fontId="38" fillId="5" borderId="1" xfId="0" applyFont="1" applyFill="1" applyBorder="1" applyAlignment="1">
      <alignment horizontal="center" vertical="center" wrapText="1"/>
    </xf>
    <xf numFmtId="0" fontId="38" fillId="7" borderId="6" xfId="0" applyFont="1" applyFill="1" applyBorder="1" applyAlignment="1">
      <alignment horizontal="center" vertical="center" wrapText="1"/>
    </xf>
    <xf numFmtId="0" fontId="21" fillId="15" borderId="2" xfId="0" applyFont="1" applyFill="1" applyBorder="1" applyAlignment="1">
      <alignment horizontal="center" vertical="center" wrapText="1"/>
    </xf>
    <xf numFmtId="0" fontId="21" fillId="15" borderId="0" xfId="0" applyFont="1" applyFill="1" applyAlignment="1">
      <alignment horizontal="center" vertical="center" wrapText="1"/>
    </xf>
    <xf numFmtId="0" fontId="22" fillId="6" borderId="5" xfId="0" applyFont="1" applyFill="1" applyBorder="1" applyAlignment="1">
      <alignment vertical="center" wrapText="1"/>
    </xf>
    <xf numFmtId="0" fontId="3" fillId="2" borderId="0" xfId="0" applyFont="1" applyFill="1" applyAlignment="1">
      <alignment horizontal="left" wrapText="1"/>
    </xf>
    <xf numFmtId="0" fontId="39" fillId="2" borderId="0" xfId="0" applyFont="1" applyFill="1" applyAlignment="1">
      <alignment horizontal="center" vertical="center"/>
    </xf>
    <xf numFmtId="0" fontId="40" fillId="2" borderId="0" xfId="0" applyFont="1" applyFill="1"/>
  </cellXfs>
  <cellStyles count="6">
    <cellStyle name="Normal" xfId="0" builtinId="0"/>
    <cellStyle name="Normal 2" xfId="4" xr:uid="{53F19C25-1C1C-4547-B827-9247205C3ED3}"/>
    <cellStyle name="Normal 2 2" xfId="3" xr:uid="{0BDB7CA3-3EC0-4916-9485-BB1FB18292C6}"/>
    <cellStyle name="Normal 2 3" xfId="2" xr:uid="{7B69E0F1-A3E5-4CA0-AE77-DA406DBBD803}"/>
    <cellStyle name="Porcentaje" xfId="1" builtinId="5"/>
    <cellStyle name="Porcentaje 2 2" xfId="5" xr:uid="{85BC1723-23E8-416C-9148-6197BC9758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0"/>
    </mc:Choice>
    <mc:Fallback>
      <c:style val="20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r>
              <a:rPr lang="es-PE" sz="1400" b="1" i="0" strike="noStrike">
                <a:solidFill>
                  <a:srgbClr val="000000"/>
                </a:solidFill>
                <a:latin typeface="Arial Narrow" panose="020B0606020202030204" pitchFamily="34" charset="0"/>
                <a:cs typeface="Calibri"/>
              </a:rPr>
              <a:t>Gráfico N°1 Acciones preventivas según mes</a:t>
            </a:r>
          </a:p>
        </c:rich>
      </c:tx>
      <c:layout>
        <c:manualLayout>
          <c:xMode val="edge"/>
          <c:yMode val="edge"/>
          <c:x val="0.25522403945081068"/>
          <c:y val="2.236910549660703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2.1024850302749445E-2"/>
          <c:y val="0.12535162617177031"/>
          <c:w val="0.94283603226402324"/>
          <c:h val="0.79072592005087505"/>
        </c:manualLayout>
      </c:layout>
      <c:barChart>
        <c:barDir val="col"/>
        <c:grouping val="cluster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5.9187104729950682E-3"/>
                  <c:y val="-3.15985324347739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2E0-42D0-809C-54064A7D2B85}"/>
                </c:ext>
              </c:extLst>
            </c:dLbl>
            <c:dLbl>
              <c:idx val="2"/>
              <c:layout>
                <c:manualLayout>
                  <c:x val="-7.2338959004112384E-17"/>
                  <c:y val="1.26394129739095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2E0-42D0-809C-54064A7D2B8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AP!$J$20:$J$22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AP!$K$20:$K$22</c:f>
              <c:numCache>
                <c:formatCode>#,##0</c:formatCode>
                <c:ptCount val="3"/>
                <c:pt idx="0">
                  <c:v>3001</c:v>
                </c:pt>
                <c:pt idx="1">
                  <c:v>3286</c:v>
                </c:pt>
                <c:pt idx="2">
                  <c:v>4692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2E0-42D0-809C-54064A7D2B8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50123944"/>
        <c:axId val="450132568"/>
      </c:barChart>
      <c:catAx>
        <c:axId val="450123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0">
            <a:solidFill>
              <a:srgbClr val="404040"/>
            </a:solidFill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50132568"/>
        <c:crosses val="autoZero"/>
        <c:auto val="1"/>
        <c:lblAlgn val="ctr"/>
        <c:lblOffset val="100"/>
        <c:noMultiLvlLbl val="0"/>
      </c:catAx>
      <c:valAx>
        <c:axId val="450132568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450123944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200" b="1" baseline="0">
                <a:solidFill>
                  <a:sysClr val="windowText" lastClr="000000"/>
                </a:solidFill>
              </a:rPr>
              <a:t>Gráfico N° 3 Personas informadas, según sexo (porcentaje)</a:t>
            </a:r>
            <a:endParaRPr lang="es-MX" sz="1200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3446795849150539"/>
          <c:y val="5.86449097428718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>
        <c:manualLayout>
          <c:layoutTarget val="inner"/>
          <c:xMode val="edge"/>
          <c:yMode val="edge"/>
          <c:x val="0.23516089430483161"/>
          <c:y val="0.29212177425910707"/>
          <c:w val="0.59908493331606993"/>
          <c:h val="0.64572812257884038"/>
        </c:manualLayout>
      </c:layout>
      <c:pieChart>
        <c:varyColors val="1"/>
        <c:ser>
          <c:idx val="0"/>
          <c:order val="0"/>
          <c:tx>
            <c:strRef>
              <c:f>AP!$D$145:$E$145</c:f>
              <c:strCache>
                <c:ptCount val="2"/>
                <c:pt idx="0">
                  <c:v>179,651</c:v>
                </c:pt>
                <c:pt idx="1">
                  <c:v>88,459</c:v>
                </c:pt>
              </c:strCache>
            </c:strRef>
          </c:tx>
          <c:spPr>
            <a:solidFill>
              <a:schemeClr val="accent3"/>
            </a:solidFill>
            <a:ln>
              <a:solidFill>
                <a:schemeClr val="tx1"/>
              </a:solidFill>
            </a:ln>
            <a:scene3d>
              <a:camera prst="orthographicFront"/>
              <a:lightRig rig="threePt" dir="t"/>
            </a:scene3d>
            <a:sp3d>
              <a:bevelT w="127000"/>
              <a:bevelB w="63500"/>
            </a:sp3d>
          </c:spPr>
          <c:dPt>
            <c:idx val="0"/>
            <c:bubble3D val="0"/>
            <c:explosion val="12"/>
            <c:spPr>
              <a:solidFill>
                <a:schemeClr val="accent3">
                  <a:lumMod val="20000"/>
                  <a:lumOff val="80000"/>
                </a:schemeClr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1-FD3C-458C-8E20-C029B2C69356}"/>
              </c:ext>
            </c:extLst>
          </c:dPt>
          <c:dPt>
            <c:idx val="1"/>
            <c:bubble3D val="0"/>
            <c:spPr>
              <a:solidFill>
                <a:srgbClr val="4E709D"/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3-FD3C-458C-8E20-C029B2C69356}"/>
              </c:ext>
            </c:extLst>
          </c:dPt>
          <c:dLbls>
            <c:dLbl>
              <c:idx val="0"/>
              <c:layout>
                <c:manualLayout>
                  <c:x val="8.9533369023682932E-2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D3C-458C-8E20-C029B2C69356}"/>
                </c:ext>
              </c:extLst>
            </c:dLbl>
            <c:dLbl>
              <c:idx val="1"/>
              <c:layout>
                <c:manualLayout>
                  <c:x val="-0.20719399996039142"/>
                  <c:y val="3.8913102097460711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chemeClr val="tx1"/>
                      </a:solidFill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D3C-458C-8E20-C029B2C69356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AP!$D$141:$E$141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AP!$D$145:$E$145</c:f>
              <c:numCache>
                <c:formatCode>#,##0</c:formatCode>
                <c:ptCount val="2"/>
                <c:pt idx="0">
                  <c:v>179651</c:v>
                </c:pt>
                <c:pt idx="1">
                  <c:v>88459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D3C-458C-8E20-C029B2C69356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</a:rPr>
              <a:t>Gráfico N° 4 Personas informadas por sexo según área donde se realizó la acción preventiva</a:t>
            </a:r>
            <a:endParaRPr lang="es-PE" sz="1100" b="1" i="0" u="none" strike="noStrike" kern="1200" spc="0" baseline="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0880120163545084"/>
          <c:y val="4.1580994538811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AP!$P$245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4.1289862802238947E-3"/>
                  <c:y val="-0.1409629931781277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A9D-40F7-872F-00A1EF26B4E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AP!$L$246:$L$247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AP!$P$246:$P$247</c:f>
              <c:numCache>
                <c:formatCode>#,##0</c:formatCode>
                <c:ptCount val="2"/>
                <c:pt idx="0">
                  <c:v>154685</c:v>
                </c:pt>
                <c:pt idx="1">
                  <c:v>24966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A9D-40F7-872F-00A1EF26B4E2}"/>
            </c:ext>
          </c:extLst>
        </c:ser>
        <c:ser>
          <c:idx val="1"/>
          <c:order val="1"/>
          <c:tx>
            <c:strRef>
              <c:f>AP!$Q$245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9.909567072537348E-2"/>
                  <c:y val="-3.2037043904119939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A9D-40F7-872F-00A1EF26B4E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AP!$L$246:$L$247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AP!$Q$246:$Q$247</c:f>
              <c:numCache>
                <c:formatCode>#,##0</c:formatCode>
                <c:ptCount val="2"/>
                <c:pt idx="0">
                  <c:v>76908</c:v>
                </c:pt>
                <c:pt idx="1">
                  <c:v>11551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A9D-40F7-872F-00A1EF26B4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0"/>
        <c:overlap val="100"/>
        <c:axId val="450134920"/>
        <c:axId val="450135312"/>
      </c:barChart>
      <c:catAx>
        <c:axId val="4501349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312"/>
        <c:crosses val="autoZero"/>
        <c:auto val="1"/>
        <c:lblAlgn val="ctr"/>
        <c:lblOffset val="100"/>
        <c:noMultiLvlLbl val="0"/>
      </c:catAx>
      <c:valAx>
        <c:axId val="45013531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34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724765025730579"/>
          <c:y val="0.89467783977492332"/>
          <c:w val="0.40989292108060454"/>
          <c:h val="8.60999338826046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200">
                <a:solidFill>
                  <a:sysClr val="windowText" lastClr="000000"/>
                </a:solidFill>
              </a:rPr>
              <a:t>Gráfico N° 2 Ranking acciones preventivas realizadas por los Centros Emergencia Mujer en los últimos cinco años según región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AP!$N$101</c:f>
              <c:strCache>
                <c:ptCount val="1"/>
                <c:pt idx="0">
                  <c:v>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AP!$M$102:$M$127</c:f>
              <c:strCache>
                <c:ptCount val="26"/>
                <c:pt idx="0">
                  <c:v>Madre De Dios</c:v>
                </c:pt>
                <c:pt idx="1">
                  <c:v>Moquegua</c:v>
                </c:pt>
                <c:pt idx="2">
                  <c:v>Ucayali</c:v>
                </c:pt>
                <c:pt idx="3">
                  <c:v>Tumbes</c:v>
                </c:pt>
                <c:pt idx="4">
                  <c:v>Huancavelica</c:v>
                </c:pt>
                <c:pt idx="5">
                  <c:v>Amazonas</c:v>
                </c:pt>
                <c:pt idx="6">
                  <c:v>Pasco</c:v>
                </c:pt>
                <c:pt idx="7">
                  <c:v>Loreto</c:v>
                </c:pt>
                <c:pt idx="8">
                  <c:v>Tacna</c:v>
                </c:pt>
                <c:pt idx="9">
                  <c:v>Lambayeque</c:v>
                </c:pt>
                <c:pt idx="10">
                  <c:v>Huánuco</c:v>
                </c:pt>
                <c:pt idx="11">
                  <c:v>Piura</c:v>
                </c:pt>
                <c:pt idx="12">
                  <c:v>Apurímac</c:v>
                </c:pt>
                <c:pt idx="13">
                  <c:v>Puno</c:v>
                </c:pt>
                <c:pt idx="14">
                  <c:v>Cajamarca</c:v>
                </c:pt>
                <c:pt idx="15">
                  <c:v>Callao</c:v>
                </c:pt>
                <c:pt idx="16">
                  <c:v>Ayacucho</c:v>
                </c:pt>
                <c:pt idx="17">
                  <c:v>Ica</c:v>
                </c:pt>
                <c:pt idx="18">
                  <c:v>Áncash</c:v>
                </c:pt>
                <c:pt idx="19">
                  <c:v>San Martín</c:v>
                </c:pt>
                <c:pt idx="20">
                  <c:v>Lima Provincia</c:v>
                </c:pt>
                <c:pt idx="21">
                  <c:v>La Libertad</c:v>
                </c:pt>
                <c:pt idx="22">
                  <c:v>Arequipa</c:v>
                </c:pt>
                <c:pt idx="23">
                  <c:v>Cusco</c:v>
                </c:pt>
                <c:pt idx="24">
                  <c:v>Junín</c:v>
                </c:pt>
                <c:pt idx="25">
                  <c:v>Lima Metropolitana</c:v>
                </c:pt>
              </c:strCache>
            </c:strRef>
          </c:cat>
          <c:val>
            <c:numRef>
              <c:f>AP!$N$102:$N$127</c:f>
              <c:numCache>
                <c:formatCode>#,##0</c:formatCode>
                <c:ptCount val="26"/>
                <c:pt idx="0">
                  <c:v>2959</c:v>
                </c:pt>
                <c:pt idx="1">
                  <c:v>4731</c:v>
                </c:pt>
                <c:pt idx="2">
                  <c:v>5797</c:v>
                </c:pt>
                <c:pt idx="3">
                  <c:v>6079</c:v>
                </c:pt>
                <c:pt idx="4">
                  <c:v>8490</c:v>
                </c:pt>
                <c:pt idx="5">
                  <c:v>9244</c:v>
                </c:pt>
                <c:pt idx="6">
                  <c:v>9305</c:v>
                </c:pt>
                <c:pt idx="7">
                  <c:v>9402</c:v>
                </c:pt>
                <c:pt idx="8">
                  <c:v>9652</c:v>
                </c:pt>
                <c:pt idx="9">
                  <c:v>10199</c:v>
                </c:pt>
                <c:pt idx="10">
                  <c:v>12035</c:v>
                </c:pt>
                <c:pt idx="11">
                  <c:v>14921</c:v>
                </c:pt>
                <c:pt idx="12">
                  <c:v>15156</c:v>
                </c:pt>
                <c:pt idx="13">
                  <c:v>15584</c:v>
                </c:pt>
                <c:pt idx="14">
                  <c:v>15635</c:v>
                </c:pt>
                <c:pt idx="15">
                  <c:v>15987</c:v>
                </c:pt>
                <c:pt idx="16">
                  <c:v>17776</c:v>
                </c:pt>
                <c:pt idx="17">
                  <c:v>18518</c:v>
                </c:pt>
                <c:pt idx="18">
                  <c:v>20181</c:v>
                </c:pt>
                <c:pt idx="19">
                  <c:v>21428</c:v>
                </c:pt>
                <c:pt idx="20">
                  <c:v>21727</c:v>
                </c:pt>
                <c:pt idx="21">
                  <c:v>27934</c:v>
                </c:pt>
                <c:pt idx="22">
                  <c:v>29601</c:v>
                </c:pt>
                <c:pt idx="23">
                  <c:v>32717</c:v>
                </c:pt>
                <c:pt idx="24">
                  <c:v>40810</c:v>
                </c:pt>
                <c:pt idx="25">
                  <c:v>69359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DB6E-4949-A4A3-6BE2B7ABB65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450127472"/>
        <c:axId val="450135704"/>
        <c:extLst/>
      </c:barChart>
      <c:catAx>
        <c:axId val="450127472"/>
        <c:scaling>
          <c:orientation val="minMax"/>
        </c:scaling>
        <c:delete val="0"/>
        <c:axPos val="l"/>
        <c:numFmt formatCode="#,##0.00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704"/>
        <c:crosses val="autoZero"/>
        <c:auto val="1"/>
        <c:lblAlgn val="ctr"/>
        <c:lblOffset val="100"/>
        <c:noMultiLvlLbl val="0"/>
      </c:catAx>
      <c:valAx>
        <c:axId val="45013570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27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chart" Target="../charts/chart4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image" Target="../media/image3.png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198650</xdr:colOff>
      <xdr:row>14</xdr:row>
      <xdr:rowOff>286793</xdr:rowOff>
    </xdr:from>
    <xdr:to>
      <xdr:col>18</xdr:col>
      <xdr:colOff>87488</xdr:colOff>
      <xdr:row>24</xdr:row>
      <xdr:rowOff>72242</xdr:rowOff>
    </xdr:to>
    <xdr:graphicFrame macro="">
      <xdr:nvGraphicFramePr>
        <xdr:cNvPr id="2" name="17 Gráfico">
          <a:extLst>
            <a:ext uri="{FF2B5EF4-FFF2-40B4-BE49-F238E27FC236}">
              <a16:creationId xmlns:a16="http://schemas.microsoft.com/office/drawing/2014/main" id="{98E12DE0-6703-47DF-841F-14000AA80D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765310</xdr:colOff>
      <xdr:row>137</xdr:row>
      <xdr:rowOff>254950</xdr:rowOff>
    </xdr:from>
    <xdr:to>
      <xdr:col>11</xdr:col>
      <xdr:colOff>590418</xdr:colOff>
      <xdr:row>150</xdr:row>
      <xdr:rowOff>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6F894757-D9D2-4AD7-8B17-3109FAA8A2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12</xdr:row>
      <xdr:rowOff>105936</xdr:rowOff>
    </xdr:from>
    <xdr:to>
      <xdr:col>18</xdr:col>
      <xdr:colOff>3585</xdr:colOff>
      <xdr:row>14</xdr:row>
      <xdr:rowOff>835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54D45D86-D48E-4F3F-8020-809C47563193}"/>
            </a:ext>
          </a:extLst>
        </xdr:cNvPr>
        <xdr:cNvGrpSpPr/>
      </xdr:nvGrpSpPr>
      <xdr:grpSpPr>
        <a:xfrm>
          <a:off x="109753" y="2951677"/>
          <a:ext cx="15847227" cy="302553"/>
          <a:chOff x="0" y="3444240"/>
          <a:chExt cx="22441671" cy="358934"/>
        </a:xfrm>
      </xdr:grpSpPr>
      <xdr:sp macro="" textlink="">
        <xdr:nvSpPr>
          <xdr:cNvPr id="5" name="Rectángulo 4">
            <a:extLst>
              <a:ext uri="{FF2B5EF4-FFF2-40B4-BE49-F238E27FC236}">
                <a16:creationId xmlns:a16="http://schemas.microsoft.com/office/drawing/2014/main" id="{123D8E5D-04D2-082B-8856-67D03F7640F0}"/>
              </a:ext>
            </a:extLst>
          </xdr:cNvPr>
          <xdr:cNvSpPr/>
        </xdr:nvSpPr>
        <xdr:spPr>
          <a:xfrm>
            <a:off x="2585358" y="3444240"/>
            <a:ext cx="19856313" cy="358934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ACCIONES PREVENTIVAS 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A28410AE-A673-02AC-934D-1871D70A1124}"/>
              </a:ext>
            </a:extLst>
          </xdr:cNvPr>
          <xdr:cNvSpPr/>
        </xdr:nvSpPr>
        <xdr:spPr>
          <a:xfrm>
            <a:off x="0" y="3444240"/>
            <a:ext cx="2637765" cy="358934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A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68233</xdr:colOff>
      <xdr:row>42</xdr:row>
      <xdr:rowOff>46808</xdr:rowOff>
    </xdr:from>
    <xdr:to>
      <xdr:col>8</xdr:col>
      <xdr:colOff>21772</xdr:colOff>
      <xdr:row>43</xdr:row>
      <xdr:rowOff>106082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D6952055-E69E-4E9D-808F-1D1F9BDE2D70}"/>
            </a:ext>
          </a:extLst>
        </xdr:cNvPr>
        <xdr:cNvGrpSpPr/>
      </xdr:nvGrpSpPr>
      <xdr:grpSpPr>
        <a:xfrm>
          <a:off x="177986" y="11453289"/>
          <a:ext cx="6483848" cy="294460"/>
          <a:chOff x="99951" y="8345261"/>
          <a:chExt cx="4777665" cy="225916"/>
        </a:xfrm>
      </xdr:grpSpPr>
      <xdr:sp macro="" textlink="">
        <xdr:nvSpPr>
          <xdr:cNvPr id="8" name="Rectángulo 7">
            <a:extLst>
              <a:ext uri="{FF2B5EF4-FFF2-40B4-BE49-F238E27FC236}">
                <a16:creationId xmlns:a16="http://schemas.microsoft.com/office/drawing/2014/main" id="{62BC81E5-225B-ECEA-1DE1-75897DAE3308}"/>
              </a:ext>
            </a:extLst>
          </xdr:cNvPr>
          <xdr:cNvSpPr/>
        </xdr:nvSpPr>
        <xdr:spPr>
          <a:xfrm>
            <a:off x="1026288" y="8345261"/>
            <a:ext cx="3851328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intervención</a:t>
            </a:r>
            <a:r>
              <a:rPr lang="es-PE" sz="12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/2</a:t>
            </a:r>
          </a:p>
        </xdr:txBody>
      </xdr:sp>
      <xdr:sp macro="" textlink="">
        <xdr:nvSpPr>
          <xdr:cNvPr id="9" name="Rectángulo 51">
            <a:extLst>
              <a:ext uri="{FF2B5EF4-FFF2-40B4-BE49-F238E27FC236}">
                <a16:creationId xmlns:a16="http://schemas.microsoft.com/office/drawing/2014/main" id="{DC2D90B0-4B6C-394D-D2AB-8DD22C7875AD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N°3</a:t>
            </a:r>
          </a:p>
        </xdr:txBody>
      </xdr:sp>
    </xdr:grpSp>
    <xdr:clientData/>
  </xdr:twoCellAnchor>
  <xdr:twoCellAnchor>
    <xdr:from>
      <xdr:col>0</xdr:col>
      <xdr:colOff>64032</xdr:colOff>
      <xdr:row>132</xdr:row>
      <xdr:rowOff>26479</xdr:rowOff>
    </xdr:from>
    <xdr:to>
      <xdr:col>18</xdr:col>
      <xdr:colOff>897</xdr:colOff>
      <xdr:row>135</xdr:row>
      <xdr:rowOff>387</xdr:rowOff>
    </xdr:to>
    <xdr:grpSp>
      <xdr:nvGrpSpPr>
        <xdr:cNvPr id="10" name="Grupo 9">
          <a:extLst>
            <a:ext uri="{FF2B5EF4-FFF2-40B4-BE49-F238E27FC236}">
              <a16:creationId xmlns:a16="http://schemas.microsoft.com/office/drawing/2014/main" id="{009ED46A-87FC-432A-AA62-BE619C6172AD}"/>
            </a:ext>
          </a:extLst>
        </xdr:cNvPr>
        <xdr:cNvGrpSpPr/>
      </xdr:nvGrpSpPr>
      <xdr:grpSpPr>
        <a:xfrm>
          <a:off x="64032" y="40000121"/>
          <a:ext cx="15890260" cy="365883"/>
          <a:chOff x="-1" y="3444240"/>
          <a:chExt cx="21730296" cy="362850"/>
        </a:xfrm>
      </xdr:grpSpPr>
      <xdr:sp macro="" textlink="">
        <xdr:nvSpPr>
          <xdr:cNvPr id="11" name="Rectángulo 10">
            <a:extLst>
              <a:ext uri="{FF2B5EF4-FFF2-40B4-BE49-F238E27FC236}">
                <a16:creationId xmlns:a16="http://schemas.microsoft.com/office/drawing/2014/main" id="{921B00C2-6E53-6972-A504-4AB76ACA7680}"/>
              </a:ext>
            </a:extLst>
          </xdr:cNvPr>
          <xdr:cNvSpPr/>
        </xdr:nvSpPr>
        <xdr:spPr>
          <a:xfrm>
            <a:off x="1714598" y="3444240"/>
            <a:ext cx="20015697" cy="362850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PERSONAS INFORMADAS EN LAS ACCIONES PREVENTIVAS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12" name="Rectángulo 11">
            <a:extLst>
              <a:ext uri="{FF2B5EF4-FFF2-40B4-BE49-F238E27FC236}">
                <a16:creationId xmlns:a16="http://schemas.microsoft.com/office/drawing/2014/main" id="{C0A7514A-8688-FF22-69F0-AFE7FFC9CB3D}"/>
              </a:ext>
            </a:extLst>
          </xdr:cNvPr>
          <xdr:cNvSpPr/>
        </xdr:nvSpPr>
        <xdr:spPr>
          <a:xfrm>
            <a:off x="-1" y="3444240"/>
            <a:ext cx="1877759" cy="362850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B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2460</xdr:colOff>
      <xdr:row>151</xdr:row>
      <xdr:rowOff>55483</xdr:rowOff>
    </xdr:from>
    <xdr:to>
      <xdr:col>9</xdr:col>
      <xdr:colOff>44826</xdr:colOff>
      <xdr:row>153</xdr:row>
      <xdr:rowOff>67246</xdr:rowOff>
    </xdr:to>
    <xdr:grpSp>
      <xdr:nvGrpSpPr>
        <xdr:cNvPr id="13" name="Grupo 12">
          <a:extLst>
            <a:ext uri="{FF2B5EF4-FFF2-40B4-BE49-F238E27FC236}">
              <a16:creationId xmlns:a16="http://schemas.microsoft.com/office/drawing/2014/main" id="{8D256CD6-6FC7-4DD6-B5C8-E876A427A8E2}"/>
            </a:ext>
          </a:extLst>
        </xdr:cNvPr>
        <xdr:cNvGrpSpPr/>
      </xdr:nvGrpSpPr>
      <xdr:grpSpPr>
        <a:xfrm>
          <a:off x="112213" y="44724989"/>
          <a:ext cx="7568292" cy="466455"/>
          <a:chOff x="0" y="8175812"/>
          <a:chExt cx="4491947" cy="318410"/>
        </a:xfrm>
      </xdr:grpSpPr>
      <xdr:sp macro="" textlink="">
        <xdr:nvSpPr>
          <xdr:cNvPr id="14" name="Rectángulo 13">
            <a:extLst>
              <a:ext uri="{FF2B5EF4-FFF2-40B4-BE49-F238E27FC236}">
                <a16:creationId xmlns:a16="http://schemas.microsoft.com/office/drawing/2014/main" id="{B4570714-8C6A-B13E-CFF4-31539C2DCD6C}"/>
              </a:ext>
            </a:extLst>
          </xdr:cNvPr>
          <xdr:cNvSpPr/>
        </xdr:nvSpPr>
        <xdr:spPr>
          <a:xfrm>
            <a:off x="776585" y="8175813"/>
            <a:ext cx="3715362" cy="31840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Personas informadas en las acciones preventivas por sexo, según tipo de beneficiario/a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5" name="Rectángulo 51">
            <a:extLst>
              <a:ext uri="{FF2B5EF4-FFF2-40B4-BE49-F238E27FC236}">
                <a16:creationId xmlns:a16="http://schemas.microsoft.com/office/drawing/2014/main" id="{5836E74B-3629-B10C-1F9D-D5EA8C66F1E3}"/>
              </a:ext>
            </a:extLst>
          </xdr:cNvPr>
          <xdr:cNvSpPr/>
        </xdr:nvSpPr>
        <xdr:spPr>
          <a:xfrm>
            <a:off x="0" y="8175812"/>
            <a:ext cx="853696" cy="20331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N°12</a:t>
            </a:r>
          </a:p>
        </xdr:txBody>
      </xdr:sp>
    </xdr:grpSp>
    <xdr:clientData/>
  </xdr:twoCellAnchor>
  <xdr:twoCellAnchor>
    <xdr:from>
      <xdr:col>9</xdr:col>
      <xdr:colOff>866077</xdr:colOff>
      <xdr:row>151</xdr:row>
      <xdr:rowOff>37470</xdr:rowOff>
    </xdr:from>
    <xdr:to>
      <xdr:col>18</xdr:col>
      <xdr:colOff>2242</xdr:colOff>
      <xdr:row>153</xdr:row>
      <xdr:rowOff>63668</xdr:rowOff>
    </xdr:to>
    <xdr:grpSp>
      <xdr:nvGrpSpPr>
        <xdr:cNvPr id="16" name="Grupo 15">
          <a:extLst>
            <a:ext uri="{FF2B5EF4-FFF2-40B4-BE49-F238E27FC236}">
              <a16:creationId xmlns:a16="http://schemas.microsoft.com/office/drawing/2014/main" id="{6DFAE29C-1FBC-48B8-AE5A-75A216D623EA}"/>
            </a:ext>
          </a:extLst>
        </xdr:cNvPr>
        <xdr:cNvGrpSpPr/>
      </xdr:nvGrpSpPr>
      <xdr:grpSpPr>
        <a:xfrm>
          <a:off x="8501756" y="44706976"/>
          <a:ext cx="7453881" cy="480890"/>
          <a:chOff x="0" y="8335704"/>
          <a:chExt cx="11232200" cy="196899"/>
        </a:xfrm>
      </xdr:grpSpPr>
      <xdr:sp macro="" textlink="">
        <xdr:nvSpPr>
          <xdr:cNvPr id="17" name="Rectángulo 16">
            <a:extLst>
              <a:ext uri="{FF2B5EF4-FFF2-40B4-BE49-F238E27FC236}">
                <a16:creationId xmlns:a16="http://schemas.microsoft.com/office/drawing/2014/main" id="{34A57DAF-B61E-3B22-4B12-9C77266C25E3}"/>
              </a:ext>
            </a:extLst>
          </xdr:cNvPr>
          <xdr:cNvSpPr/>
        </xdr:nvSpPr>
        <xdr:spPr>
          <a:xfrm>
            <a:off x="1499495" y="8335712"/>
            <a:ext cx="9732705" cy="1968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intervención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8" name="Rectángulo 51">
            <a:extLst>
              <a:ext uri="{FF2B5EF4-FFF2-40B4-BE49-F238E27FC236}">
                <a16:creationId xmlns:a16="http://schemas.microsoft.com/office/drawing/2014/main" id="{04666595-A970-20A6-4B60-B18A174C770C}"/>
              </a:ext>
            </a:extLst>
          </xdr:cNvPr>
          <xdr:cNvSpPr/>
        </xdr:nvSpPr>
        <xdr:spPr>
          <a:xfrm>
            <a:off x="0" y="8335704"/>
            <a:ext cx="1762296" cy="14958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N°13</a:t>
            </a:r>
          </a:p>
        </xdr:txBody>
      </xdr:sp>
    </xdr:grpSp>
    <xdr:clientData/>
  </xdr:twoCellAnchor>
  <xdr:twoCellAnchor>
    <xdr:from>
      <xdr:col>13</xdr:col>
      <xdr:colOff>43945</xdr:colOff>
      <xdr:row>137</xdr:row>
      <xdr:rowOff>226423</xdr:rowOff>
    </xdr:from>
    <xdr:to>
      <xdr:col>18</xdr:col>
      <xdr:colOff>11204</xdr:colOff>
      <xdr:row>139</xdr:row>
      <xdr:rowOff>168182</xdr:rowOff>
    </xdr:to>
    <xdr:grpSp>
      <xdr:nvGrpSpPr>
        <xdr:cNvPr id="19" name="Grupo 18">
          <a:extLst>
            <a:ext uri="{FF2B5EF4-FFF2-40B4-BE49-F238E27FC236}">
              <a16:creationId xmlns:a16="http://schemas.microsoft.com/office/drawing/2014/main" id="{1C00B514-FC0D-4D11-9313-FE721F1451E9}"/>
            </a:ext>
          </a:extLst>
        </xdr:cNvPr>
        <xdr:cNvGrpSpPr/>
      </xdr:nvGrpSpPr>
      <xdr:grpSpPr>
        <a:xfrm>
          <a:off x="11348513" y="41297596"/>
          <a:ext cx="4616086" cy="443487"/>
          <a:chOff x="18248542" y="92174290"/>
          <a:chExt cx="3366731" cy="321337"/>
        </a:xfrm>
      </xdr:grpSpPr>
      <xdr:sp macro="" textlink="">
        <xdr:nvSpPr>
          <xdr:cNvPr id="20" name="Rectángulo 19">
            <a:extLst>
              <a:ext uri="{FF2B5EF4-FFF2-40B4-BE49-F238E27FC236}">
                <a16:creationId xmlns:a16="http://schemas.microsoft.com/office/drawing/2014/main" id="{A7BABAAB-8657-99FE-126D-2BFF5308D283}"/>
              </a:ext>
            </a:extLst>
          </xdr:cNvPr>
          <xdr:cNvSpPr/>
        </xdr:nvSpPr>
        <xdr:spPr>
          <a:xfrm>
            <a:off x="19199397" y="92174290"/>
            <a:ext cx="2415876" cy="32133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 por sexo según grupos de edad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1" name="Rectángulo 51">
            <a:extLst>
              <a:ext uri="{FF2B5EF4-FFF2-40B4-BE49-F238E27FC236}">
                <a16:creationId xmlns:a16="http://schemas.microsoft.com/office/drawing/2014/main" id="{7A506058-8376-294F-3AED-0F62CDE2A4D2}"/>
              </a:ext>
            </a:extLst>
          </xdr:cNvPr>
          <xdr:cNvSpPr/>
        </xdr:nvSpPr>
        <xdr:spPr>
          <a:xfrm>
            <a:off x="18248542" y="92174291"/>
            <a:ext cx="1066799" cy="19920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N°11</a:t>
            </a:r>
          </a:p>
        </xdr:txBody>
      </xdr:sp>
    </xdr:grpSp>
    <xdr:clientData/>
  </xdr:twoCellAnchor>
  <xdr:twoCellAnchor>
    <xdr:from>
      <xdr:col>6</xdr:col>
      <xdr:colOff>952499</xdr:colOff>
      <xdr:row>1</xdr:row>
      <xdr:rowOff>125546</xdr:rowOff>
    </xdr:from>
    <xdr:to>
      <xdr:col>17</xdr:col>
      <xdr:colOff>627530</xdr:colOff>
      <xdr:row>3</xdr:row>
      <xdr:rowOff>328858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627F2FFC-5C8A-44C4-8CF5-B1E75E0318B3}"/>
            </a:ext>
          </a:extLst>
        </xdr:cNvPr>
        <xdr:cNvSpPr/>
      </xdr:nvSpPr>
      <xdr:spPr>
        <a:xfrm>
          <a:off x="5537199" y="303346"/>
          <a:ext cx="10273181" cy="5589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23232</xdr:colOff>
      <xdr:row>8</xdr:row>
      <xdr:rowOff>98208</xdr:rowOff>
    </xdr:from>
    <xdr:to>
      <xdr:col>18</xdr:col>
      <xdr:colOff>0</xdr:colOff>
      <xdr:row>12</xdr:row>
      <xdr:rowOff>34847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66D8CC1F-6B3B-4C3A-910A-33CBCC13F3DD}"/>
            </a:ext>
          </a:extLst>
        </xdr:cNvPr>
        <xdr:cNvSpPr txBox="1"/>
      </xdr:nvSpPr>
      <xdr:spPr>
        <a:xfrm>
          <a:off x="131182" y="2358808"/>
          <a:ext cx="15832718" cy="51448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Las acciones preventivas son aquellas acciones que se realizan con la finalidad de prevenir la violencia y promover una cultura de paz, están conformadas por todas aquellas actividades de carácter preventivo que se organizan y realizan a través de los/as profesionales de prevención.</a:t>
          </a:r>
        </a:p>
      </xdr:txBody>
    </xdr:sp>
    <xdr:clientData/>
  </xdr:twoCellAnchor>
  <xdr:oneCellAnchor>
    <xdr:from>
      <xdr:col>1</xdr:col>
      <xdr:colOff>0</xdr:colOff>
      <xdr:row>1</xdr:row>
      <xdr:rowOff>70359</xdr:rowOff>
    </xdr:from>
    <xdr:ext cx="4835407" cy="545082"/>
    <xdr:pic>
      <xdr:nvPicPr>
        <xdr:cNvPr id="24" name="Imagen 23">
          <a:extLst>
            <a:ext uri="{FF2B5EF4-FFF2-40B4-BE49-F238E27FC236}">
              <a16:creationId xmlns:a16="http://schemas.microsoft.com/office/drawing/2014/main" id="{150F8D3F-5CF7-4C2A-AA65-82DE96D4B5E3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7950" y="248159"/>
          <a:ext cx="4835407" cy="545082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8</xdr:col>
      <xdr:colOff>952497</xdr:colOff>
      <xdr:row>15</xdr:row>
      <xdr:rowOff>110678</xdr:rowOff>
    </xdr:from>
    <xdr:to>
      <xdr:col>12</xdr:col>
      <xdr:colOff>104775</xdr:colOff>
      <xdr:row>16</xdr:row>
      <xdr:rowOff>224102</xdr:rowOff>
    </xdr:to>
    <xdr:grpSp>
      <xdr:nvGrpSpPr>
        <xdr:cNvPr id="25" name="Grupo 24">
          <a:extLst>
            <a:ext uri="{FF2B5EF4-FFF2-40B4-BE49-F238E27FC236}">
              <a16:creationId xmlns:a16="http://schemas.microsoft.com/office/drawing/2014/main" id="{08726916-6345-48FD-8957-323D1E0EEF7C}"/>
            </a:ext>
          </a:extLst>
        </xdr:cNvPr>
        <xdr:cNvGrpSpPr/>
      </xdr:nvGrpSpPr>
      <xdr:grpSpPr>
        <a:xfrm>
          <a:off x="7592559" y="3748209"/>
          <a:ext cx="2734932" cy="575955"/>
          <a:chOff x="1143435" y="8232003"/>
          <a:chExt cx="4807087" cy="424044"/>
        </a:xfrm>
      </xdr:grpSpPr>
      <xdr:sp macro="" textlink="">
        <xdr:nvSpPr>
          <xdr:cNvPr id="26" name="Rectángulo 25">
            <a:extLst>
              <a:ext uri="{FF2B5EF4-FFF2-40B4-BE49-F238E27FC236}">
                <a16:creationId xmlns:a16="http://schemas.microsoft.com/office/drawing/2014/main" id="{038CD950-A8A2-D41B-AEA8-59DFC85BA242}"/>
              </a:ext>
            </a:extLst>
          </xdr:cNvPr>
          <xdr:cNvSpPr/>
        </xdr:nvSpPr>
        <xdr:spPr>
          <a:xfrm>
            <a:off x="2792983" y="8232003"/>
            <a:ext cx="3157539" cy="42404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mes</a:t>
            </a:r>
          </a:p>
        </xdr:txBody>
      </xdr:sp>
      <xdr:sp macro="" textlink="">
        <xdr:nvSpPr>
          <xdr:cNvPr id="27" name="Rectángulo 51">
            <a:extLst>
              <a:ext uri="{FF2B5EF4-FFF2-40B4-BE49-F238E27FC236}">
                <a16:creationId xmlns:a16="http://schemas.microsoft.com/office/drawing/2014/main" id="{2F867E18-EB79-45B5-7320-AD3B31446040}"/>
              </a:ext>
            </a:extLst>
          </xdr:cNvPr>
          <xdr:cNvSpPr/>
        </xdr:nvSpPr>
        <xdr:spPr>
          <a:xfrm>
            <a:off x="1143435" y="8232011"/>
            <a:ext cx="1947337" cy="29738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</a:t>
            </a:r>
          </a:p>
        </xdr:txBody>
      </xdr:sp>
    </xdr:grpSp>
    <xdr:clientData/>
  </xdr:twoCellAnchor>
  <xdr:twoCellAnchor>
    <xdr:from>
      <xdr:col>9</xdr:col>
      <xdr:colOff>9976</xdr:colOff>
      <xdr:row>26</xdr:row>
      <xdr:rowOff>18167</xdr:rowOff>
    </xdr:from>
    <xdr:to>
      <xdr:col>17</xdr:col>
      <xdr:colOff>0</xdr:colOff>
      <xdr:row>27</xdr:row>
      <xdr:rowOff>170947</xdr:rowOff>
    </xdr:to>
    <xdr:grpSp>
      <xdr:nvGrpSpPr>
        <xdr:cNvPr id="28" name="Grupo 27">
          <a:extLst>
            <a:ext uri="{FF2B5EF4-FFF2-40B4-BE49-F238E27FC236}">
              <a16:creationId xmlns:a16="http://schemas.microsoft.com/office/drawing/2014/main" id="{476415A6-5BA6-489D-BE9F-F56E452EF547}"/>
            </a:ext>
          </a:extLst>
        </xdr:cNvPr>
        <xdr:cNvGrpSpPr/>
      </xdr:nvGrpSpPr>
      <xdr:grpSpPr>
        <a:xfrm>
          <a:off x="7645655" y="6862056"/>
          <a:ext cx="7523789" cy="419323"/>
          <a:chOff x="1143435" y="8232011"/>
          <a:chExt cx="11589129" cy="356856"/>
        </a:xfrm>
      </xdr:grpSpPr>
      <xdr:sp macro="" textlink="">
        <xdr:nvSpPr>
          <xdr:cNvPr id="29" name="Rectángulo 28">
            <a:extLst>
              <a:ext uri="{FF2B5EF4-FFF2-40B4-BE49-F238E27FC236}">
                <a16:creationId xmlns:a16="http://schemas.microsoft.com/office/drawing/2014/main" id="{E2B17D5F-811C-12A9-4521-3DB3FA82EC2C}"/>
              </a:ext>
            </a:extLst>
          </xdr:cNvPr>
          <xdr:cNvSpPr/>
        </xdr:nvSpPr>
        <xdr:spPr>
          <a:xfrm>
            <a:off x="2792986" y="8232011"/>
            <a:ext cx="9939578" cy="35685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por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estrategias</a:t>
            </a:r>
            <a:r>
              <a:rPr lang="es-PE" sz="11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/1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según mes</a:t>
            </a:r>
          </a:p>
        </xdr:txBody>
      </xdr:sp>
      <xdr:sp macro="" textlink="">
        <xdr:nvSpPr>
          <xdr:cNvPr id="30" name="Rectángulo 51">
            <a:extLst>
              <a:ext uri="{FF2B5EF4-FFF2-40B4-BE49-F238E27FC236}">
                <a16:creationId xmlns:a16="http://schemas.microsoft.com/office/drawing/2014/main" id="{5D3B50D3-B354-E6D4-5F5E-F98589704CD5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</a:t>
            </a:r>
          </a:p>
        </xdr:txBody>
      </xdr:sp>
    </xdr:grpSp>
    <xdr:clientData/>
  </xdr:twoCellAnchor>
  <xdr:twoCellAnchor>
    <xdr:from>
      <xdr:col>1</xdr:col>
      <xdr:colOff>27588</xdr:colOff>
      <xdr:row>137</xdr:row>
      <xdr:rowOff>187002</xdr:rowOff>
    </xdr:from>
    <xdr:to>
      <xdr:col>5</xdr:col>
      <xdr:colOff>27214</xdr:colOff>
      <xdr:row>139</xdr:row>
      <xdr:rowOff>220643</xdr:rowOff>
    </xdr:to>
    <xdr:grpSp>
      <xdr:nvGrpSpPr>
        <xdr:cNvPr id="31" name="Grupo 30">
          <a:extLst>
            <a:ext uri="{FF2B5EF4-FFF2-40B4-BE49-F238E27FC236}">
              <a16:creationId xmlns:a16="http://schemas.microsoft.com/office/drawing/2014/main" id="{E9C5655C-CBCC-44E4-B159-42FFA515DA77}"/>
            </a:ext>
          </a:extLst>
        </xdr:cNvPr>
        <xdr:cNvGrpSpPr/>
      </xdr:nvGrpSpPr>
      <xdr:grpSpPr>
        <a:xfrm>
          <a:off x="137341" y="41258175"/>
          <a:ext cx="3472527" cy="535369"/>
          <a:chOff x="17678401" y="92174291"/>
          <a:chExt cx="1803679" cy="385779"/>
        </a:xfrm>
      </xdr:grpSpPr>
      <xdr:sp macro="" textlink="">
        <xdr:nvSpPr>
          <xdr:cNvPr id="32" name="Rectángulo 31">
            <a:extLst>
              <a:ext uri="{FF2B5EF4-FFF2-40B4-BE49-F238E27FC236}">
                <a16:creationId xmlns:a16="http://schemas.microsoft.com/office/drawing/2014/main" id="{81BC3DEE-7873-5025-2400-9AFCB8894E21}"/>
              </a:ext>
            </a:extLst>
          </xdr:cNvPr>
          <xdr:cNvSpPr/>
        </xdr:nvSpPr>
        <xdr:spPr>
          <a:xfrm>
            <a:off x="18309341" y="92174291"/>
            <a:ext cx="1172739" cy="38577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informadas, por sexo según mes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3" name="Rectángulo 51">
            <a:extLst>
              <a:ext uri="{FF2B5EF4-FFF2-40B4-BE49-F238E27FC236}">
                <a16:creationId xmlns:a16="http://schemas.microsoft.com/office/drawing/2014/main" id="{3F9B074C-1B07-C59F-57C7-F630C0166630}"/>
              </a:ext>
            </a:extLst>
          </xdr:cNvPr>
          <xdr:cNvSpPr/>
        </xdr:nvSpPr>
        <xdr:spPr>
          <a:xfrm>
            <a:off x="17678401" y="92174291"/>
            <a:ext cx="730352" cy="237748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N°10</a:t>
            </a:r>
          </a:p>
        </xdr:txBody>
      </xdr:sp>
    </xdr:grpSp>
    <xdr:clientData/>
  </xdr:twoCellAnchor>
  <xdr:twoCellAnchor>
    <xdr:from>
      <xdr:col>9</xdr:col>
      <xdr:colOff>3118</xdr:colOff>
      <xdr:row>39</xdr:row>
      <xdr:rowOff>35681</xdr:rowOff>
    </xdr:from>
    <xdr:to>
      <xdr:col>16</xdr:col>
      <xdr:colOff>76200</xdr:colOff>
      <xdr:row>39</xdr:row>
      <xdr:rowOff>315686</xdr:rowOff>
    </xdr:to>
    <xdr:grpSp>
      <xdr:nvGrpSpPr>
        <xdr:cNvPr id="34" name="Grupo 33">
          <a:extLst>
            <a:ext uri="{FF2B5EF4-FFF2-40B4-BE49-F238E27FC236}">
              <a16:creationId xmlns:a16="http://schemas.microsoft.com/office/drawing/2014/main" id="{F8CAF307-C782-4392-8B87-651E533C3DD3}"/>
            </a:ext>
          </a:extLst>
        </xdr:cNvPr>
        <xdr:cNvGrpSpPr/>
      </xdr:nvGrpSpPr>
      <xdr:grpSpPr>
        <a:xfrm>
          <a:off x="7638797" y="10485743"/>
          <a:ext cx="6736662" cy="280005"/>
          <a:chOff x="1143435" y="8232011"/>
          <a:chExt cx="9857104" cy="268169"/>
        </a:xfrm>
      </xdr:grpSpPr>
      <xdr:sp macro="" textlink="">
        <xdr:nvSpPr>
          <xdr:cNvPr id="35" name="Rectángulo 34">
            <a:extLst>
              <a:ext uri="{FF2B5EF4-FFF2-40B4-BE49-F238E27FC236}">
                <a16:creationId xmlns:a16="http://schemas.microsoft.com/office/drawing/2014/main" id="{DF0BF614-367E-54EB-1810-6ECD7ED9C6A0}"/>
              </a:ext>
            </a:extLst>
          </xdr:cNvPr>
          <xdr:cNvSpPr/>
        </xdr:nvSpPr>
        <xdr:spPr>
          <a:xfrm>
            <a:off x="2792985" y="8232012"/>
            <a:ext cx="8207554" cy="268168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participación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del Programa Nacional Warmi Ñan</a:t>
            </a:r>
          </a:p>
        </xdr:txBody>
      </xdr:sp>
      <xdr:sp macro="" textlink="">
        <xdr:nvSpPr>
          <xdr:cNvPr id="36" name="Rectángulo 51">
            <a:extLst>
              <a:ext uri="{FF2B5EF4-FFF2-40B4-BE49-F238E27FC236}">
                <a16:creationId xmlns:a16="http://schemas.microsoft.com/office/drawing/2014/main" id="{797690B8-225E-6CA4-27A0-FE39D8687B8E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N°4</a:t>
            </a:r>
          </a:p>
        </xdr:txBody>
      </xdr:sp>
    </xdr:grpSp>
    <xdr:clientData/>
  </xdr:twoCellAnchor>
  <xdr:twoCellAnchor>
    <xdr:from>
      <xdr:col>9</xdr:col>
      <xdr:colOff>0</xdr:colOff>
      <xdr:row>45</xdr:row>
      <xdr:rowOff>283160</xdr:rowOff>
    </xdr:from>
    <xdr:to>
      <xdr:col>13</xdr:col>
      <xdr:colOff>0</xdr:colOff>
      <xdr:row>47</xdr:row>
      <xdr:rowOff>260169</xdr:rowOff>
    </xdr:to>
    <xdr:grpSp>
      <xdr:nvGrpSpPr>
        <xdr:cNvPr id="37" name="Grupo 36">
          <a:extLst>
            <a:ext uri="{FF2B5EF4-FFF2-40B4-BE49-F238E27FC236}">
              <a16:creationId xmlns:a16="http://schemas.microsoft.com/office/drawing/2014/main" id="{3B7ED5DB-7E28-433D-B874-62459AE7E935}"/>
            </a:ext>
          </a:extLst>
        </xdr:cNvPr>
        <xdr:cNvGrpSpPr/>
      </xdr:nvGrpSpPr>
      <xdr:grpSpPr>
        <a:xfrm>
          <a:off x="7635679" y="12410876"/>
          <a:ext cx="3668889" cy="698244"/>
          <a:chOff x="1143435" y="8232011"/>
          <a:chExt cx="5774558" cy="614597"/>
        </a:xfrm>
      </xdr:grpSpPr>
      <xdr:sp macro="" textlink="">
        <xdr:nvSpPr>
          <xdr:cNvPr id="38" name="Rectángulo 37">
            <a:extLst>
              <a:ext uri="{FF2B5EF4-FFF2-40B4-BE49-F238E27FC236}">
                <a16:creationId xmlns:a16="http://schemas.microsoft.com/office/drawing/2014/main" id="{C1820BB3-F0BC-D9B1-4B57-81464EAC6352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Institución con la que se Coorganizó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9" name="Rectángulo 51">
            <a:extLst>
              <a:ext uri="{FF2B5EF4-FFF2-40B4-BE49-F238E27FC236}">
                <a16:creationId xmlns:a16="http://schemas.microsoft.com/office/drawing/2014/main" id="{77E9BA11-5A58-D8B8-B11D-7727A88C7042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N°5</a:t>
            </a:r>
          </a:p>
        </xdr:txBody>
      </xdr:sp>
    </xdr:grpSp>
    <xdr:clientData/>
  </xdr:twoCellAnchor>
  <xdr:twoCellAnchor>
    <xdr:from>
      <xdr:col>14</xdr:col>
      <xdr:colOff>47857</xdr:colOff>
      <xdr:row>45</xdr:row>
      <xdr:rowOff>284554</xdr:rowOff>
    </xdr:from>
    <xdr:to>
      <xdr:col>18</xdr:col>
      <xdr:colOff>1393</xdr:colOff>
      <xdr:row>47</xdr:row>
      <xdr:rowOff>261563</xdr:rowOff>
    </xdr:to>
    <xdr:grpSp>
      <xdr:nvGrpSpPr>
        <xdr:cNvPr id="40" name="Grupo 39">
          <a:extLst>
            <a:ext uri="{FF2B5EF4-FFF2-40B4-BE49-F238E27FC236}">
              <a16:creationId xmlns:a16="http://schemas.microsoft.com/office/drawing/2014/main" id="{B9932CFF-8851-45D6-A697-6E44D0095D4C}"/>
            </a:ext>
          </a:extLst>
        </xdr:cNvPr>
        <xdr:cNvGrpSpPr/>
      </xdr:nvGrpSpPr>
      <xdr:grpSpPr>
        <a:xfrm>
          <a:off x="12434277" y="12412270"/>
          <a:ext cx="3520511" cy="698244"/>
          <a:chOff x="1143435" y="8232011"/>
          <a:chExt cx="5774558" cy="614597"/>
        </a:xfrm>
      </xdr:grpSpPr>
      <xdr:sp macro="" textlink="">
        <xdr:nvSpPr>
          <xdr:cNvPr id="41" name="Rectángulo 40">
            <a:extLst>
              <a:ext uri="{FF2B5EF4-FFF2-40B4-BE49-F238E27FC236}">
                <a16:creationId xmlns:a16="http://schemas.microsoft.com/office/drawing/2014/main" id="{774291D8-D6F1-3E9F-FA08-AC8296B98878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 Acciones preventivas según Institución que invitó al PN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Warmi Ñan</a:t>
            </a:r>
          </a:p>
        </xdr:txBody>
      </xdr:sp>
      <xdr:sp macro="" textlink="">
        <xdr:nvSpPr>
          <xdr:cNvPr id="42" name="Rectángulo 51">
            <a:extLst>
              <a:ext uri="{FF2B5EF4-FFF2-40B4-BE49-F238E27FC236}">
                <a16:creationId xmlns:a16="http://schemas.microsoft.com/office/drawing/2014/main" id="{99DA4047-C4E3-CD3F-13DB-32CFA74031AF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N°6</a:t>
            </a:r>
          </a:p>
        </xdr:txBody>
      </xdr:sp>
    </xdr:grpSp>
    <xdr:clientData/>
  </xdr:twoCellAnchor>
  <xdr:twoCellAnchor>
    <xdr:from>
      <xdr:col>10</xdr:col>
      <xdr:colOff>92928</xdr:colOff>
      <xdr:row>42</xdr:row>
      <xdr:rowOff>129964</xdr:rowOff>
    </xdr:from>
    <xdr:to>
      <xdr:col>11</xdr:col>
      <xdr:colOff>1</xdr:colOff>
      <xdr:row>45</xdr:row>
      <xdr:rowOff>188043</xdr:rowOff>
    </xdr:to>
    <xdr:cxnSp macro="">
      <xdr:nvCxnSpPr>
        <xdr:cNvPr id="43" name="Conector: angular 42">
          <a:extLst>
            <a:ext uri="{FF2B5EF4-FFF2-40B4-BE49-F238E27FC236}">
              <a16:creationId xmlns:a16="http://schemas.microsoft.com/office/drawing/2014/main" id="{2947243C-8455-4F4A-A771-EADF63066111}"/>
            </a:ext>
          </a:extLst>
        </xdr:cNvPr>
        <xdr:cNvCxnSpPr/>
      </xdr:nvCxnSpPr>
      <xdr:spPr>
        <a:xfrm rot="5400000">
          <a:off x="8704225" y="11559267"/>
          <a:ext cx="775629" cy="713523"/>
        </a:xfrm>
        <a:prstGeom prst="bentConnector3">
          <a:avLst>
            <a:gd name="adj1" fmla="val 0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576944</xdr:colOff>
      <xdr:row>43</xdr:row>
      <xdr:rowOff>174170</xdr:rowOff>
    </xdr:from>
    <xdr:to>
      <xdr:col>16</xdr:col>
      <xdr:colOff>117555</xdr:colOff>
      <xdr:row>45</xdr:row>
      <xdr:rowOff>189436</xdr:rowOff>
    </xdr:to>
    <xdr:cxnSp macro="">
      <xdr:nvCxnSpPr>
        <xdr:cNvPr id="44" name="Conector: angular 43">
          <a:extLst>
            <a:ext uri="{FF2B5EF4-FFF2-40B4-BE49-F238E27FC236}">
              <a16:creationId xmlns:a16="http://schemas.microsoft.com/office/drawing/2014/main" id="{A88BB29B-583B-4636-B419-C2A2621B9C89}"/>
            </a:ext>
          </a:extLst>
        </xdr:cNvPr>
        <xdr:cNvCxnSpPr/>
      </xdr:nvCxnSpPr>
      <xdr:spPr>
        <a:xfrm rot="16200000" flipH="1">
          <a:off x="13966717" y="11841497"/>
          <a:ext cx="497866" cy="429611"/>
        </a:xfrm>
        <a:prstGeom prst="bentConnector3">
          <a:avLst>
            <a:gd name="adj1" fmla="val -3411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796107</xdr:colOff>
      <xdr:row>70</xdr:row>
      <xdr:rowOff>327294</xdr:rowOff>
    </xdr:from>
    <xdr:to>
      <xdr:col>15</xdr:col>
      <xdr:colOff>1450</xdr:colOff>
      <xdr:row>72</xdr:row>
      <xdr:rowOff>211728</xdr:rowOff>
    </xdr:to>
    <xdr:grpSp>
      <xdr:nvGrpSpPr>
        <xdr:cNvPr id="45" name="Grupo 44">
          <a:extLst>
            <a:ext uri="{FF2B5EF4-FFF2-40B4-BE49-F238E27FC236}">
              <a16:creationId xmlns:a16="http://schemas.microsoft.com/office/drawing/2014/main" id="{3745B24A-C6D3-4026-BC7D-B498BFAAA369}"/>
            </a:ext>
          </a:extLst>
        </xdr:cNvPr>
        <xdr:cNvGrpSpPr/>
      </xdr:nvGrpSpPr>
      <xdr:grpSpPr>
        <a:xfrm>
          <a:off x="8431786" y="21721306"/>
          <a:ext cx="4983059" cy="589990"/>
          <a:chOff x="1143436" y="8232011"/>
          <a:chExt cx="6052849" cy="528711"/>
        </a:xfrm>
      </xdr:grpSpPr>
      <xdr:sp macro="" textlink="">
        <xdr:nvSpPr>
          <xdr:cNvPr id="46" name="Rectángulo 45">
            <a:extLst>
              <a:ext uri="{FF2B5EF4-FFF2-40B4-BE49-F238E27FC236}">
                <a16:creationId xmlns:a16="http://schemas.microsoft.com/office/drawing/2014/main" id="{D152D568-94D7-CDA3-7B6C-EC913B660061}"/>
              </a:ext>
            </a:extLst>
          </xdr:cNvPr>
          <xdr:cNvSpPr/>
        </xdr:nvSpPr>
        <xdr:spPr>
          <a:xfrm>
            <a:off x="2343571" y="8243760"/>
            <a:ext cx="4852714" cy="516962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a</a:t>
            </a:r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cciones preventivas del año 2026 en relación al año 2025 para el mismo periodo</a:t>
            </a:r>
            <a:endPara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7" name="Rectángulo 51">
            <a:extLst>
              <a:ext uri="{FF2B5EF4-FFF2-40B4-BE49-F238E27FC236}">
                <a16:creationId xmlns:a16="http://schemas.microsoft.com/office/drawing/2014/main" id="{FB0DBC88-313F-FB6C-1B91-44DF1BDCC3A9}"/>
              </a:ext>
            </a:extLst>
          </xdr:cNvPr>
          <xdr:cNvSpPr/>
        </xdr:nvSpPr>
        <xdr:spPr>
          <a:xfrm>
            <a:off x="1143436" y="8232011"/>
            <a:ext cx="1356674" cy="24673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N°8</a:t>
            </a:r>
          </a:p>
        </xdr:txBody>
      </xdr:sp>
    </xdr:grpSp>
    <xdr:clientData/>
  </xdr:twoCellAnchor>
  <xdr:twoCellAnchor>
    <xdr:from>
      <xdr:col>10</xdr:col>
      <xdr:colOff>209549</xdr:colOff>
      <xdr:row>83</xdr:row>
      <xdr:rowOff>149679</xdr:rowOff>
    </xdr:from>
    <xdr:to>
      <xdr:col>16</xdr:col>
      <xdr:colOff>416377</xdr:colOff>
      <xdr:row>85</xdr:row>
      <xdr:rowOff>266700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AD20577E-3C4D-427A-9377-06A8565B3874}"/>
            </a:ext>
          </a:extLst>
        </xdr:cNvPr>
        <xdr:cNvSpPr txBox="1"/>
      </xdr:nvSpPr>
      <xdr:spPr>
        <a:xfrm>
          <a:off x="8851899" y="25911629"/>
          <a:ext cx="5877378" cy="790121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Respecto del número de acciones preventivas </a:t>
          </a:r>
          <a:r>
            <a:rPr lang="es-PE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a nivel nacional, se observa una disminución de 48.8 puntos porcentuales de enero a marzo de 2026 frente a </a:t>
          </a: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 registrado en el mismo periodo del año anterior.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0</xdr:colOff>
      <xdr:row>225</xdr:row>
      <xdr:rowOff>201724</xdr:rowOff>
    </xdr:from>
    <xdr:to>
      <xdr:col>9</xdr:col>
      <xdr:colOff>0</xdr:colOff>
      <xdr:row>227</xdr:row>
      <xdr:rowOff>212911</xdr:rowOff>
    </xdr:to>
    <xdr:grpSp>
      <xdr:nvGrpSpPr>
        <xdr:cNvPr id="49" name="Grupo 48">
          <a:extLst>
            <a:ext uri="{FF2B5EF4-FFF2-40B4-BE49-F238E27FC236}">
              <a16:creationId xmlns:a16="http://schemas.microsoft.com/office/drawing/2014/main" id="{A8F97DE4-4C07-4F81-B09C-485BDAEBF49E}"/>
            </a:ext>
          </a:extLst>
        </xdr:cNvPr>
        <xdr:cNvGrpSpPr/>
      </xdr:nvGrpSpPr>
      <xdr:grpSpPr>
        <a:xfrm>
          <a:off x="109753" y="63474378"/>
          <a:ext cx="7525926" cy="481558"/>
          <a:chOff x="0" y="8335704"/>
          <a:chExt cx="9155207" cy="208032"/>
        </a:xfrm>
      </xdr:grpSpPr>
      <xdr:sp macro="" textlink="">
        <xdr:nvSpPr>
          <xdr:cNvPr id="50" name="Rectángulo 49">
            <a:extLst>
              <a:ext uri="{FF2B5EF4-FFF2-40B4-BE49-F238E27FC236}">
                <a16:creationId xmlns:a16="http://schemas.microsoft.com/office/drawing/2014/main" id="{B7AE788F-73D2-2390-1F6A-0819CEEA0A99}"/>
              </a:ext>
            </a:extLst>
          </xdr:cNvPr>
          <xdr:cNvSpPr/>
        </xdr:nvSpPr>
        <xdr:spPr>
          <a:xfrm>
            <a:off x="1499497" y="8335712"/>
            <a:ext cx="7655710" cy="20802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temática principal</a:t>
            </a:r>
          </a:p>
        </xdr:txBody>
      </xdr:sp>
      <xdr:sp macro="" textlink="">
        <xdr:nvSpPr>
          <xdr:cNvPr id="51" name="Rectángulo 51">
            <a:extLst>
              <a:ext uri="{FF2B5EF4-FFF2-40B4-BE49-F238E27FC236}">
                <a16:creationId xmlns:a16="http://schemas.microsoft.com/office/drawing/2014/main" id="{9D10F634-E736-7829-7AAE-67AA368154C3}"/>
              </a:ext>
            </a:extLst>
          </xdr:cNvPr>
          <xdr:cNvSpPr/>
        </xdr:nvSpPr>
        <xdr:spPr>
          <a:xfrm>
            <a:off x="0" y="8335704"/>
            <a:ext cx="1762297" cy="1201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N°15</a:t>
            </a:r>
          </a:p>
        </xdr:txBody>
      </xdr:sp>
    </xdr:grpSp>
    <xdr:clientData/>
  </xdr:twoCellAnchor>
  <xdr:twoCellAnchor>
    <xdr:from>
      <xdr:col>11</xdr:col>
      <xdr:colOff>7202</xdr:colOff>
      <xdr:row>262</xdr:row>
      <xdr:rowOff>116853</xdr:rowOff>
    </xdr:from>
    <xdr:to>
      <xdr:col>15</xdr:col>
      <xdr:colOff>847724</xdr:colOff>
      <xdr:row>264</xdr:row>
      <xdr:rowOff>115260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4B4CAC3D-8E38-4C00-A707-4A3065C2BD15}"/>
            </a:ext>
          </a:extLst>
        </xdr:cNvPr>
        <xdr:cNvGrpSpPr/>
      </xdr:nvGrpSpPr>
      <xdr:grpSpPr>
        <a:xfrm>
          <a:off x="9445967" y="74929260"/>
          <a:ext cx="4815152" cy="641247"/>
          <a:chOff x="1641445" y="8232011"/>
          <a:chExt cx="5020261" cy="552205"/>
        </a:xfrm>
      </xdr:grpSpPr>
      <xdr:sp macro="" textlink="">
        <xdr:nvSpPr>
          <xdr:cNvPr id="53" name="Rectángulo 52">
            <a:extLst>
              <a:ext uri="{FF2B5EF4-FFF2-40B4-BE49-F238E27FC236}">
                <a16:creationId xmlns:a16="http://schemas.microsoft.com/office/drawing/2014/main" id="{DD822B74-F13E-EE07-B6FC-B856038695A5}"/>
              </a:ext>
            </a:extLst>
          </xdr:cNvPr>
          <xdr:cNvSpPr/>
        </xdr:nvSpPr>
        <xdr:spPr>
          <a:xfrm>
            <a:off x="2918571" y="8232011"/>
            <a:ext cx="3743135" cy="55220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personas informadas del año 2026 en relación al año 2025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54" name="Rectángulo 51">
            <a:extLst>
              <a:ext uri="{FF2B5EF4-FFF2-40B4-BE49-F238E27FC236}">
                <a16:creationId xmlns:a16="http://schemas.microsoft.com/office/drawing/2014/main" id="{276C476B-C399-A415-9B55-1A3618DAFDF9}"/>
              </a:ext>
            </a:extLst>
          </xdr:cNvPr>
          <xdr:cNvSpPr/>
        </xdr:nvSpPr>
        <xdr:spPr>
          <a:xfrm>
            <a:off x="1641445" y="8232011"/>
            <a:ext cx="1482656" cy="24159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N°18</a:t>
            </a:r>
          </a:p>
        </xdr:txBody>
      </xdr:sp>
    </xdr:grpSp>
    <xdr:clientData/>
  </xdr:twoCellAnchor>
  <xdr:twoCellAnchor>
    <xdr:from>
      <xdr:col>10</xdr:col>
      <xdr:colOff>701007</xdr:colOff>
      <xdr:row>273</xdr:row>
      <xdr:rowOff>212911</xdr:rowOff>
    </xdr:from>
    <xdr:to>
      <xdr:col>17</xdr:col>
      <xdr:colOff>7042</xdr:colOff>
      <xdr:row>276</xdr:row>
      <xdr:rowOff>104053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B85A763B-E8EC-415F-A8FF-DB74F890DA20}"/>
            </a:ext>
          </a:extLst>
        </xdr:cNvPr>
        <xdr:cNvSpPr txBox="1"/>
      </xdr:nvSpPr>
      <xdr:spPr>
        <a:xfrm>
          <a:off x="9343357" y="78660811"/>
          <a:ext cx="5846535" cy="862692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>
              <a:solidFill>
                <a:sysClr val="windowText" lastClr="000000"/>
              </a:solidFill>
            </a:rPr>
            <a:t>Respecto del número de personas informadas en las acciones preventivas a nivel nacional, se observa una disminución </a:t>
          </a:r>
          <a:r>
            <a:rPr lang="es-PE" sz="1100" baseline="0">
              <a:solidFill>
                <a:sysClr val="windowText" lastClr="000000"/>
              </a:solidFill>
            </a:rPr>
            <a:t>de 24.8 </a:t>
          </a:r>
          <a:r>
            <a:rPr lang="es-PE" sz="1100">
              <a:solidFill>
                <a:sysClr val="windowText" lastClr="000000"/>
              </a:solidFill>
            </a:rPr>
            <a:t>puntos porcentuales de</a:t>
          </a:r>
          <a:r>
            <a:rPr lang="es-PE" sz="1100" baseline="0">
              <a:solidFill>
                <a:sysClr val="windowText" lastClr="000000"/>
              </a:solidFill>
            </a:rPr>
            <a:t> enero a</a:t>
          </a:r>
          <a:r>
            <a:rPr lang="es-PE" sz="1100">
              <a:solidFill>
                <a:sysClr val="windowText" lastClr="000000"/>
              </a:solidFill>
            </a:rPr>
            <a:t> marzo de 2026 frente a lo registrado en el mismo periodo del año anterior.</a:t>
          </a:r>
        </a:p>
      </xdr:txBody>
    </xdr:sp>
    <xdr:clientData/>
  </xdr:twoCellAnchor>
  <xdr:oneCellAnchor>
    <xdr:from>
      <xdr:col>11</xdr:col>
      <xdr:colOff>544820</xdr:colOff>
      <xdr:row>146</xdr:row>
      <xdr:rowOff>234524</xdr:rowOff>
    </xdr:from>
    <xdr:ext cx="360045" cy="836930"/>
    <xdr:pic>
      <xdr:nvPicPr>
        <xdr:cNvPr id="56" name="Imagen 55">
          <a:extLst>
            <a:ext uri="{FF2B5EF4-FFF2-40B4-BE49-F238E27FC236}">
              <a16:creationId xmlns:a16="http://schemas.microsoft.com/office/drawing/2014/main" id="{D8408968-C411-4482-95C0-F5E6C5C81902}"/>
            </a:ext>
          </a:extLst>
        </xdr:cNvPr>
        <xdr:cNvPicPr/>
      </xdr:nvPicPr>
      <xdr:blipFill>
        <a:blip xmlns:r="http://schemas.openxmlformats.org/officeDocument/2006/relationships" r:embed="rId4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3620" y="43700274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6</xdr:col>
      <xdr:colOff>774807</xdr:colOff>
      <xdr:row>146</xdr:row>
      <xdr:rowOff>220382</xdr:rowOff>
    </xdr:from>
    <xdr:ext cx="380999" cy="836930"/>
    <xdr:pic>
      <xdr:nvPicPr>
        <xdr:cNvPr id="57" name="Imagen 56">
          <a:extLst>
            <a:ext uri="{FF2B5EF4-FFF2-40B4-BE49-F238E27FC236}">
              <a16:creationId xmlns:a16="http://schemas.microsoft.com/office/drawing/2014/main" id="{5AF1A0F6-0B69-4965-A78C-9CF8534500C5}"/>
            </a:ext>
          </a:extLst>
        </xdr:cNvPr>
        <xdr:cNvPicPr/>
      </xdr:nvPicPr>
      <xdr:blipFill>
        <a:blip xmlns:r="http://schemas.openxmlformats.org/officeDocument/2006/relationships" r:embed="rId5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9507" y="43686132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13207</xdr:colOff>
      <xdr:row>225</xdr:row>
      <xdr:rowOff>173211</xdr:rowOff>
    </xdr:from>
    <xdr:to>
      <xdr:col>18</xdr:col>
      <xdr:colOff>0</xdr:colOff>
      <xdr:row>227</xdr:row>
      <xdr:rowOff>179292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C37CF80F-4954-45B7-9842-1CC3AEC3C76B}"/>
            </a:ext>
          </a:extLst>
        </xdr:cNvPr>
        <xdr:cNvGrpSpPr/>
      </xdr:nvGrpSpPr>
      <xdr:grpSpPr>
        <a:xfrm>
          <a:off x="9451972" y="63445865"/>
          <a:ext cx="6501423" cy="476452"/>
          <a:chOff x="0" y="8335704"/>
          <a:chExt cx="7926809" cy="208235"/>
        </a:xfrm>
      </xdr:grpSpPr>
      <xdr:sp macro="" textlink="">
        <xdr:nvSpPr>
          <xdr:cNvPr id="59" name="Rectángulo 58">
            <a:extLst>
              <a:ext uri="{FF2B5EF4-FFF2-40B4-BE49-F238E27FC236}">
                <a16:creationId xmlns:a16="http://schemas.microsoft.com/office/drawing/2014/main" id="{A1DDEBD8-AC1B-7FD1-2062-2D515A6FDAB2}"/>
              </a:ext>
            </a:extLst>
          </xdr:cNvPr>
          <xdr:cNvSpPr/>
        </xdr:nvSpPr>
        <xdr:spPr>
          <a:xfrm>
            <a:off x="1184830" y="8337348"/>
            <a:ext cx="6741979" cy="2065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tipo de acción preventiva</a:t>
            </a:r>
            <a:r>
              <a:rPr lang="es-PE" sz="1200" baseline="3000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/3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0" name="Rectángulo 51">
            <a:extLst>
              <a:ext uri="{FF2B5EF4-FFF2-40B4-BE49-F238E27FC236}">
                <a16:creationId xmlns:a16="http://schemas.microsoft.com/office/drawing/2014/main" id="{67084A4E-A07F-C6B2-3DCF-D50B5C77B2A2}"/>
              </a:ext>
            </a:extLst>
          </xdr:cNvPr>
          <xdr:cNvSpPr/>
        </xdr:nvSpPr>
        <xdr:spPr>
          <a:xfrm>
            <a:off x="0" y="8335704"/>
            <a:ext cx="1389430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N°16</a:t>
            </a:r>
          </a:p>
        </xdr:txBody>
      </xdr:sp>
    </xdr:grpSp>
    <xdr:clientData/>
  </xdr:twoCellAnchor>
  <xdr:twoCellAnchor>
    <xdr:from>
      <xdr:col>10</xdr:col>
      <xdr:colOff>649539</xdr:colOff>
      <xdr:row>249</xdr:row>
      <xdr:rowOff>21133</xdr:rowOff>
    </xdr:from>
    <xdr:to>
      <xdr:col>17</xdr:col>
      <xdr:colOff>559494</xdr:colOff>
      <xdr:row>261</xdr:row>
      <xdr:rowOff>85647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0FF4F238-65C5-4AD3-AA5D-78CA37E470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762000</xdr:colOff>
      <xdr:row>240</xdr:row>
      <xdr:rowOff>168891</xdr:rowOff>
    </xdr:from>
    <xdr:to>
      <xdr:col>16</xdr:col>
      <xdr:colOff>793217</xdr:colOff>
      <xdr:row>242</xdr:row>
      <xdr:rowOff>53472</xdr:rowOff>
    </xdr:to>
    <xdr:grpSp>
      <xdr:nvGrpSpPr>
        <xdr:cNvPr id="62" name="Grupo 61">
          <a:extLst>
            <a:ext uri="{FF2B5EF4-FFF2-40B4-BE49-F238E27FC236}">
              <a16:creationId xmlns:a16="http://schemas.microsoft.com/office/drawing/2014/main" id="{7ABBB53D-B947-46BA-82CB-C100853B14B6}"/>
            </a:ext>
          </a:extLst>
        </xdr:cNvPr>
        <xdr:cNvGrpSpPr/>
      </xdr:nvGrpSpPr>
      <xdr:grpSpPr>
        <a:xfrm>
          <a:off x="9393296" y="67910064"/>
          <a:ext cx="5699180" cy="527420"/>
          <a:chOff x="0" y="8335704"/>
          <a:chExt cx="7721339" cy="190127"/>
        </a:xfrm>
      </xdr:grpSpPr>
      <xdr:sp macro="" textlink="">
        <xdr:nvSpPr>
          <xdr:cNvPr id="63" name="Rectángulo 62">
            <a:extLst>
              <a:ext uri="{FF2B5EF4-FFF2-40B4-BE49-F238E27FC236}">
                <a16:creationId xmlns:a16="http://schemas.microsoft.com/office/drawing/2014/main" id="{EFBC27EB-8A5E-7FD1-EB82-B4B87B0B4EDA}"/>
              </a:ext>
            </a:extLst>
          </xdr:cNvPr>
          <xdr:cNvSpPr/>
        </xdr:nvSpPr>
        <xdr:spPr>
          <a:xfrm>
            <a:off x="1445763" y="8337348"/>
            <a:ext cx="6275576" cy="18848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</a:t>
            </a:r>
            <a:r>
              <a:rPr lang="es-PE" sz="120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Personas informadas en las acciones preventivas por sexo, según área donde se realizó la acción preventiva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4" name="Rectángulo 51">
            <a:extLst>
              <a:ext uri="{FF2B5EF4-FFF2-40B4-BE49-F238E27FC236}">
                <a16:creationId xmlns:a16="http://schemas.microsoft.com/office/drawing/2014/main" id="{404A5733-E46B-41CF-7889-6C5B4CE5FCB2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N°17</a:t>
            </a:r>
          </a:p>
        </xdr:txBody>
      </xdr:sp>
    </xdr:grpSp>
    <xdr:clientData/>
  </xdr:twoCellAnchor>
  <xdr:twoCellAnchor>
    <xdr:from>
      <xdr:col>12</xdr:col>
      <xdr:colOff>871218</xdr:colOff>
      <xdr:row>81</xdr:row>
      <xdr:rowOff>76200</xdr:rowOff>
    </xdr:from>
    <xdr:to>
      <xdr:col>13</xdr:col>
      <xdr:colOff>269783</xdr:colOff>
      <xdr:row>82</xdr:row>
      <xdr:rowOff>272667</xdr:rowOff>
    </xdr:to>
    <xdr:sp macro="" textlink="">
      <xdr:nvSpPr>
        <xdr:cNvPr id="65" name="Flecha: hacia abajo 64">
          <a:extLst>
            <a:ext uri="{FF2B5EF4-FFF2-40B4-BE49-F238E27FC236}">
              <a16:creationId xmlns:a16="http://schemas.microsoft.com/office/drawing/2014/main" id="{D22B54ED-B874-4F46-A820-C1E11F4C7912}"/>
            </a:ext>
          </a:extLst>
        </xdr:cNvPr>
        <xdr:cNvSpPr/>
      </xdr:nvSpPr>
      <xdr:spPr>
        <a:xfrm>
          <a:off x="11107418" y="25165050"/>
          <a:ext cx="478065" cy="533017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oneCellAnchor>
    <xdr:from>
      <xdr:col>12</xdr:col>
      <xdr:colOff>592951</xdr:colOff>
      <xdr:row>79</xdr:row>
      <xdr:rowOff>293594</xdr:rowOff>
    </xdr:from>
    <xdr:ext cx="1009828" cy="264560"/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5B3876CC-E9D2-4632-ABCC-39F184D86890}"/>
            </a:ext>
          </a:extLst>
        </xdr:cNvPr>
        <xdr:cNvSpPr txBox="1"/>
      </xdr:nvSpPr>
      <xdr:spPr>
        <a:xfrm>
          <a:off x="10829151" y="24709344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8</xdr:col>
      <xdr:colOff>947056</xdr:colOff>
      <xdr:row>34</xdr:row>
      <xdr:rowOff>32979</xdr:rowOff>
    </xdr:from>
    <xdr:to>
      <xdr:col>16</xdr:col>
      <xdr:colOff>820781</xdr:colOff>
      <xdr:row>36</xdr:row>
      <xdr:rowOff>0</xdr:rowOff>
    </xdr:to>
    <xdr:sp macro="" textlink="">
      <xdr:nvSpPr>
        <xdr:cNvPr id="67" name="CuadroTexto 66">
          <a:extLst>
            <a:ext uri="{FF2B5EF4-FFF2-40B4-BE49-F238E27FC236}">
              <a16:creationId xmlns:a16="http://schemas.microsoft.com/office/drawing/2014/main" id="{97B3E98B-E318-433B-B15B-FFE3627E2A43}"/>
            </a:ext>
          </a:extLst>
        </xdr:cNvPr>
        <xdr:cNvSpPr txBox="1"/>
      </xdr:nvSpPr>
      <xdr:spPr>
        <a:xfrm>
          <a:off x="7595506" y="9024579"/>
          <a:ext cx="7538175" cy="500421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/1 Estrategia comunitaria: </a:t>
          </a:r>
          <a:r>
            <a:rPr lang="es-PE" sz="800" b="0">
              <a:solidFill>
                <a:sysClr val="windowText" lastClr="000000"/>
              </a:solidFill>
            </a:rPr>
            <a:t>Estrategia integral que fortalece la participación comunitaria y la articulación institucional.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Estrategia comunicacional: </a:t>
          </a:r>
          <a:r>
            <a:rPr lang="es-PE" sz="800" b="0">
              <a:solidFill>
                <a:sysClr val="windowText" lastClr="000000"/>
              </a:solidFill>
            </a:rPr>
            <a:t>Se entrega a través de medios de comunicación masivos (radio, televisión, periódicos, redes sociales). </a:t>
          </a:r>
        </a:p>
        <a:p>
          <a:r>
            <a:rPr lang="es-PE" sz="800" b="1">
              <a:solidFill>
                <a:sysClr val="windowText" lastClr="000000"/>
              </a:solidFill>
            </a:rPr>
            <a:t>     Acciones transversales: </a:t>
          </a:r>
          <a:r>
            <a:rPr lang="es-PE" sz="800" b="0">
              <a:solidFill>
                <a:sysClr val="windowText" lastClr="000000"/>
              </a:solidFill>
            </a:rPr>
            <a:t>Son acciones que se realizan para designar a todo aquello que atraviese a las diferentes intervenciones preventivas.</a:t>
          </a:r>
        </a:p>
      </xdr:txBody>
    </xdr:sp>
    <xdr:clientData/>
  </xdr:twoCellAnchor>
  <xdr:twoCellAnchor>
    <xdr:from>
      <xdr:col>1</xdr:col>
      <xdr:colOff>10885</xdr:colOff>
      <xdr:row>55</xdr:row>
      <xdr:rowOff>118117</xdr:rowOff>
    </xdr:from>
    <xdr:to>
      <xdr:col>7</xdr:col>
      <xdr:colOff>940973</xdr:colOff>
      <xdr:row>56</xdr:row>
      <xdr:rowOff>109066</xdr:rowOff>
    </xdr:to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6F5412A8-BB61-4A4D-8A5E-A1590348AF24}"/>
            </a:ext>
          </a:extLst>
        </xdr:cNvPr>
        <xdr:cNvSpPr txBox="1"/>
      </xdr:nvSpPr>
      <xdr:spPr>
        <a:xfrm>
          <a:off x="118835" y="15821667"/>
          <a:ext cx="6473638" cy="371949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800" b="1">
              <a:solidFill>
                <a:sysClr val="windowText" lastClr="000000"/>
              </a:solidFill>
            </a:rPr>
            <a:t>/2</a:t>
          </a:r>
          <a:r>
            <a:rPr lang="es-PE" sz="800" b="1" baseline="0">
              <a:solidFill>
                <a:sysClr val="windowText" lastClr="000000"/>
              </a:solidFill>
            </a:rPr>
            <a:t> </a:t>
          </a:r>
          <a:r>
            <a:rPr lang="es-PE" sz="800" b="1">
              <a:solidFill>
                <a:sysClr val="windowText" lastClr="000000"/>
              </a:solidFill>
            </a:rPr>
            <a:t>Intervención: </a:t>
          </a:r>
          <a:r>
            <a:rPr lang="es-PE" sz="800" b="0">
              <a:solidFill>
                <a:sysClr val="windowText" lastClr="000000"/>
              </a:solidFill>
            </a:rPr>
            <a:t>Conjunto de acciones dirigidas a identificar, evitar, reducir, regular o eliminar la violencia contra las</a:t>
          </a:r>
          <a:r>
            <a:rPr lang="es-PE" sz="800" b="0" baseline="0">
              <a:solidFill>
                <a:sysClr val="windowText" lastClr="000000"/>
              </a:solidFill>
            </a:rPr>
            <a:t> mujeres, los integrantes del grupo familiar y personas afectadas por violencia sexual.</a:t>
          </a:r>
          <a:endParaRPr lang="es-PE" sz="800" b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89648</xdr:colOff>
      <xdr:row>135</xdr:row>
      <xdr:rowOff>67237</xdr:rowOff>
    </xdr:from>
    <xdr:to>
      <xdr:col>17</xdr:col>
      <xdr:colOff>930089</xdr:colOff>
      <xdr:row>137</xdr:row>
      <xdr:rowOff>11206</xdr:rowOff>
    </xdr:to>
    <xdr:sp macro="" textlink="">
      <xdr:nvSpPr>
        <xdr:cNvPr id="69" name="CuadroTexto 68">
          <a:extLst>
            <a:ext uri="{FF2B5EF4-FFF2-40B4-BE49-F238E27FC236}">
              <a16:creationId xmlns:a16="http://schemas.microsoft.com/office/drawing/2014/main" id="{78947D0A-8298-4954-94AB-18F6D75BCFA8}"/>
            </a:ext>
          </a:extLst>
        </xdr:cNvPr>
        <xdr:cNvSpPr txBox="1"/>
      </xdr:nvSpPr>
      <xdr:spPr>
        <a:xfrm>
          <a:off x="89648" y="40396087"/>
          <a:ext cx="15877241" cy="64246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PE" sz="1100" b="1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Personas Informadas: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aquellas personas que participan en alguna acción preventiva, cuyo objetivo haya sido informar o difundir mensajes preventivos y de los servicios que brindan el Programa Nacional Warmi Ñan y/o el MIMP.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E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stas acciones se caracterizan porque tienen un pauteo informativo que cuenta,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mínimamente, con los siguientes puntos: presentación, problemática que trabajamos, msión y accionar, difusión de servicios e invitación a promover cultura de rechazo de la violencia, además de la temática propia del evento.</a:t>
          </a:r>
        </a:p>
      </xdr:txBody>
    </xdr:sp>
    <xdr:clientData/>
  </xdr:twoCellAnchor>
  <xdr:twoCellAnchor>
    <xdr:from>
      <xdr:col>11</xdr:col>
      <xdr:colOff>0</xdr:colOff>
      <xdr:row>235</xdr:row>
      <xdr:rowOff>22411</xdr:rowOff>
    </xdr:from>
    <xdr:to>
      <xdr:col>17</xdr:col>
      <xdr:colOff>941294</xdr:colOff>
      <xdr:row>238</xdr:row>
      <xdr:rowOff>280147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7D60BB98-CE46-464E-9647-DFA57F7ADBE8}"/>
            </a:ext>
          </a:extLst>
        </xdr:cNvPr>
        <xdr:cNvSpPr txBox="1"/>
      </xdr:nvSpPr>
      <xdr:spPr>
        <a:xfrm>
          <a:off x="9448800" y="66164011"/>
          <a:ext cx="6516594" cy="1229286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/3 </a:t>
          </a:r>
          <a:r>
            <a:rPr lang="es-PE" sz="800" b="1"/>
            <a:t>Sostenida: </a:t>
          </a:r>
          <a:r>
            <a:rPr lang="es-PE" sz="800" b="0"/>
            <a:t>Se denominan así a las intervenciones que tienen un periodo implementación entre dos (2) a tres (3) años ininterrumpidos. </a:t>
          </a:r>
        </a:p>
        <a:p>
          <a:r>
            <a:rPr lang="es-PE" sz="800" b="1"/>
            <a:t>     Breve: </a:t>
          </a:r>
          <a:r>
            <a:rPr lang="es-PE" sz="800" b="0"/>
            <a:t>Se</a:t>
          </a:r>
          <a:r>
            <a:rPr lang="es-PE" sz="800" b="0" baseline="0"/>
            <a:t> </a:t>
          </a:r>
          <a:r>
            <a:rPr lang="es-PE" sz="800" b="0"/>
            <a:t>denominan así al desarrollo de, al menos, un componente de alguna estrategia preventiva por un periodo entre tres (3) a seis (6) meses. </a:t>
          </a:r>
        </a:p>
        <a:p>
          <a:r>
            <a:rPr lang="es-PE" sz="800" b="1"/>
            <a:t>     Asistencia técnica: </a:t>
          </a:r>
          <a:r>
            <a:rPr lang="es-PE" sz="800" b="0"/>
            <a:t>Consiste en un conjunto articulado de acciones para el abordaje de los temas asociados a la violencia hacia la mujer e integrantes del grupo</a:t>
          </a:r>
          <a:r>
            <a:rPr lang="es-PE" sz="800" b="0" baseline="0"/>
            <a:t> </a:t>
          </a:r>
          <a:r>
            <a:rPr lang="es-PE" sz="800" b="0"/>
            <a:t>familiar en los documentos de gestión y lineamientos que tiene la institución.</a:t>
          </a:r>
        </a:p>
        <a:p>
          <a:r>
            <a:rPr lang="es-PE" sz="800" b="1"/>
            <a:t>    A demanda: </a:t>
          </a:r>
          <a:r>
            <a:rPr lang="es-PE" sz="800" b="0"/>
            <a:t>Se refiere a las AP que no forman parten de las estrategias sostenidas ni las intervenciones breves, y que se realizan por efecto de las demandas locales (solicitadas por la población, las instituciones o las autoridades), en el marco de las funciones y competencias que tiene el Programa Nacional Warmi Ñan.</a:t>
          </a:r>
        </a:p>
      </xdr:txBody>
    </xdr:sp>
    <xdr:clientData/>
  </xdr:twoCellAnchor>
  <xdr:twoCellAnchor>
    <xdr:from>
      <xdr:col>13</xdr:col>
      <xdr:colOff>594414</xdr:colOff>
      <xdr:row>271</xdr:row>
      <xdr:rowOff>112064</xdr:rowOff>
    </xdr:from>
    <xdr:to>
      <xdr:col>14</xdr:col>
      <xdr:colOff>124590</xdr:colOff>
      <xdr:row>273</xdr:row>
      <xdr:rowOff>6773</xdr:rowOff>
    </xdr:to>
    <xdr:sp macro="" textlink="">
      <xdr:nvSpPr>
        <xdr:cNvPr id="71" name="Flecha a la derecha con bandas 9">
          <a:extLst>
            <a:ext uri="{FF2B5EF4-FFF2-40B4-BE49-F238E27FC236}">
              <a16:creationId xmlns:a16="http://schemas.microsoft.com/office/drawing/2014/main" id="{E17C3D8D-C70C-41AA-83FF-A7088542C9C0}"/>
            </a:ext>
          </a:extLst>
        </xdr:cNvPr>
        <xdr:cNvSpPr/>
      </xdr:nvSpPr>
      <xdr:spPr bwMode="auto">
        <a:xfrm rot="5400000">
          <a:off x="11943747" y="77878631"/>
          <a:ext cx="542409" cy="609676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1">
            <a:lumMod val="6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0</xdr:colOff>
      <xdr:row>98</xdr:row>
      <xdr:rowOff>356044</xdr:rowOff>
    </xdr:from>
    <xdr:to>
      <xdr:col>9</xdr:col>
      <xdr:colOff>22413</xdr:colOff>
      <xdr:row>100</xdr:row>
      <xdr:rowOff>295266</xdr:rowOff>
    </xdr:to>
    <xdr:grpSp>
      <xdr:nvGrpSpPr>
        <xdr:cNvPr id="72" name="Grupo 71">
          <a:extLst>
            <a:ext uri="{FF2B5EF4-FFF2-40B4-BE49-F238E27FC236}">
              <a16:creationId xmlns:a16="http://schemas.microsoft.com/office/drawing/2014/main" id="{53006286-1685-48DC-A20B-5E41DE7F6BA3}"/>
            </a:ext>
          </a:extLst>
        </xdr:cNvPr>
        <xdr:cNvGrpSpPr/>
      </xdr:nvGrpSpPr>
      <xdr:grpSpPr>
        <a:xfrm>
          <a:off x="109753" y="31447525"/>
          <a:ext cx="7548339" cy="542864"/>
          <a:chOff x="99951" y="8256085"/>
          <a:chExt cx="5572523" cy="405449"/>
        </a:xfrm>
      </xdr:grpSpPr>
      <xdr:sp macro="" textlink="">
        <xdr:nvSpPr>
          <xdr:cNvPr id="73" name="Rectángulo 72">
            <a:extLst>
              <a:ext uri="{FF2B5EF4-FFF2-40B4-BE49-F238E27FC236}">
                <a16:creationId xmlns:a16="http://schemas.microsoft.com/office/drawing/2014/main" id="{47CA5DF3-714C-D9D3-8363-8372FF964DB8}"/>
              </a:ext>
            </a:extLst>
          </xdr:cNvPr>
          <xdr:cNvSpPr/>
        </xdr:nvSpPr>
        <xdr:spPr>
          <a:xfrm>
            <a:off x="1026288" y="8256085"/>
            <a:ext cx="4646186" cy="40544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realizadas en los últimos cinco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4" name="Rectángulo 51">
            <a:extLst>
              <a:ext uri="{FF2B5EF4-FFF2-40B4-BE49-F238E27FC236}">
                <a16:creationId xmlns:a16="http://schemas.microsoft.com/office/drawing/2014/main" id="{10BA0C77-8D3B-0A7C-78BA-06876701DF77}"/>
              </a:ext>
            </a:extLst>
          </xdr:cNvPr>
          <xdr:cNvSpPr/>
        </xdr:nvSpPr>
        <xdr:spPr>
          <a:xfrm>
            <a:off x="99951" y="8262955"/>
            <a:ext cx="1054512" cy="176590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N°9</a:t>
            </a:r>
          </a:p>
        </xdr:txBody>
      </xdr:sp>
    </xdr:grpSp>
    <xdr:clientData/>
  </xdr:twoCellAnchor>
  <xdr:twoCellAnchor>
    <xdr:from>
      <xdr:col>9</xdr:col>
      <xdr:colOff>879651</xdr:colOff>
      <xdr:row>99</xdr:row>
      <xdr:rowOff>9312</xdr:rowOff>
    </xdr:from>
    <xdr:to>
      <xdr:col>16</xdr:col>
      <xdr:colOff>499998</xdr:colOff>
      <xdr:row>129</xdr:row>
      <xdr:rowOff>224542</xdr:rowOff>
    </xdr:to>
    <xdr:graphicFrame macro="">
      <xdr:nvGraphicFramePr>
        <xdr:cNvPr id="75" name="Gráfico 74">
          <a:extLst>
            <a:ext uri="{FF2B5EF4-FFF2-40B4-BE49-F238E27FC236}">
              <a16:creationId xmlns:a16="http://schemas.microsoft.com/office/drawing/2014/main" id="{D417C987-D3F7-4D8A-B60C-6124FABBE3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13</xdr:col>
      <xdr:colOff>407253</xdr:colOff>
      <xdr:row>270</xdr:row>
      <xdr:rowOff>67236</xdr:rowOff>
    </xdr:from>
    <xdr:ext cx="1009828" cy="264560"/>
    <xdr:sp macro="" textlink="">
      <xdr:nvSpPr>
        <xdr:cNvPr id="76" name="CuadroTexto 75">
          <a:extLst>
            <a:ext uri="{FF2B5EF4-FFF2-40B4-BE49-F238E27FC236}">
              <a16:creationId xmlns:a16="http://schemas.microsoft.com/office/drawing/2014/main" id="{0EBF816D-8E79-429F-B538-B338A42F2433}"/>
            </a:ext>
          </a:extLst>
        </xdr:cNvPr>
        <xdr:cNvSpPr txBox="1"/>
      </xdr:nvSpPr>
      <xdr:spPr>
        <a:xfrm>
          <a:off x="11722953" y="77543586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0</xdr:col>
      <xdr:colOff>89647</xdr:colOff>
      <xdr:row>193</xdr:row>
      <xdr:rowOff>67235</xdr:rowOff>
    </xdr:from>
    <xdr:to>
      <xdr:col>9</xdr:col>
      <xdr:colOff>11207</xdr:colOff>
      <xdr:row>194</xdr:row>
      <xdr:rowOff>238248</xdr:rowOff>
    </xdr:to>
    <xdr:grpSp>
      <xdr:nvGrpSpPr>
        <xdr:cNvPr id="77" name="Grupo 76">
          <a:extLst>
            <a:ext uri="{FF2B5EF4-FFF2-40B4-BE49-F238E27FC236}">
              <a16:creationId xmlns:a16="http://schemas.microsoft.com/office/drawing/2014/main" id="{282201F3-EFC4-400F-823F-8313AE2D1C60}"/>
            </a:ext>
          </a:extLst>
        </xdr:cNvPr>
        <xdr:cNvGrpSpPr/>
      </xdr:nvGrpSpPr>
      <xdr:grpSpPr>
        <a:xfrm>
          <a:off x="89647" y="54332297"/>
          <a:ext cx="7557239" cy="445395"/>
          <a:chOff x="99951" y="8345261"/>
          <a:chExt cx="5572523" cy="225916"/>
        </a:xfrm>
      </xdr:grpSpPr>
      <xdr:sp macro="" textlink="">
        <xdr:nvSpPr>
          <xdr:cNvPr id="78" name="Rectángulo 77">
            <a:extLst>
              <a:ext uri="{FF2B5EF4-FFF2-40B4-BE49-F238E27FC236}">
                <a16:creationId xmlns:a16="http://schemas.microsoft.com/office/drawing/2014/main" id="{7D279E7B-874D-F172-0957-A049D0782E12}"/>
              </a:ext>
            </a:extLst>
          </xdr:cNvPr>
          <xdr:cNvSpPr/>
        </xdr:nvSpPr>
        <xdr:spPr>
          <a:xfrm>
            <a:off x="1026288" y="8345261"/>
            <a:ext cx="4646186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Personas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informadas en las acciones preventivas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en los últimos cinco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años, según región</a:t>
            </a:r>
            <a:endPara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9" name="Rectángulo 51">
            <a:extLst>
              <a:ext uri="{FF2B5EF4-FFF2-40B4-BE49-F238E27FC236}">
                <a16:creationId xmlns:a16="http://schemas.microsoft.com/office/drawing/2014/main" id="{EFB38D9B-4551-54A6-9D8D-8B2C01CDB15C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N°14</a:t>
            </a:r>
          </a:p>
        </xdr:txBody>
      </xdr:sp>
    </xdr:grpSp>
    <xdr:clientData/>
  </xdr:twoCellAnchor>
  <xdr:twoCellAnchor>
    <xdr:from>
      <xdr:col>1</xdr:col>
      <xdr:colOff>0</xdr:colOff>
      <xdr:row>287</xdr:row>
      <xdr:rowOff>8161</xdr:rowOff>
    </xdr:from>
    <xdr:to>
      <xdr:col>12</xdr:col>
      <xdr:colOff>32657</xdr:colOff>
      <xdr:row>288</xdr:row>
      <xdr:rowOff>156442</xdr:rowOff>
    </xdr:to>
    <xdr:grpSp>
      <xdr:nvGrpSpPr>
        <xdr:cNvPr id="80" name="Grupo 79">
          <a:extLst>
            <a:ext uri="{FF2B5EF4-FFF2-40B4-BE49-F238E27FC236}">
              <a16:creationId xmlns:a16="http://schemas.microsoft.com/office/drawing/2014/main" id="{7B01741E-6200-443F-AE05-4B89CDA2FAAA}"/>
            </a:ext>
          </a:extLst>
        </xdr:cNvPr>
        <xdr:cNvGrpSpPr/>
      </xdr:nvGrpSpPr>
      <xdr:grpSpPr>
        <a:xfrm>
          <a:off x="109753" y="82714951"/>
          <a:ext cx="10145620" cy="399145"/>
          <a:chOff x="0" y="8335704"/>
          <a:chExt cx="10882638" cy="146098"/>
        </a:xfrm>
      </xdr:grpSpPr>
      <xdr:sp macro="" textlink="">
        <xdr:nvSpPr>
          <xdr:cNvPr id="81" name="Rectángulo 80">
            <a:extLst>
              <a:ext uri="{FF2B5EF4-FFF2-40B4-BE49-F238E27FC236}">
                <a16:creationId xmlns:a16="http://schemas.microsoft.com/office/drawing/2014/main" id="{7604570B-EA54-7A9E-9842-C28652494D6A}"/>
              </a:ext>
            </a:extLst>
          </xdr:cNvPr>
          <xdr:cNvSpPr/>
        </xdr:nvSpPr>
        <xdr:spPr>
          <a:xfrm>
            <a:off x="1409961" y="8342581"/>
            <a:ext cx="9472677" cy="13922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mes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2" name="Rectángulo 51">
            <a:extLst>
              <a:ext uri="{FF2B5EF4-FFF2-40B4-BE49-F238E27FC236}">
                <a16:creationId xmlns:a16="http://schemas.microsoft.com/office/drawing/2014/main" id="{C0266EFD-7DA6-5628-A7AC-422F3B987E34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N°19</a:t>
            </a:r>
          </a:p>
        </xdr:txBody>
      </xdr:sp>
    </xdr:grpSp>
    <xdr:clientData/>
  </xdr:twoCellAnchor>
  <xdr:twoCellAnchor>
    <xdr:from>
      <xdr:col>0</xdr:col>
      <xdr:colOff>91440</xdr:colOff>
      <xdr:row>67</xdr:row>
      <xdr:rowOff>213360</xdr:rowOff>
    </xdr:from>
    <xdr:to>
      <xdr:col>9</xdr:col>
      <xdr:colOff>9350</xdr:colOff>
      <xdr:row>68</xdr:row>
      <xdr:rowOff>236947</xdr:rowOff>
    </xdr:to>
    <xdr:grpSp>
      <xdr:nvGrpSpPr>
        <xdr:cNvPr id="83" name="Grupo 82">
          <a:extLst>
            <a:ext uri="{FF2B5EF4-FFF2-40B4-BE49-F238E27FC236}">
              <a16:creationId xmlns:a16="http://schemas.microsoft.com/office/drawing/2014/main" id="{6369BDDF-1C93-434B-829C-28AFE7BDB046}"/>
            </a:ext>
          </a:extLst>
        </xdr:cNvPr>
        <xdr:cNvGrpSpPr/>
      </xdr:nvGrpSpPr>
      <xdr:grpSpPr>
        <a:xfrm>
          <a:off x="91440" y="20502002"/>
          <a:ext cx="7553589" cy="392044"/>
          <a:chOff x="99951" y="8256085"/>
          <a:chExt cx="5572523" cy="294965"/>
        </a:xfrm>
      </xdr:grpSpPr>
      <xdr:sp macro="" textlink="">
        <xdr:nvSpPr>
          <xdr:cNvPr id="84" name="Rectángulo 83">
            <a:extLst>
              <a:ext uri="{FF2B5EF4-FFF2-40B4-BE49-F238E27FC236}">
                <a16:creationId xmlns:a16="http://schemas.microsoft.com/office/drawing/2014/main" id="{B1FBBFAA-DBCE-8180-EDDA-4FEFD6B21422}"/>
              </a:ext>
            </a:extLst>
          </xdr:cNvPr>
          <xdr:cNvSpPr/>
        </xdr:nvSpPr>
        <xdr:spPr>
          <a:xfrm>
            <a:off x="1026288" y="8256085"/>
            <a:ext cx="4646186" cy="29496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región por estrategia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5" name="Rectángulo 51">
            <a:extLst>
              <a:ext uri="{FF2B5EF4-FFF2-40B4-BE49-F238E27FC236}">
                <a16:creationId xmlns:a16="http://schemas.microsoft.com/office/drawing/2014/main" id="{0AEC903E-9163-F3DB-5D24-5515E4508DFB}"/>
              </a:ext>
            </a:extLst>
          </xdr:cNvPr>
          <xdr:cNvSpPr/>
        </xdr:nvSpPr>
        <xdr:spPr>
          <a:xfrm>
            <a:off x="99951" y="8262954"/>
            <a:ext cx="1054512" cy="24389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N°7</a:t>
            </a:r>
          </a:p>
        </xdr:txBody>
      </xdr:sp>
    </xdr:grpSp>
    <xdr:clientData/>
  </xdr:twoCellAnchor>
  <xdr:twoCellAnchor>
    <xdr:from>
      <xdr:col>1</xdr:col>
      <xdr:colOff>0</xdr:colOff>
      <xdr:row>297</xdr:row>
      <xdr:rowOff>20</xdr:rowOff>
    </xdr:from>
    <xdr:to>
      <xdr:col>12</xdr:col>
      <xdr:colOff>0</xdr:colOff>
      <xdr:row>298</xdr:row>
      <xdr:rowOff>169803</xdr:rowOff>
    </xdr:to>
    <xdr:grpSp>
      <xdr:nvGrpSpPr>
        <xdr:cNvPr id="86" name="Grupo 85">
          <a:extLst>
            <a:ext uri="{FF2B5EF4-FFF2-40B4-BE49-F238E27FC236}">
              <a16:creationId xmlns:a16="http://schemas.microsoft.com/office/drawing/2014/main" id="{8F5A171F-9C95-4329-9ED8-C9128B4CB1E5}"/>
            </a:ext>
          </a:extLst>
        </xdr:cNvPr>
        <xdr:cNvGrpSpPr/>
      </xdr:nvGrpSpPr>
      <xdr:grpSpPr>
        <a:xfrm>
          <a:off x="109753" y="85207613"/>
          <a:ext cx="10112963" cy="420647"/>
          <a:chOff x="0" y="8335704"/>
          <a:chExt cx="16987871" cy="150871"/>
        </a:xfrm>
      </xdr:grpSpPr>
      <xdr:sp macro="" textlink="">
        <xdr:nvSpPr>
          <xdr:cNvPr id="87" name="Rectángulo 86">
            <a:extLst>
              <a:ext uri="{FF2B5EF4-FFF2-40B4-BE49-F238E27FC236}">
                <a16:creationId xmlns:a16="http://schemas.microsoft.com/office/drawing/2014/main" id="{CD4E2D0E-0037-53E1-76A3-443104D070C3}"/>
              </a:ext>
            </a:extLst>
          </xdr:cNvPr>
          <xdr:cNvSpPr/>
        </xdr:nvSpPr>
        <xdr:spPr>
          <a:xfrm>
            <a:off x="1426647" y="8342582"/>
            <a:ext cx="15561224" cy="14399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región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8" name="Rectángulo 51">
            <a:extLst>
              <a:ext uri="{FF2B5EF4-FFF2-40B4-BE49-F238E27FC236}">
                <a16:creationId xmlns:a16="http://schemas.microsoft.com/office/drawing/2014/main" id="{FE14F1D8-0B47-B4E3-8365-989CD344B2B5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N°20</a:t>
            </a:r>
          </a:p>
        </xdr:txBody>
      </xdr:sp>
    </xdr:grpSp>
    <xdr:clientData/>
  </xdr:twoCellAnchor>
  <xdr:twoCellAnchor>
    <xdr:from>
      <xdr:col>2</xdr:col>
      <xdr:colOff>283151</xdr:colOff>
      <xdr:row>16</xdr:row>
      <xdr:rowOff>255444</xdr:rowOff>
    </xdr:from>
    <xdr:to>
      <xdr:col>7</xdr:col>
      <xdr:colOff>935181</xdr:colOff>
      <xdr:row>40</xdr:row>
      <xdr:rowOff>294410</xdr:rowOff>
    </xdr:to>
    <xdr:grpSp>
      <xdr:nvGrpSpPr>
        <xdr:cNvPr id="89" name="Grupo 88">
          <a:extLst>
            <a:ext uri="{FF2B5EF4-FFF2-40B4-BE49-F238E27FC236}">
              <a16:creationId xmlns:a16="http://schemas.microsoft.com/office/drawing/2014/main" id="{872DAAE4-FA4E-4807-9D7A-7E90F1B59096}"/>
            </a:ext>
          </a:extLst>
        </xdr:cNvPr>
        <xdr:cNvGrpSpPr/>
      </xdr:nvGrpSpPr>
      <xdr:grpSpPr>
        <a:xfrm>
          <a:off x="1317966" y="4355506"/>
          <a:ext cx="5261659" cy="6749583"/>
          <a:chOff x="5133338" y="532526"/>
          <a:chExt cx="4508686" cy="6240500"/>
        </a:xfrm>
      </xdr:grpSpPr>
      <xdr:sp macro="" textlink="">
        <xdr:nvSpPr>
          <xdr:cNvPr id="90" name="ShpHUC">
            <a:extLst>
              <a:ext uri="{FF2B5EF4-FFF2-40B4-BE49-F238E27FC236}">
                <a16:creationId xmlns:a16="http://schemas.microsoft.com/office/drawing/2014/main" id="{1348B9D6-28BB-5511-8CEB-5FD3CF9F9D2E}"/>
              </a:ext>
            </a:extLst>
          </xdr:cNvPr>
          <xdr:cNvSpPr/>
        </xdr:nvSpPr>
        <xdr:spPr>
          <a:xfrm>
            <a:off x="6683283" y="3333622"/>
            <a:ext cx="975692" cy="695905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1" name="ShpAMA">
            <a:extLst>
              <a:ext uri="{FF2B5EF4-FFF2-40B4-BE49-F238E27FC236}">
                <a16:creationId xmlns:a16="http://schemas.microsoft.com/office/drawing/2014/main" id="{E18272B9-D4D0-9A33-8720-AAEB65A77AFB}"/>
              </a:ext>
            </a:extLst>
          </xdr:cNvPr>
          <xdr:cNvSpPr/>
        </xdr:nvSpPr>
        <xdr:spPr>
          <a:xfrm>
            <a:off x="6161107" y="1498074"/>
            <a:ext cx="549365" cy="1382229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/>
          </a:p>
        </xdr:txBody>
      </xdr:sp>
      <xdr:sp macro="" textlink="">
        <xdr:nvSpPr>
          <xdr:cNvPr id="92" name="ShpANC">
            <a:extLst>
              <a:ext uri="{FF2B5EF4-FFF2-40B4-BE49-F238E27FC236}">
                <a16:creationId xmlns:a16="http://schemas.microsoft.com/office/drawing/2014/main" id="{CD39BD01-7C12-3FB8-D3BB-3561E3D8DCCD}"/>
              </a:ext>
            </a:extLst>
          </xdr:cNvPr>
          <xdr:cNvSpPr/>
        </xdr:nvSpPr>
        <xdr:spPr>
          <a:xfrm>
            <a:off x="6208646" y="3218620"/>
            <a:ext cx="671031" cy="906727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3" name="ShpAPU">
            <a:extLst>
              <a:ext uri="{FF2B5EF4-FFF2-40B4-BE49-F238E27FC236}">
                <a16:creationId xmlns:a16="http://schemas.microsoft.com/office/drawing/2014/main" id="{A8F2B74A-747F-0037-75C9-FA7D99F51CB0}"/>
              </a:ext>
            </a:extLst>
          </xdr:cNvPr>
          <xdr:cNvSpPr/>
        </xdr:nvSpPr>
        <xdr:spPr>
          <a:xfrm>
            <a:off x="7866258" y="4966032"/>
            <a:ext cx="601633" cy="529167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4" name="ShpARE">
            <a:extLst>
              <a:ext uri="{FF2B5EF4-FFF2-40B4-BE49-F238E27FC236}">
                <a16:creationId xmlns:a16="http://schemas.microsoft.com/office/drawing/2014/main" id="{7BABB206-E06A-B91E-112D-E03C729C58DF}"/>
              </a:ext>
            </a:extLst>
          </xdr:cNvPr>
          <xdr:cNvSpPr/>
        </xdr:nvSpPr>
        <xdr:spPr>
          <a:xfrm>
            <a:off x="7454832" y="5449911"/>
            <a:ext cx="1422340" cy="891689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5" name="ShpAYA">
            <a:extLst>
              <a:ext uri="{FF2B5EF4-FFF2-40B4-BE49-F238E27FC236}">
                <a16:creationId xmlns:a16="http://schemas.microsoft.com/office/drawing/2014/main" id="{442BEFCF-F04A-F511-CF4F-826C27306F0B}"/>
              </a:ext>
            </a:extLst>
          </xdr:cNvPr>
          <xdr:cNvSpPr/>
        </xdr:nvSpPr>
        <xdr:spPr>
          <a:xfrm>
            <a:off x="7435127" y="4608355"/>
            <a:ext cx="751101" cy="1148231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6" name="ShpCAJ">
            <a:extLst>
              <a:ext uri="{FF2B5EF4-FFF2-40B4-BE49-F238E27FC236}">
                <a16:creationId xmlns:a16="http://schemas.microsoft.com/office/drawing/2014/main" id="{348C2267-6BC7-745B-BD3C-FE3A190A76EB}"/>
              </a:ext>
            </a:extLst>
          </xdr:cNvPr>
          <xdr:cNvSpPr/>
        </xdr:nvSpPr>
        <xdr:spPr>
          <a:xfrm>
            <a:off x="5935671" y="2060363"/>
            <a:ext cx="578242" cy="1062135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7" name="ShpCAL">
            <a:extLst>
              <a:ext uri="{FF2B5EF4-FFF2-40B4-BE49-F238E27FC236}">
                <a16:creationId xmlns:a16="http://schemas.microsoft.com/office/drawing/2014/main" id="{E36EF181-1CDA-84CE-6C9A-834410623090}"/>
              </a:ext>
            </a:extLst>
          </xdr:cNvPr>
          <xdr:cNvSpPr/>
        </xdr:nvSpPr>
        <xdr:spPr>
          <a:xfrm>
            <a:off x="6724602" y="4474986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8" name="ShpCUZ">
            <a:extLst>
              <a:ext uri="{FF2B5EF4-FFF2-40B4-BE49-F238E27FC236}">
                <a16:creationId xmlns:a16="http://schemas.microsoft.com/office/drawing/2014/main" id="{AEBA1FEE-3305-109F-5C6F-3F1F2A501708}"/>
              </a:ext>
            </a:extLst>
          </xdr:cNvPr>
          <xdr:cNvSpPr/>
        </xdr:nvSpPr>
        <xdr:spPr>
          <a:xfrm>
            <a:off x="7846583" y="4288627"/>
            <a:ext cx="1208185" cy="1401558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ED7D1E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9" name="ShpHUV">
            <a:extLst>
              <a:ext uri="{FF2B5EF4-FFF2-40B4-BE49-F238E27FC236}">
                <a16:creationId xmlns:a16="http://schemas.microsoft.com/office/drawing/2014/main" id="{50042CD9-6ACF-C5F9-6C84-1CD1B26EE559}"/>
              </a:ext>
            </a:extLst>
          </xdr:cNvPr>
          <xdr:cNvSpPr/>
        </xdr:nvSpPr>
        <xdr:spPr>
          <a:xfrm>
            <a:off x="7206179" y="4543278"/>
            <a:ext cx="500225" cy="723868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0" name="ShpICA">
            <a:extLst>
              <a:ext uri="{FF2B5EF4-FFF2-40B4-BE49-F238E27FC236}">
                <a16:creationId xmlns:a16="http://schemas.microsoft.com/office/drawing/2014/main" id="{1C41B354-26C3-0CBA-BC6C-0D6181F1B13E}"/>
              </a:ext>
            </a:extLst>
          </xdr:cNvPr>
          <xdr:cNvSpPr/>
        </xdr:nvSpPr>
        <xdr:spPr>
          <a:xfrm>
            <a:off x="6990583" y="4894432"/>
            <a:ext cx="582833" cy="807051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1" name="ShpJUN">
            <a:extLst>
              <a:ext uri="{FF2B5EF4-FFF2-40B4-BE49-F238E27FC236}">
                <a16:creationId xmlns:a16="http://schemas.microsoft.com/office/drawing/2014/main" id="{76F8A88B-83D5-0583-9605-86101B6ACEB5}"/>
              </a:ext>
            </a:extLst>
          </xdr:cNvPr>
          <xdr:cNvSpPr/>
        </xdr:nvSpPr>
        <xdr:spPr>
          <a:xfrm>
            <a:off x="6961828" y="4108595"/>
            <a:ext cx="1039540" cy="667768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2" name="ShpLAL">
            <a:extLst>
              <a:ext uri="{FF2B5EF4-FFF2-40B4-BE49-F238E27FC236}">
                <a16:creationId xmlns:a16="http://schemas.microsoft.com/office/drawing/2014/main" id="{8BEE797E-D910-C7B4-079C-7B62D9DFFB2A}"/>
              </a:ext>
            </a:extLst>
          </xdr:cNvPr>
          <xdr:cNvSpPr/>
        </xdr:nvSpPr>
        <xdr:spPr>
          <a:xfrm>
            <a:off x="5846348" y="2855266"/>
            <a:ext cx="994172" cy="674096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3" name="ShpLAM">
            <a:extLst>
              <a:ext uri="{FF2B5EF4-FFF2-40B4-BE49-F238E27FC236}">
                <a16:creationId xmlns:a16="http://schemas.microsoft.com/office/drawing/2014/main" id="{1360FCA3-5C74-DD59-2739-847D40C92EFC}"/>
              </a:ext>
            </a:extLst>
          </xdr:cNvPr>
          <xdr:cNvSpPr/>
        </xdr:nvSpPr>
        <xdr:spPr>
          <a:xfrm>
            <a:off x="5531562" y="2393238"/>
            <a:ext cx="513741" cy="527033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4" name="ShpLIM">
            <a:extLst>
              <a:ext uri="{FF2B5EF4-FFF2-40B4-BE49-F238E27FC236}">
                <a16:creationId xmlns:a16="http://schemas.microsoft.com/office/drawing/2014/main" id="{FB4AA90F-9889-64DC-4141-FAA3B47FD482}"/>
              </a:ext>
            </a:extLst>
          </xdr:cNvPr>
          <xdr:cNvSpPr/>
        </xdr:nvSpPr>
        <xdr:spPr>
          <a:xfrm>
            <a:off x="6471863" y="3973419"/>
            <a:ext cx="848793" cy="1012997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5" name="ShpLOR">
            <a:extLst>
              <a:ext uri="{FF2B5EF4-FFF2-40B4-BE49-F238E27FC236}">
                <a16:creationId xmlns:a16="http://schemas.microsoft.com/office/drawing/2014/main" id="{4C56CB71-28A3-5F53-EFE7-7C7A1E7E5CC2}"/>
              </a:ext>
            </a:extLst>
          </xdr:cNvPr>
          <xdr:cNvSpPr/>
        </xdr:nvSpPr>
        <xdr:spPr>
          <a:xfrm>
            <a:off x="6503108" y="532526"/>
            <a:ext cx="2718320" cy="2873597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6" name="ShpMAD">
            <a:extLst>
              <a:ext uri="{FF2B5EF4-FFF2-40B4-BE49-F238E27FC236}">
                <a16:creationId xmlns:a16="http://schemas.microsoft.com/office/drawing/2014/main" id="{58D0D0D1-76E1-E523-FDDF-16BF8B90B28E}"/>
              </a:ext>
            </a:extLst>
          </xdr:cNvPr>
          <xdr:cNvSpPr/>
        </xdr:nvSpPr>
        <xdr:spPr>
          <a:xfrm>
            <a:off x="8368026" y="3883711"/>
            <a:ext cx="1247269" cy="1137222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7" name="ShpMOQ">
            <a:extLst>
              <a:ext uri="{FF2B5EF4-FFF2-40B4-BE49-F238E27FC236}">
                <a16:creationId xmlns:a16="http://schemas.microsoft.com/office/drawing/2014/main" id="{5F6CCBC1-EBEF-F337-8FDD-9CEF980ABEA6}"/>
              </a:ext>
            </a:extLst>
          </xdr:cNvPr>
          <xdr:cNvSpPr/>
        </xdr:nvSpPr>
        <xdr:spPr>
          <a:xfrm>
            <a:off x="8645533" y="5904890"/>
            <a:ext cx="484477" cy="602372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8" name="ShpPAS">
            <a:extLst>
              <a:ext uri="{FF2B5EF4-FFF2-40B4-BE49-F238E27FC236}">
                <a16:creationId xmlns:a16="http://schemas.microsoft.com/office/drawing/2014/main" id="{44BCD6D1-FB9F-C494-FD1E-62352073A3AA}"/>
              </a:ext>
            </a:extLst>
          </xdr:cNvPr>
          <xdr:cNvSpPr/>
        </xdr:nvSpPr>
        <xdr:spPr>
          <a:xfrm>
            <a:off x="6880740" y="3757443"/>
            <a:ext cx="877823" cy="491497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9" name="ShpPIU">
            <a:extLst>
              <a:ext uri="{FF2B5EF4-FFF2-40B4-BE49-F238E27FC236}">
                <a16:creationId xmlns:a16="http://schemas.microsoft.com/office/drawing/2014/main" id="{D817BE09-56A3-9C18-0DD3-40EBE8A33DC2}"/>
              </a:ext>
            </a:extLst>
          </xdr:cNvPr>
          <xdr:cNvSpPr/>
        </xdr:nvSpPr>
        <xdr:spPr>
          <a:xfrm>
            <a:off x="5258839" y="1893584"/>
            <a:ext cx="726264" cy="779997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0" name="ShpPUN">
            <a:extLst>
              <a:ext uri="{FF2B5EF4-FFF2-40B4-BE49-F238E27FC236}">
                <a16:creationId xmlns:a16="http://schemas.microsoft.com/office/drawing/2014/main" id="{E2492662-D0D5-C002-6AC9-726395247A11}"/>
              </a:ext>
            </a:extLst>
          </xdr:cNvPr>
          <xdr:cNvSpPr/>
        </xdr:nvSpPr>
        <xdr:spPr>
          <a:xfrm>
            <a:off x="8774157" y="4913695"/>
            <a:ext cx="784868" cy="1438390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1" name="ShpSAN">
            <a:extLst>
              <a:ext uri="{FF2B5EF4-FFF2-40B4-BE49-F238E27FC236}">
                <a16:creationId xmlns:a16="http://schemas.microsoft.com/office/drawing/2014/main" id="{D24A2897-31F3-8747-3BC0-9B1EAEFAB49B}"/>
              </a:ext>
            </a:extLst>
          </xdr:cNvPr>
          <xdr:cNvSpPr/>
        </xdr:nvSpPr>
        <xdr:spPr>
          <a:xfrm>
            <a:off x="6499740" y="2338963"/>
            <a:ext cx="830628" cy="1091483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2" name="ShpTAC">
            <a:extLst>
              <a:ext uri="{FF2B5EF4-FFF2-40B4-BE49-F238E27FC236}">
                <a16:creationId xmlns:a16="http://schemas.microsoft.com/office/drawing/2014/main" id="{F3F2EA20-10AD-CA24-E7F5-0C1C7A629B92}"/>
              </a:ext>
            </a:extLst>
          </xdr:cNvPr>
          <xdr:cNvSpPr/>
        </xdr:nvSpPr>
        <xdr:spPr>
          <a:xfrm>
            <a:off x="8740683" y="6199156"/>
            <a:ext cx="566198" cy="502495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3" name="ShpTUM">
            <a:extLst>
              <a:ext uri="{FF2B5EF4-FFF2-40B4-BE49-F238E27FC236}">
                <a16:creationId xmlns:a16="http://schemas.microsoft.com/office/drawing/2014/main" id="{D11FC85F-A879-2A96-5F48-0DB5DC021BDB}"/>
              </a:ext>
            </a:extLst>
          </xdr:cNvPr>
          <xdr:cNvSpPr/>
        </xdr:nvSpPr>
        <xdr:spPr>
          <a:xfrm>
            <a:off x="5361047" y="1665919"/>
            <a:ext cx="323075" cy="258417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4" name="ShpUCA">
            <a:extLst>
              <a:ext uri="{FF2B5EF4-FFF2-40B4-BE49-F238E27FC236}">
                <a16:creationId xmlns:a16="http://schemas.microsoft.com/office/drawing/2014/main" id="{79C9C71F-777B-677C-550E-86945057AEA2}"/>
              </a:ext>
            </a:extLst>
          </xdr:cNvPr>
          <xdr:cNvSpPr/>
        </xdr:nvSpPr>
        <xdr:spPr>
          <a:xfrm>
            <a:off x="7139820" y="2989148"/>
            <a:ext cx="1875514" cy="1369406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5" name="SimAMA">
            <a:extLst>
              <a:ext uri="{FF2B5EF4-FFF2-40B4-BE49-F238E27FC236}">
                <a16:creationId xmlns:a16="http://schemas.microsoft.com/office/drawing/2014/main" id="{CF8FB8B0-175B-F82E-7289-D966FC7F67B5}"/>
              </a:ext>
            </a:extLst>
          </xdr:cNvPr>
          <xdr:cNvSpPr/>
        </xdr:nvSpPr>
        <xdr:spPr>
          <a:xfrm>
            <a:off x="6029494" y="1937514"/>
            <a:ext cx="724141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337</a:t>
            </a:r>
          </a:p>
        </xdr:txBody>
      </xdr:sp>
      <xdr:sp macro="" textlink="">
        <xdr:nvSpPr>
          <xdr:cNvPr id="116" name="SimANC">
            <a:extLst>
              <a:ext uri="{FF2B5EF4-FFF2-40B4-BE49-F238E27FC236}">
                <a16:creationId xmlns:a16="http://schemas.microsoft.com/office/drawing/2014/main" id="{668132DE-6EE8-FF0F-539C-58ADC467CCF9}"/>
              </a:ext>
            </a:extLst>
          </xdr:cNvPr>
          <xdr:cNvSpPr/>
        </xdr:nvSpPr>
        <xdr:spPr>
          <a:xfrm>
            <a:off x="6071371" y="3421558"/>
            <a:ext cx="926822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Áncash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612</a:t>
            </a:r>
          </a:p>
        </xdr:txBody>
      </xdr:sp>
      <xdr:sp macro="" textlink="">
        <xdr:nvSpPr>
          <xdr:cNvPr id="117" name="SimAPU">
            <a:extLst>
              <a:ext uri="{FF2B5EF4-FFF2-40B4-BE49-F238E27FC236}">
                <a16:creationId xmlns:a16="http://schemas.microsoft.com/office/drawing/2014/main" id="{F5B1BF5D-7257-5DBE-C902-9D5E000754F9}"/>
              </a:ext>
            </a:extLst>
          </xdr:cNvPr>
          <xdr:cNvSpPr/>
        </xdr:nvSpPr>
        <xdr:spPr>
          <a:xfrm>
            <a:off x="7816075" y="5007075"/>
            <a:ext cx="724141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198</a:t>
            </a:r>
          </a:p>
        </xdr:txBody>
      </xdr:sp>
      <xdr:sp macro="" textlink="">
        <xdr:nvSpPr>
          <xdr:cNvPr id="118" name="SimARE">
            <a:extLst>
              <a:ext uri="{FF2B5EF4-FFF2-40B4-BE49-F238E27FC236}">
                <a16:creationId xmlns:a16="http://schemas.microsoft.com/office/drawing/2014/main" id="{6A069785-886E-A7B0-1B65-0E3337D53E2B}"/>
              </a:ext>
            </a:extLst>
          </xdr:cNvPr>
          <xdr:cNvSpPr/>
        </xdr:nvSpPr>
        <xdr:spPr>
          <a:xfrm>
            <a:off x="8012936" y="5686756"/>
            <a:ext cx="818270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l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     646</a:t>
            </a:r>
          </a:p>
        </xdr:txBody>
      </xdr:sp>
      <xdr:sp macro="" textlink="">
        <xdr:nvSpPr>
          <xdr:cNvPr id="119" name="SimAYA">
            <a:extLst>
              <a:ext uri="{FF2B5EF4-FFF2-40B4-BE49-F238E27FC236}">
                <a16:creationId xmlns:a16="http://schemas.microsoft.com/office/drawing/2014/main" id="{47759AD6-8600-7E64-41DC-285F360A8605}"/>
              </a:ext>
            </a:extLst>
          </xdr:cNvPr>
          <xdr:cNvSpPr/>
        </xdr:nvSpPr>
        <xdr:spPr>
          <a:xfrm>
            <a:off x="7372713" y="5193133"/>
            <a:ext cx="724141" cy="527577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l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     456</a:t>
            </a:r>
          </a:p>
        </xdr:txBody>
      </xdr:sp>
      <xdr:sp macro="" textlink="">
        <xdr:nvSpPr>
          <xdr:cNvPr id="120" name="SimCAJ">
            <a:extLst>
              <a:ext uri="{FF2B5EF4-FFF2-40B4-BE49-F238E27FC236}">
                <a16:creationId xmlns:a16="http://schemas.microsoft.com/office/drawing/2014/main" id="{2B3356DD-3D66-296B-F6FD-D24F8CE53E07}"/>
              </a:ext>
            </a:extLst>
          </xdr:cNvPr>
          <xdr:cNvSpPr/>
        </xdr:nvSpPr>
        <xdr:spPr>
          <a:xfrm>
            <a:off x="5852050" y="2496623"/>
            <a:ext cx="803973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390</a:t>
            </a:r>
          </a:p>
        </xdr:txBody>
      </xdr:sp>
      <xdr:sp macro="" textlink="">
        <xdr:nvSpPr>
          <xdr:cNvPr id="121" name="SimCAL">
            <a:extLst>
              <a:ext uri="{FF2B5EF4-FFF2-40B4-BE49-F238E27FC236}">
                <a16:creationId xmlns:a16="http://schemas.microsoft.com/office/drawing/2014/main" id="{461BE2EC-5D55-9054-261F-EBD9360B7EBD}"/>
              </a:ext>
            </a:extLst>
          </xdr:cNvPr>
          <xdr:cNvSpPr/>
        </xdr:nvSpPr>
        <xdr:spPr>
          <a:xfrm>
            <a:off x="6185425" y="4345546"/>
            <a:ext cx="724141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349</a:t>
            </a:r>
          </a:p>
        </xdr:txBody>
      </xdr:sp>
      <xdr:sp macro="" textlink="">
        <xdr:nvSpPr>
          <xdr:cNvPr id="122" name="SimCUZ">
            <a:extLst>
              <a:ext uri="{FF2B5EF4-FFF2-40B4-BE49-F238E27FC236}">
                <a16:creationId xmlns:a16="http://schemas.microsoft.com/office/drawing/2014/main" id="{A20A84A4-1D60-1BF0-9CE5-7582BA848B15}"/>
              </a:ext>
            </a:extLst>
          </xdr:cNvPr>
          <xdr:cNvSpPr/>
        </xdr:nvSpPr>
        <xdr:spPr>
          <a:xfrm>
            <a:off x="7984629" y="4693212"/>
            <a:ext cx="880417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895</a:t>
            </a:r>
          </a:p>
        </xdr:txBody>
      </xdr:sp>
      <xdr:sp macro="" textlink="">
        <xdr:nvSpPr>
          <xdr:cNvPr id="123" name="SimHUV">
            <a:extLst>
              <a:ext uri="{FF2B5EF4-FFF2-40B4-BE49-F238E27FC236}">
                <a16:creationId xmlns:a16="http://schemas.microsoft.com/office/drawing/2014/main" id="{B1DA55CC-376A-1343-D105-E603A0D9A022}"/>
              </a:ext>
            </a:extLst>
          </xdr:cNvPr>
          <xdr:cNvSpPr/>
        </xdr:nvSpPr>
        <xdr:spPr>
          <a:xfrm>
            <a:off x="7027597" y="4625754"/>
            <a:ext cx="867244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258</a:t>
            </a:r>
          </a:p>
        </xdr:txBody>
      </xdr:sp>
      <xdr:sp macro="" textlink="">
        <xdr:nvSpPr>
          <xdr:cNvPr id="124" name="SimHUC">
            <a:extLst>
              <a:ext uri="{FF2B5EF4-FFF2-40B4-BE49-F238E27FC236}">
                <a16:creationId xmlns:a16="http://schemas.microsoft.com/office/drawing/2014/main" id="{BF616A92-6541-1A1E-6057-4A7F22E361F5}"/>
              </a:ext>
            </a:extLst>
          </xdr:cNvPr>
          <xdr:cNvSpPr/>
        </xdr:nvSpPr>
        <xdr:spPr>
          <a:xfrm>
            <a:off x="6723697" y="3522882"/>
            <a:ext cx="724142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342</a:t>
            </a:r>
          </a:p>
        </xdr:txBody>
      </xdr:sp>
      <xdr:sp macro="" textlink="">
        <xdr:nvSpPr>
          <xdr:cNvPr id="125" name="SimICA">
            <a:extLst>
              <a:ext uri="{FF2B5EF4-FFF2-40B4-BE49-F238E27FC236}">
                <a16:creationId xmlns:a16="http://schemas.microsoft.com/office/drawing/2014/main" id="{7D576638-EB3B-EB7B-3FF7-5AB47C0ACCB8}"/>
              </a:ext>
            </a:extLst>
          </xdr:cNvPr>
          <xdr:cNvSpPr/>
        </xdr:nvSpPr>
        <xdr:spPr>
          <a:xfrm>
            <a:off x="6897633" y="5078355"/>
            <a:ext cx="724142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409</a:t>
            </a:r>
          </a:p>
        </xdr:txBody>
      </xdr:sp>
      <xdr:sp macro="" textlink="">
        <xdr:nvSpPr>
          <xdr:cNvPr id="126" name="SimJUN">
            <a:extLst>
              <a:ext uri="{FF2B5EF4-FFF2-40B4-BE49-F238E27FC236}">
                <a16:creationId xmlns:a16="http://schemas.microsoft.com/office/drawing/2014/main" id="{765ED1A0-E4EE-B6EB-10B5-6BB4A7D2C07F}"/>
              </a:ext>
            </a:extLst>
          </xdr:cNvPr>
          <xdr:cNvSpPr/>
        </xdr:nvSpPr>
        <xdr:spPr>
          <a:xfrm>
            <a:off x="6977096" y="4112460"/>
            <a:ext cx="940394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641</a:t>
            </a:r>
          </a:p>
        </xdr:txBody>
      </xdr:sp>
      <xdr:sp macro="" textlink="">
        <xdr:nvSpPr>
          <xdr:cNvPr id="127" name="SimLAL">
            <a:extLst>
              <a:ext uri="{FF2B5EF4-FFF2-40B4-BE49-F238E27FC236}">
                <a16:creationId xmlns:a16="http://schemas.microsoft.com/office/drawing/2014/main" id="{39C3A056-CA80-D220-22C9-16315C55E6E2}"/>
              </a:ext>
            </a:extLst>
          </xdr:cNvPr>
          <xdr:cNvSpPr/>
        </xdr:nvSpPr>
        <xdr:spPr>
          <a:xfrm>
            <a:off x="5815024" y="2982572"/>
            <a:ext cx="884117" cy="527577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495</a:t>
            </a:r>
          </a:p>
        </xdr:txBody>
      </xdr:sp>
      <xdr:sp macro="" textlink="">
        <xdr:nvSpPr>
          <xdr:cNvPr id="128" name="SimLAM">
            <a:extLst>
              <a:ext uri="{FF2B5EF4-FFF2-40B4-BE49-F238E27FC236}">
                <a16:creationId xmlns:a16="http://schemas.microsoft.com/office/drawing/2014/main" id="{7B49A9DC-7E03-7641-A822-BD767ED392F6}"/>
              </a:ext>
            </a:extLst>
          </xdr:cNvPr>
          <xdr:cNvSpPr/>
        </xdr:nvSpPr>
        <xdr:spPr>
          <a:xfrm>
            <a:off x="5137165" y="2510780"/>
            <a:ext cx="915495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353</a:t>
            </a:r>
          </a:p>
        </xdr:txBody>
      </xdr:sp>
      <xdr:sp macro="" textlink="">
        <xdr:nvSpPr>
          <xdr:cNvPr id="129" name="SimLIM">
            <a:extLst>
              <a:ext uri="{FF2B5EF4-FFF2-40B4-BE49-F238E27FC236}">
                <a16:creationId xmlns:a16="http://schemas.microsoft.com/office/drawing/2014/main" id="{0E556D94-E430-4C89-C4CD-8F7E345F7F13}"/>
              </a:ext>
            </a:extLst>
          </xdr:cNvPr>
          <xdr:cNvSpPr/>
        </xdr:nvSpPr>
        <xdr:spPr>
          <a:xfrm>
            <a:off x="6464868" y="4077182"/>
            <a:ext cx="724141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chemeClr val="bg1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971</a:t>
            </a:r>
          </a:p>
        </xdr:txBody>
      </xdr:sp>
      <xdr:sp macro="" textlink="">
        <xdr:nvSpPr>
          <xdr:cNvPr id="130" name="SimLOR">
            <a:extLst>
              <a:ext uri="{FF2B5EF4-FFF2-40B4-BE49-F238E27FC236}">
                <a16:creationId xmlns:a16="http://schemas.microsoft.com/office/drawing/2014/main" id="{E259EA86-6441-5D9B-2584-CEDA06F20092}"/>
              </a:ext>
            </a:extLst>
          </xdr:cNvPr>
          <xdr:cNvSpPr/>
        </xdr:nvSpPr>
        <xdr:spPr>
          <a:xfrm>
            <a:off x="7138289" y="1675342"/>
            <a:ext cx="724142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334</a:t>
            </a:r>
          </a:p>
        </xdr:txBody>
      </xdr:sp>
      <xdr:sp macro="" textlink="">
        <xdr:nvSpPr>
          <xdr:cNvPr id="131" name="SimMAD">
            <a:extLst>
              <a:ext uri="{FF2B5EF4-FFF2-40B4-BE49-F238E27FC236}">
                <a16:creationId xmlns:a16="http://schemas.microsoft.com/office/drawing/2014/main" id="{51106DC5-38A2-BDA9-966A-74B74FD02555}"/>
              </a:ext>
            </a:extLst>
          </xdr:cNvPr>
          <xdr:cNvSpPr/>
        </xdr:nvSpPr>
        <xdr:spPr>
          <a:xfrm>
            <a:off x="8481535" y="4289916"/>
            <a:ext cx="945190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55</a:t>
            </a:r>
          </a:p>
        </xdr:txBody>
      </xdr:sp>
      <xdr:sp macro="" textlink="">
        <xdr:nvSpPr>
          <xdr:cNvPr id="132" name="SimMOQ">
            <a:extLst>
              <a:ext uri="{FF2B5EF4-FFF2-40B4-BE49-F238E27FC236}">
                <a16:creationId xmlns:a16="http://schemas.microsoft.com/office/drawing/2014/main" id="{AED9E15D-8C86-1101-F573-1EF104C167C5}"/>
              </a:ext>
            </a:extLst>
          </xdr:cNvPr>
          <xdr:cNvSpPr/>
        </xdr:nvSpPr>
        <xdr:spPr>
          <a:xfrm>
            <a:off x="8474786" y="5923254"/>
            <a:ext cx="711642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84</a:t>
            </a:r>
          </a:p>
        </xdr:txBody>
      </xdr:sp>
      <xdr:sp macro="" textlink="">
        <xdr:nvSpPr>
          <xdr:cNvPr id="133" name="SimPAS">
            <a:extLst>
              <a:ext uri="{FF2B5EF4-FFF2-40B4-BE49-F238E27FC236}">
                <a16:creationId xmlns:a16="http://schemas.microsoft.com/office/drawing/2014/main" id="{70C20304-E3D7-AC22-E679-006B78D341D3}"/>
              </a:ext>
            </a:extLst>
          </xdr:cNvPr>
          <xdr:cNvSpPr/>
        </xdr:nvSpPr>
        <xdr:spPr>
          <a:xfrm>
            <a:off x="7016681" y="3731280"/>
            <a:ext cx="776788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197</a:t>
            </a:r>
          </a:p>
        </xdr:txBody>
      </xdr:sp>
      <xdr:sp macro="" textlink="">
        <xdr:nvSpPr>
          <xdr:cNvPr id="134" name="SimPIU">
            <a:extLst>
              <a:ext uri="{FF2B5EF4-FFF2-40B4-BE49-F238E27FC236}">
                <a16:creationId xmlns:a16="http://schemas.microsoft.com/office/drawing/2014/main" id="{ECE23398-3C23-47D8-D7E8-93D97C0D7DD3}"/>
              </a:ext>
            </a:extLst>
          </xdr:cNvPr>
          <xdr:cNvSpPr/>
        </xdr:nvSpPr>
        <xdr:spPr>
          <a:xfrm>
            <a:off x="5256627" y="1982008"/>
            <a:ext cx="722096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450</a:t>
            </a:r>
          </a:p>
        </xdr:txBody>
      </xdr:sp>
      <xdr:sp macro="" textlink="">
        <xdr:nvSpPr>
          <xdr:cNvPr id="135" name="SimPUN">
            <a:extLst>
              <a:ext uri="{FF2B5EF4-FFF2-40B4-BE49-F238E27FC236}">
                <a16:creationId xmlns:a16="http://schemas.microsoft.com/office/drawing/2014/main" id="{10551695-10E2-9E32-A151-1346A4CC9449}"/>
              </a:ext>
            </a:extLst>
          </xdr:cNvPr>
          <xdr:cNvSpPr/>
        </xdr:nvSpPr>
        <xdr:spPr>
          <a:xfrm>
            <a:off x="8659585" y="5278172"/>
            <a:ext cx="982439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336</a:t>
            </a:r>
          </a:p>
        </xdr:txBody>
      </xdr:sp>
      <xdr:sp macro="" textlink="">
        <xdr:nvSpPr>
          <xdr:cNvPr id="136" name="SimSAN">
            <a:extLst>
              <a:ext uri="{FF2B5EF4-FFF2-40B4-BE49-F238E27FC236}">
                <a16:creationId xmlns:a16="http://schemas.microsoft.com/office/drawing/2014/main" id="{887B06B8-52EC-28B5-9EF5-21132450A9B6}"/>
              </a:ext>
            </a:extLst>
          </xdr:cNvPr>
          <xdr:cNvSpPr/>
        </xdr:nvSpPr>
        <xdr:spPr>
          <a:xfrm>
            <a:off x="6472974" y="2655018"/>
            <a:ext cx="753402" cy="531717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687</a:t>
            </a:r>
          </a:p>
        </xdr:txBody>
      </xdr:sp>
      <xdr:sp macro="" textlink="">
        <xdr:nvSpPr>
          <xdr:cNvPr id="137" name="SimTUM">
            <a:extLst>
              <a:ext uri="{FF2B5EF4-FFF2-40B4-BE49-F238E27FC236}">
                <a16:creationId xmlns:a16="http://schemas.microsoft.com/office/drawing/2014/main" id="{46F8ECDF-38F4-0099-2EF5-8B050FEB8DDF}"/>
              </a:ext>
            </a:extLst>
          </xdr:cNvPr>
          <xdr:cNvSpPr/>
        </xdr:nvSpPr>
        <xdr:spPr>
          <a:xfrm>
            <a:off x="5133338" y="1440916"/>
            <a:ext cx="719172" cy="531717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174</a:t>
            </a:r>
          </a:p>
        </xdr:txBody>
      </xdr:sp>
      <xdr:sp macro="" textlink="">
        <xdr:nvSpPr>
          <xdr:cNvPr id="138" name="SimUCA">
            <a:extLst>
              <a:ext uri="{FF2B5EF4-FFF2-40B4-BE49-F238E27FC236}">
                <a16:creationId xmlns:a16="http://schemas.microsoft.com/office/drawing/2014/main" id="{CCBA6046-0D12-5D6A-C2D8-F906ED9FC505}"/>
              </a:ext>
            </a:extLst>
          </xdr:cNvPr>
          <xdr:cNvSpPr/>
        </xdr:nvSpPr>
        <xdr:spPr>
          <a:xfrm>
            <a:off x="7543578" y="3528712"/>
            <a:ext cx="724141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73</a:t>
            </a:r>
          </a:p>
        </xdr:txBody>
      </xdr:sp>
      <xdr:sp macro="" textlink="">
        <xdr:nvSpPr>
          <xdr:cNvPr id="139" name="SimTAC">
            <a:extLst>
              <a:ext uri="{FF2B5EF4-FFF2-40B4-BE49-F238E27FC236}">
                <a16:creationId xmlns:a16="http://schemas.microsoft.com/office/drawing/2014/main" id="{9018A141-5A5F-7A97-980C-00C64147660B}"/>
              </a:ext>
            </a:extLst>
          </xdr:cNvPr>
          <xdr:cNvSpPr/>
        </xdr:nvSpPr>
        <xdr:spPr>
          <a:xfrm>
            <a:off x="8676466" y="6241309"/>
            <a:ext cx="723175" cy="531717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237</a:t>
            </a:r>
          </a:p>
        </xdr:txBody>
      </xdr:sp>
    </xdr:grpSp>
    <xdr:clientData/>
  </xdr:twoCellAnchor>
  <xdr:twoCellAnchor>
    <xdr:from>
      <xdr:col>11</xdr:col>
      <xdr:colOff>104775</xdr:colOff>
      <xdr:row>195</xdr:row>
      <xdr:rowOff>276224</xdr:rowOff>
    </xdr:from>
    <xdr:to>
      <xdr:col>17</xdr:col>
      <xdr:colOff>38100</xdr:colOff>
      <xdr:row>220</xdr:row>
      <xdr:rowOff>200024</xdr:rowOff>
    </xdr:to>
    <xdr:grpSp>
      <xdr:nvGrpSpPr>
        <xdr:cNvPr id="140" name="Grupo 139">
          <a:extLst>
            <a:ext uri="{FF2B5EF4-FFF2-40B4-BE49-F238E27FC236}">
              <a16:creationId xmlns:a16="http://schemas.microsoft.com/office/drawing/2014/main" id="{F1554872-7199-4EF0-9345-B990A7348137}"/>
            </a:ext>
          </a:extLst>
        </xdr:cNvPr>
        <xdr:cNvGrpSpPr/>
      </xdr:nvGrpSpPr>
      <xdr:grpSpPr>
        <a:xfrm>
          <a:off x="9543540" y="55090051"/>
          <a:ext cx="5664004" cy="7010714"/>
          <a:chOff x="5165200" y="532050"/>
          <a:chExt cx="4490461" cy="6215863"/>
        </a:xfrm>
      </xdr:grpSpPr>
      <xdr:sp macro="" textlink="">
        <xdr:nvSpPr>
          <xdr:cNvPr id="141" name="ShpHUC">
            <a:extLst>
              <a:ext uri="{FF2B5EF4-FFF2-40B4-BE49-F238E27FC236}">
                <a16:creationId xmlns:a16="http://schemas.microsoft.com/office/drawing/2014/main" id="{5D46360C-A404-D223-F613-7A9F8157CD15}"/>
              </a:ext>
            </a:extLst>
          </xdr:cNvPr>
          <xdr:cNvSpPr/>
        </xdr:nvSpPr>
        <xdr:spPr>
          <a:xfrm>
            <a:off x="6694470" y="3329576"/>
            <a:ext cx="975929" cy="694952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2" name="ShpAMA">
            <a:extLst>
              <a:ext uri="{FF2B5EF4-FFF2-40B4-BE49-F238E27FC236}">
                <a16:creationId xmlns:a16="http://schemas.microsoft.com/office/drawing/2014/main" id="{BC2ECE6D-9326-3735-2861-9C9E734F0C02}"/>
              </a:ext>
            </a:extLst>
          </xdr:cNvPr>
          <xdr:cNvSpPr/>
        </xdr:nvSpPr>
        <xdr:spPr>
          <a:xfrm>
            <a:off x="6172055" y="1496170"/>
            <a:ext cx="549604" cy="1380563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 b="1"/>
          </a:p>
        </xdr:txBody>
      </xdr:sp>
      <xdr:sp macro="" textlink="">
        <xdr:nvSpPr>
          <xdr:cNvPr id="143" name="ShpANC">
            <a:extLst>
              <a:ext uri="{FF2B5EF4-FFF2-40B4-BE49-F238E27FC236}">
                <a16:creationId xmlns:a16="http://schemas.microsoft.com/office/drawing/2014/main" id="{078CFB15-0D31-DA0F-23E7-E8A0042CF17A}"/>
              </a:ext>
            </a:extLst>
          </xdr:cNvPr>
          <xdr:cNvSpPr/>
        </xdr:nvSpPr>
        <xdr:spPr>
          <a:xfrm>
            <a:off x="6219594" y="3214574"/>
            <a:ext cx="671270" cy="905537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4" name="ShpAPU">
            <a:extLst>
              <a:ext uri="{FF2B5EF4-FFF2-40B4-BE49-F238E27FC236}">
                <a16:creationId xmlns:a16="http://schemas.microsoft.com/office/drawing/2014/main" id="{88512342-59F7-7DA6-53F0-E57819C2200C}"/>
              </a:ext>
            </a:extLst>
          </xdr:cNvPr>
          <xdr:cNvSpPr/>
        </xdr:nvSpPr>
        <xdr:spPr>
          <a:xfrm>
            <a:off x="7877682" y="4959844"/>
            <a:ext cx="601871" cy="528453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5" name="ShpARE">
            <a:extLst>
              <a:ext uri="{FF2B5EF4-FFF2-40B4-BE49-F238E27FC236}">
                <a16:creationId xmlns:a16="http://schemas.microsoft.com/office/drawing/2014/main" id="{3A6B046C-FAF0-2330-CD18-460CCBC137DF}"/>
              </a:ext>
            </a:extLst>
          </xdr:cNvPr>
          <xdr:cNvSpPr/>
        </xdr:nvSpPr>
        <xdr:spPr>
          <a:xfrm>
            <a:off x="7466256" y="5443009"/>
            <a:ext cx="1422817" cy="890498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6" name="ShpAYA">
            <a:extLst>
              <a:ext uri="{FF2B5EF4-FFF2-40B4-BE49-F238E27FC236}">
                <a16:creationId xmlns:a16="http://schemas.microsoft.com/office/drawing/2014/main" id="{9FC7C98B-5B80-9860-2374-8308D3B14783}"/>
              </a:ext>
            </a:extLst>
          </xdr:cNvPr>
          <xdr:cNvSpPr/>
        </xdr:nvSpPr>
        <xdr:spPr>
          <a:xfrm>
            <a:off x="7446551" y="4602643"/>
            <a:ext cx="751339" cy="1146803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7" name="ShpCAJ">
            <a:extLst>
              <a:ext uri="{FF2B5EF4-FFF2-40B4-BE49-F238E27FC236}">
                <a16:creationId xmlns:a16="http://schemas.microsoft.com/office/drawing/2014/main" id="{59A3E662-DDA4-BBC4-43A6-AD78A483331B}"/>
              </a:ext>
            </a:extLst>
          </xdr:cNvPr>
          <xdr:cNvSpPr/>
        </xdr:nvSpPr>
        <xdr:spPr>
          <a:xfrm>
            <a:off x="5946619" y="2057745"/>
            <a:ext cx="578481" cy="1060945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8" name="ShpCAL">
            <a:extLst>
              <a:ext uri="{FF2B5EF4-FFF2-40B4-BE49-F238E27FC236}">
                <a16:creationId xmlns:a16="http://schemas.microsoft.com/office/drawing/2014/main" id="{0423F087-2ED6-A0F9-D10C-E39F4323D458}"/>
              </a:ext>
            </a:extLst>
          </xdr:cNvPr>
          <xdr:cNvSpPr/>
        </xdr:nvSpPr>
        <xdr:spPr>
          <a:xfrm>
            <a:off x="6735789" y="4469274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9" name="ShpCUZ">
            <a:extLst>
              <a:ext uri="{FF2B5EF4-FFF2-40B4-BE49-F238E27FC236}">
                <a16:creationId xmlns:a16="http://schemas.microsoft.com/office/drawing/2014/main" id="{CD694294-A03B-103E-AAA6-7FF28A24D830}"/>
              </a:ext>
            </a:extLst>
          </xdr:cNvPr>
          <xdr:cNvSpPr/>
        </xdr:nvSpPr>
        <xdr:spPr>
          <a:xfrm>
            <a:off x="7858007" y="4283153"/>
            <a:ext cx="1208662" cy="1399892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C6590C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0" name="ShpHUV">
            <a:extLst>
              <a:ext uri="{FF2B5EF4-FFF2-40B4-BE49-F238E27FC236}">
                <a16:creationId xmlns:a16="http://schemas.microsoft.com/office/drawing/2014/main" id="{4930ADDC-B851-AC9E-319E-F690AFE875EE}"/>
              </a:ext>
            </a:extLst>
          </xdr:cNvPr>
          <xdr:cNvSpPr/>
        </xdr:nvSpPr>
        <xdr:spPr>
          <a:xfrm>
            <a:off x="7217366" y="4537566"/>
            <a:ext cx="500462" cy="722916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1" name="ShpICA">
            <a:extLst>
              <a:ext uri="{FF2B5EF4-FFF2-40B4-BE49-F238E27FC236}">
                <a16:creationId xmlns:a16="http://schemas.microsoft.com/office/drawing/2014/main" id="{57A945BA-12B1-B319-13BD-5FAD4517D0AA}"/>
              </a:ext>
            </a:extLst>
          </xdr:cNvPr>
          <xdr:cNvSpPr/>
        </xdr:nvSpPr>
        <xdr:spPr>
          <a:xfrm>
            <a:off x="7001770" y="4888244"/>
            <a:ext cx="583070" cy="806099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2" name="ShpJUN">
            <a:extLst>
              <a:ext uri="{FF2B5EF4-FFF2-40B4-BE49-F238E27FC236}">
                <a16:creationId xmlns:a16="http://schemas.microsoft.com/office/drawing/2014/main" id="{EFFC96E9-27DF-C75E-C4E1-5FC98B55C9BF}"/>
              </a:ext>
            </a:extLst>
          </xdr:cNvPr>
          <xdr:cNvSpPr/>
        </xdr:nvSpPr>
        <xdr:spPr>
          <a:xfrm>
            <a:off x="6973015" y="4103359"/>
            <a:ext cx="1039777" cy="667054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3" name="ShpLAL">
            <a:extLst>
              <a:ext uri="{FF2B5EF4-FFF2-40B4-BE49-F238E27FC236}">
                <a16:creationId xmlns:a16="http://schemas.microsoft.com/office/drawing/2014/main" id="{21EC05EC-2525-3D45-1403-BAE6EE9A0375}"/>
              </a:ext>
            </a:extLst>
          </xdr:cNvPr>
          <xdr:cNvSpPr/>
        </xdr:nvSpPr>
        <xdr:spPr>
          <a:xfrm>
            <a:off x="5857296" y="2851696"/>
            <a:ext cx="994411" cy="673381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4" name="ShpLAM">
            <a:extLst>
              <a:ext uri="{FF2B5EF4-FFF2-40B4-BE49-F238E27FC236}">
                <a16:creationId xmlns:a16="http://schemas.microsoft.com/office/drawing/2014/main" id="{0843BDB6-9C65-4369-9511-BE8A1275A62B}"/>
              </a:ext>
            </a:extLst>
          </xdr:cNvPr>
          <xdr:cNvSpPr/>
        </xdr:nvSpPr>
        <xdr:spPr>
          <a:xfrm>
            <a:off x="5543106" y="2390382"/>
            <a:ext cx="513145" cy="526319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5" name="ShpLIM">
            <a:extLst>
              <a:ext uri="{FF2B5EF4-FFF2-40B4-BE49-F238E27FC236}">
                <a16:creationId xmlns:a16="http://schemas.microsoft.com/office/drawing/2014/main" id="{33CF9EAC-2634-FEA5-E909-07A22FA515FD}"/>
              </a:ext>
            </a:extLst>
          </xdr:cNvPr>
          <xdr:cNvSpPr/>
        </xdr:nvSpPr>
        <xdr:spPr>
          <a:xfrm>
            <a:off x="6482811" y="3968420"/>
            <a:ext cx="849269" cy="1011808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6" name="ShpLOR">
            <a:extLst>
              <a:ext uri="{FF2B5EF4-FFF2-40B4-BE49-F238E27FC236}">
                <a16:creationId xmlns:a16="http://schemas.microsoft.com/office/drawing/2014/main" id="{973AD6E7-1CAE-0700-B7D6-95A1CB0375D3}"/>
              </a:ext>
            </a:extLst>
          </xdr:cNvPr>
          <xdr:cNvSpPr/>
        </xdr:nvSpPr>
        <xdr:spPr>
          <a:xfrm>
            <a:off x="6514295" y="532050"/>
            <a:ext cx="2719034" cy="2869788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7" name="ShpMAD">
            <a:extLst>
              <a:ext uri="{FF2B5EF4-FFF2-40B4-BE49-F238E27FC236}">
                <a16:creationId xmlns:a16="http://schemas.microsoft.com/office/drawing/2014/main" id="{F28E7CF0-F33C-0E89-FEEF-D28A518BD44B}"/>
              </a:ext>
            </a:extLst>
          </xdr:cNvPr>
          <xdr:cNvSpPr/>
        </xdr:nvSpPr>
        <xdr:spPr>
          <a:xfrm>
            <a:off x="8379688" y="3878951"/>
            <a:ext cx="1248935" cy="1135794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8" name="ShpMOQ">
            <a:extLst>
              <a:ext uri="{FF2B5EF4-FFF2-40B4-BE49-F238E27FC236}">
                <a16:creationId xmlns:a16="http://schemas.microsoft.com/office/drawing/2014/main" id="{DB961493-8233-4D39-46B7-A06002F8300F}"/>
              </a:ext>
            </a:extLst>
          </xdr:cNvPr>
          <xdr:cNvSpPr/>
        </xdr:nvSpPr>
        <xdr:spPr>
          <a:xfrm>
            <a:off x="8657195" y="5897511"/>
            <a:ext cx="484716" cy="601658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9" name="ShpPAS">
            <a:extLst>
              <a:ext uri="{FF2B5EF4-FFF2-40B4-BE49-F238E27FC236}">
                <a16:creationId xmlns:a16="http://schemas.microsoft.com/office/drawing/2014/main" id="{B7EE269E-8206-C9F2-A197-2636E6500C44}"/>
              </a:ext>
            </a:extLst>
          </xdr:cNvPr>
          <xdr:cNvSpPr/>
        </xdr:nvSpPr>
        <xdr:spPr>
          <a:xfrm>
            <a:off x="6891927" y="3752683"/>
            <a:ext cx="878060" cy="491021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0" name="ShpPIU">
            <a:extLst>
              <a:ext uri="{FF2B5EF4-FFF2-40B4-BE49-F238E27FC236}">
                <a16:creationId xmlns:a16="http://schemas.microsoft.com/office/drawing/2014/main" id="{4BAC0344-2320-CE5A-3CD3-D9D183F4EC73}"/>
              </a:ext>
            </a:extLst>
          </xdr:cNvPr>
          <xdr:cNvSpPr/>
        </xdr:nvSpPr>
        <xdr:spPr>
          <a:xfrm>
            <a:off x="5270383" y="1891204"/>
            <a:ext cx="725668" cy="779045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1" name="ShpPUN">
            <a:extLst>
              <a:ext uri="{FF2B5EF4-FFF2-40B4-BE49-F238E27FC236}">
                <a16:creationId xmlns:a16="http://schemas.microsoft.com/office/drawing/2014/main" id="{48F1B8A8-C7A6-89F6-2E9A-87CF792CCBE2}"/>
              </a:ext>
            </a:extLst>
          </xdr:cNvPr>
          <xdr:cNvSpPr/>
        </xdr:nvSpPr>
        <xdr:spPr>
          <a:xfrm>
            <a:off x="8785819" y="4907507"/>
            <a:ext cx="785107" cy="1436485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2" name="ShpSAN">
            <a:extLst>
              <a:ext uri="{FF2B5EF4-FFF2-40B4-BE49-F238E27FC236}">
                <a16:creationId xmlns:a16="http://schemas.microsoft.com/office/drawing/2014/main" id="{BCC3AFB9-6A56-A4AE-397E-58A36B315268}"/>
              </a:ext>
            </a:extLst>
          </xdr:cNvPr>
          <xdr:cNvSpPr/>
        </xdr:nvSpPr>
        <xdr:spPr>
          <a:xfrm>
            <a:off x="6510927" y="2336107"/>
            <a:ext cx="830865" cy="1090054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3" name="ShpTAC">
            <a:extLst>
              <a:ext uri="{FF2B5EF4-FFF2-40B4-BE49-F238E27FC236}">
                <a16:creationId xmlns:a16="http://schemas.microsoft.com/office/drawing/2014/main" id="{F406B78F-3EC2-425F-2B16-AB361A6CAF4B}"/>
              </a:ext>
            </a:extLst>
          </xdr:cNvPr>
          <xdr:cNvSpPr/>
        </xdr:nvSpPr>
        <xdr:spPr>
          <a:xfrm>
            <a:off x="8752345" y="6191302"/>
            <a:ext cx="566437" cy="502019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4" name="ShpTUM">
            <a:extLst>
              <a:ext uri="{FF2B5EF4-FFF2-40B4-BE49-F238E27FC236}">
                <a16:creationId xmlns:a16="http://schemas.microsoft.com/office/drawing/2014/main" id="{6336F610-EB53-B1B2-882E-B5C815E25C31}"/>
              </a:ext>
            </a:extLst>
          </xdr:cNvPr>
          <xdr:cNvSpPr/>
        </xdr:nvSpPr>
        <xdr:spPr>
          <a:xfrm>
            <a:off x="5372591" y="1664015"/>
            <a:ext cx="323075" cy="257941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5" name="ShpUCA">
            <a:extLst>
              <a:ext uri="{FF2B5EF4-FFF2-40B4-BE49-F238E27FC236}">
                <a16:creationId xmlns:a16="http://schemas.microsoft.com/office/drawing/2014/main" id="{18305D04-0DE0-E4AE-D87D-F4BE355E6C54}"/>
              </a:ext>
            </a:extLst>
          </xdr:cNvPr>
          <xdr:cNvSpPr/>
        </xdr:nvSpPr>
        <xdr:spPr>
          <a:xfrm>
            <a:off x="7151007" y="2985340"/>
            <a:ext cx="1876228" cy="1367740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6" name="SimAMA">
            <a:extLst>
              <a:ext uri="{FF2B5EF4-FFF2-40B4-BE49-F238E27FC236}">
                <a16:creationId xmlns:a16="http://schemas.microsoft.com/office/drawing/2014/main" id="{C7897F2C-CD9D-47BE-4FDE-D29F64FF5BB4}"/>
              </a:ext>
            </a:extLst>
          </xdr:cNvPr>
          <xdr:cNvSpPr/>
        </xdr:nvSpPr>
        <xdr:spPr>
          <a:xfrm>
            <a:off x="6049991" y="1674694"/>
            <a:ext cx="724380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9 178</a:t>
            </a:r>
          </a:p>
        </xdr:txBody>
      </xdr:sp>
      <xdr:sp macro="" textlink="">
        <xdr:nvSpPr>
          <xdr:cNvPr id="167" name="SimANC">
            <a:extLst>
              <a:ext uri="{FF2B5EF4-FFF2-40B4-BE49-F238E27FC236}">
                <a16:creationId xmlns:a16="http://schemas.microsoft.com/office/drawing/2014/main" id="{4C422CBA-F21A-95FA-A68F-98B9CBE73573}"/>
              </a:ext>
            </a:extLst>
          </xdr:cNvPr>
          <xdr:cNvSpPr/>
        </xdr:nvSpPr>
        <xdr:spPr>
          <a:xfrm>
            <a:off x="6070517" y="3386229"/>
            <a:ext cx="927061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Áncash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13 863</a:t>
            </a:r>
          </a:p>
        </xdr:txBody>
      </xdr:sp>
      <xdr:sp macro="" textlink="">
        <xdr:nvSpPr>
          <xdr:cNvPr id="168" name="SimAPU">
            <a:extLst>
              <a:ext uri="{FF2B5EF4-FFF2-40B4-BE49-F238E27FC236}">
                <a16:creationId xmlns:a16="http://schemas.microsoft.com/office/drawing/2014/main" id="{2F77D2C6-0B31-BB44-21EF-CFC28A1E5ACD}"/>
              </a:ext>
            </a:extLst>
          </xdr:cNvPr>
          <xdr:cNvSpPr/>
        </xdr:nvSpPr>
        <xdr:spPr>
          <a:xfrm>
            <a:off x="7859110" y="4986387"/>
            <a:ext cx="72437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5 825</a:t>
            </a:r>
          </a:p>
        </xdr:txBody>
      </xdr:sp>
      <xdr:sp macro="" textlink="">
        <xdr:nvSpPr>
          <xdr:cNvPr id="169" name="SimARE">
            <a:extLst>
              <a:ext uri="{FF2B5EF4-FFF2-40B4-BE49-F238E27FC236}">
                <a16:creationId xmlns:a16="http://schemas.microsoft.com/office/drawing/2014/main" id="{FC248A41-9514-397F-FCCB-D264363ED6F0}"/>
              </a:ext>
            </a:extLst>
          </xdr:cNvPr>
          <xdr:cNvSpPr/>
        </xdr:nvSpPr>
        <xdr:spPr>
          <a:xfrm>
            <a:off x="7969053" y="5604878"/>
            <a:ext cx="818508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12 168</a:t>
            </a:r>
          </a:p>
        </xdr:txBody>
      </xdr:sp>
      <xdr:sp macro="" textlink="">
        <xdr:nvSpPr>
          <xdr:cNvPr id="170" name="SimAYA">
            <a:extLst>
              <a:ext uri="{FF2B5EF4-FFF2-40B4-BE49-F238E27FC236}">
                <a16:creationId xmlns:a16="http://schemas.microsoft.com/office/drawing/2014/main" id="{F9EEE5A4-BF8D-5F58-809F-A17472C57BD8}"/>
              </a:ext>
            </a:extLst>
          </xdr:cNvPr>
          <xdr:cNvSpPr/>
        </xdr:nvSpPr>
        <xdr:spPr>
          <a:xfrm>
            <a:off x="7366674" y="5186897"/>
            <a:ext cx="72437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11 430</a:t>
            </a:r>
          </a:p>
        </xdr:txBody>
      </xdr:sp>
      <xdr:sp macro="" textlink="">
        <xdr:nvSpPr>
          <xdr:cNvPr id="171" name="SimCAJ">
            <a:extLst>
              <a:ext uri="{FF2B5EF4-FFF2-40B4-BE49-F238E27FC236}">
                <a16:creationId xmlns:a16="http://schemas.microsoft.com/office/drawing/2014/main" id="{4BD62866-449E-0A78-0C05-F60914340E46}"/>
              </a:ext>
            </a:extLst>
          </xdr:cNvPr>
          <xdr:cNvSpPr/>
        </xdr:nvSpPr>
        <xdr:spPr>
          <a:xfrm>
            <a:off x="5834350" y="2530803"/>
            <a:ext cx="804212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11 269</a:t>
            </a:r>
          </a:p>
        </xdr:txBody>
      </xdr:sp>
      <xdr:sp macro="" textlink="">
        <xdr:nvSpPr>
          <xdr:cNvPr id="172" name="SimCAL">
            <a:extLst>
              <a:ext uri="{FF2B5EF4-FFF2-40B4-BE49-F238E27FC236}">
                <a16:creationId xmlns:a16="http://schemas.microsoft.com/office/drawing/2014/main" id="{ABA51308-1A4B-BF95-BB98-0DCA5C2D7DAC}"/>
              </a:ext>
            </a:extLst>
          </xdr:cNvPr>
          <xdr:cNvSpPr/>
        </xdr:nvSpPr>
        <xdr:spPr>
          <a:xfrm>
            <a:off x="6196373" y="4340072"/>
            <a:ext cx="724380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9 928</a:t>
            </a:r>
          </a:p>
        </xdr:txBody>
      </xdr:sp>
      <xdr:sp macro="" textlink="">
        <xdr:nvSpPr>
          <xdr:cNvPr id="173" name="SimCUZ">
            <a:extLst>
              <a:ext uri="{FF2B5EF4-FFF2-40B4-BE49-F238E27FC236}">
                <a16:creationId xmlns:a16="http://schemas.microsoft.com/office/drawing/2014/main" id="{5EF72B92-832E-A777-ABCD-62AB4C70D4BB}"/>
              </a:ext>
            </a:extLst>
          </xdr:cNvPr>
          <xdr:cNvSpPr/>
        </xdr:nvSpPr>
        <xdr:spPr>
          <a:xfrm>
            <a:off x="7897952" y="4575060"/>
            <a:ext cx="880655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25 685</a:t>
            </a:r>
          </a:p>
        </xdr:txBody>
      </xdr:sp>
      <xdr:sp macro="" textlink="">
        <xdr:nvSpPr>
          <xdr:cNvPr id="174" name="SimHUV">
            <a:extLst>
              <a:ext uri="{FF2B5EF4-FFF2-40B4-BE49-F238E27FC236}">
                <a16:creationId xmlns:a16="http://schemas.microsoft.com/office/drawing/2014/main" id="{08CCEFBD-9F0D-167B-7E34-CF04971FB8BC}"/>
              </a:ext>
            </a:extLst>
          </xdr:cNvPr>
          <xdr:cNvSpPr/>
        </xdr:nvSpPr>
        <xdr:spPr>
          <a:xfrm>
            <a:off x="6971937" y="4654415"/>
            <a:ext cx="861683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5 613</a:t>
            </a:r>
          </a:p>
        </xdr:txBody>
      </xdr:sp>
      <xdr:sp macro="" textlink="">
        <xdr:nvSpPr>
          <xdr:cNvPr id="175" name="SimHUC">
            <a:extLst>
              <a:ext uri="{FF2B5EF4-FFF2-40B4-BE49-F238E27FC236}">
                <a16:creationId xmlns:a16="http://schemas.microsoft.com/office/drawing/2014/main" id="{8B59F687-4CD6-347C-891E-FF731AFD54DE}"/>
              </a:ext>
            </a:extLst>
          </xdr:cNvPr>
          <xdr:cNvSpPr/>
        </xdr:nvSpPr>
        <xdr:spPr>
          <a:xfrm>
            <a:off x="6715785" y="3453367"/>
            <a:ext cx="72437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9 564</a:t>
            </a:r>
          </a:p>
        </xdr:txBody>
      </xdr:sp>
      <xdr:sp macro="" textlink="">
        <xdr:nvSpPr>
          <xdr:cNvPr id="176" name="SimICA">
            <a:extLst>
              <a:ext uri="{FF2B5EF4-FFF2-40B4-BE49-F238E27FC236}">
                <a16:creationId xmlns:a16="http://schemas.microsoft.com/office/drawing/2014/main" id="{5F4AC2DF-DD2B-FFD3-F1DD-B8334A9543E7}"/>
              </a:ext>
            </a:extLst>
          </xdr:cNvPr>
          <xdr:cNvSpPr/>
        </xdr:nvSpPr>
        <xdr:spPr>
          <a:xfrm>
            <a:off x="6863063" y="4949791"/>
            <a:ext cx="72437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11 324</a:t>
            </a:r>
          </a:p>
        </xdr:txBody>
      </xdr:sp>
      <xdr:sp macro="" textlink="">
        <xdr:nvSpPr>
          <xdr:cNvPr id="177" name="SimJUN">
            <a:extLst>
              <a:ext uri="{FF2B5EF4-FFF2-40B4-BE49-F238E27FC236}">
                <a16:creationId xmlns:a16="http://schemas.microsoft.com/office/drawing/2014/main" id="{C6354239-A05D-20DC-4D8B-818DD416EB60}"/>
              </a:ext>
            </a:extLst>
          </xdr:cNvPr>
          <xdr:cNvSpPr/>
        </xdr:nvSpPr>
        <xdr:spPr>
          <a:xfrm>
            <a:off x="6950085" y="4163135"/>
            <a:ext cx="940631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13 623</a:t>
            </a:r>
          </a:p>
        </xdr:txBody>
      </xdr:sp>
      <xdr:sp macro="" textlink="">
        <xdr:nvSpPr>
          <xdr:cNvPr id="178" name="SimLAL">
            <a:extLst>
              <a:ext uri="{FF2B5EF4-FFF2-40B4-BE49-F238E27FC236}">
                <a16:creationId xmlns:a16="http://schemas.microsoft.com/office/drawing/2014/main" id="{35DBAAE3-BC1D-A46B-C020-57789F200A02}"/>
              </a:ext>
            </a:extLst>
          </xdr:cNvPr>
          <xdr:cNvSpPr/>
        </xdr:nvSpPr>
        <xdr:spPr>
          <a:xfrm>
            <a:off x="5834529" y="2947528"/>
            <a:ext cx="883521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11 932</a:t>
            </a:r>
          </a:p>
        </xdr:txBody>
      </xdr:sp>
      <xdr:sp macro="" textlink="">
        <xdr:nvSpPr>
          <xdr:cNvPr id="179" name="SimLAM">
            <a:extLst>
              <a:ext uri="{FF2B5EF4-FFF2-40B4-BE49-F238E27FC236}">
                <a16:creationId xmlns:a16="http://schemas.microsoft.com/office/drawing/2014/main" id="{C0175E88-0E44-04C8-B499-E61A4EE9400B}"/>
              </a:ext>
            </a:extLst>
          </xdr:cNvPr>
          <xdr:cNvSpPr/>
        </xdr:nvSpPr>
        <xdr:spPr>
          <a:xfrm>
            <a:off x="5165200" y="2541014"/>
            <a:ext cx="91489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9 297</a:t>
            </a:r>
          </a:p>
        </xdr:txBody>
      </xdr:sp>
      <xdr:sp macro="" textlink="">
        <xdr:nvSpPr>
          <xdr:cNvPr id="180" name="SimLIM">
            <a:extLst>
              <a:ext uri="{FF2B5EF4-FFF2-40B4-BE49-F238E27FC236}">
                <a16:creationId xmlns:a16="http://schemas.microsoft.com/office/drawing/2014/main" id="{DE9D5FA2-442A-641F-C951-E5BB2BC34DC7}"/>
              </a:ext>
            </a:extLst>
          </xdr:cNvPr>
          <xdr:cNvSpPr/>
        </xdr:nvSpPr>
        <xdr:spPr>
          <a:xfrm>
            <a:off x="6442618" y="3981280"/>
            <a:ext cx="724380" cy="526863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49 540</a:t>
            </a:r>
          </a:p>
        </xdr:txBody>
      </xdr:sp>
      <xdr:sp macro="" textlink="">
        <xdr:nvSpPr>
          <xdr:cNvPr id="181" name="SimLOR">
            <a:extLst>
              <a:ext uri="{FF2B5EF4-FFF2-40B4-BE49-F238E27FC236}">
                <a16:creationId xmlns:a16="http://schemas.microsoft.com/office/drawing/2014/main" id="{1BCC9F5C-D44B-0CB2-4DF3-8F0497118AAA}"/>
              </a:ext>
            </a:extLst>
          </xdr:cNvPr>
          <xdr:cNvSpPr/>
        </xdr:nvSpPr>
        <xdr:spPr>
          <a:xfrm>
            <a:off x="7039790" y="1577164"/>
            <a:ext cx="72437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6 920</a:t>
            </a:r>
          </a:p>
        </xdr:txBody>
      </xdr:sp>
      <xdr:sp macro="" textlink="">
        <xdr:nvSpPr>
          <xdr:cNvPr id="182" name="SimMAD">
            <a:extLst>
              <a:ext uri="{FF2B5EF4-FFF2-40B4-BE49-F238E27FC236}">
                <a16:creationId xmlns:a16="http://schemas.microsoft.com/office/drawing/2014/main" id="{414746BA-F7D6-32C7-2480-A82DB655B7C9}"/>
              </a:ext>
            </a:extLst>
          </xdr:cNvPr>
          <xdr:cNvSpPr/>
        </xdr:nvSpPr>
        <xdr:spPr>
          <a:xfrm>
            <a:off x="8461231" y="4225440"/>
            <a:ext cx="94542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1 723</a:t>
            </a:r>
          </a:p>
        </xdr:txBody>
      </xdr:sp>
      <xdr:sp macro="" textlink="">
        <xdr:nvSpPr>
          <xdr:cNvPr id="183" name="SimMOQ">
            <a:extLst>
              <a:ext uri="{FF2B5EF4-FFF2-40B4-BE49-F238E27FC236}">
                <a16:creationId xmlns:a16="http://schemas.microsoft.com/office/drawing/2014/main" id="{BD92863D-F789-9138-3ECD-4DAF27112277}"/>
              </a:ext>
            </a:extLst>
          </xdr:cNvPr>
          <xdr:cNvSpPr/>
        </xdr:nvSpPr>
        <xdr:spPr>
          <a:xfrm>
            <a:off x="8474244" y="5934084"/>
            <a:ext cx="711881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1 570</a:t>
            </a:r>
          </a:p>
        </xdr:txBody>
      </xdr:sp>
      <xdr:sp macro="" textlink="">
        <xdr:nvSpPr>
          <xdr:cNvPr id="184" name="SimPAS">
            <a:extLst>
              <a:ext uri="{FF2B5EF4-FFF2-40B4-BE49-F238E27FC236}">
                <a16:creationId xmlns:a16="http://schemas.microsoft.com/office/drawing/2014/main" id="{5E422FD8-1032-69C9-F94B-DA2DD7DAFD5B}"/>
              </a:ext>
            </a:extLst>
          </xdr:cNvPr>
          <xdr:cNvSpPr/>
        </xdr:nvSpPr>
        <xdr:spPr>
          <a:xfrm>
            <a:off x="7066066" y="3754476"/>
            <a:ext cx="777025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3 287</a:t>
            </a:r>
          </a:p>
        </xdr:txBody>
      </xdr:sp>
      <xdr:sp macro="" textlink="">
        <xdr:nvSpPr>
          <xdr:cNvPr id="185" name="SimPIU">
            <a:extLst>
              <a:ext uri="{FF2B5EF4-FFF2-40B4-BE49-F238E27FC236}">
                <a16:creationId xmlns:a16="http://schemas.microsoft.com/office/drawing/2014/main" id="{FED6057E-CCEF-2F38-F260-DC30D5F33E27}"/>
              </a:ext>
            </a:extLst>
          </xdr:cNvPr>
          <xdr:cNvSpPr/>
        </xdr:nvSpPr>
        <xdr:spPr>
          <a:xfrm>
            <a:off x="5286298" y="1941119"/>
            <a:ext cx="721500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9 589</a:t>
            </a:r>
          </a:p>
        </xdr:txBody>
      </xdr:sp>
      <xdr:sp macro="" textlink="">
        <xdr:nvSpPr>
          <xdr:cNvPr id="186" name="SimPUN">
            <a:extLst>
              <a:ext uri="{FF2B5EF4-FFF2-40B4-BE49-F238E27FC236}">
                <a16:creationId xmlns:a16="http://schemas.microsoft.com/office/drawing/2014/main" id="{D63A36D0-F90A-FA4E-B2CF-A111E46D7957}"/>
              </a:ext>
            </a:extLst>
          </xdr:cNvPr>
          <xdr:cNvSpPr/>
        </xdr:nvSpPr>
        <xdr:spPr>
          <a:xfrm>
            <a:off x="8671556" y="5304029"/>
            <a:ext cx="984105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11 041</a:t>
            </a:r>
          </a:p>
        </xdr:txBody>
      </xdr:sp>
      <xdr:sp macro="" textlink="">
        <xdr:nvSpPr>
          <xdr:cNvPr id="187" name="SimSAN">
            <a:extLst>
              <a:ext uri="{FF2B5EF4-FFF2-40B4-BE49-F238E27FC236}">
                <a16:creationId xmlns:a16="http://schemas.microsoft.com/office/drawing/2014/main" id="{6926B9D9-60FA-AE24-AF3F-6BA150678288}"/>
              </a:ext>
            </a:extLst>
          </xdr:cNvPr>
          <xdr:cNvSpPr/>
        </xdr:nvSpPr>
        <xdr:spPr>
          <a:xfrm>
            <a:off x="6472931" y="2655823"/>
            <a:ext cx="724379" cy="53124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12 927</a:t>
            </a:r>
          </a:p>
        </xdr:txBody>
      </xdr:sp>
      <xdr:sp macro="" textlink="">
        <xdr:nvSpPr>
          <xdr:cNvPr id="188" name="SimTUM">
            <a:extLst>
              <a:ext uri="{FF2B5EF4-FFF2-40B4-BE49-F238E27FC236}">
                <a16:creationId xmlns:a16="http://schemas.microsoft.com/office/drawing/2014/main" id="{4E398A82-4598-9DB1-3A2F-37C0BFDA9E18}"/>
              </a:ext>
            </a:extLst>
          </xdr:cNvPr>
          <xdr:cNvSpPr/>
        </xdr:nvSpPr>
        <xdr:spPr>
          <a:xfrm>
            <a:off x="5177819" y="1462832"/>
            <a:ext cx="718576" cy="53124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3 792</a:t>
            </a:r>
          </a:p>
        </xdr:txBody>
      </xdr:sp>
      <xdr:sp macro="" textlink="">
        <xdr:nvSpPr>
          <xdr:cNvPr id="189" name="SimUCA">
            <a:extLst>
              <a:ext uri="{FF2B5EF4-FFF2-40B4-BE49-F238E27FC236}">
                <a16:creationId xmlns:a16="http://schemas.microsoft.com/office/drawing/2014/main" id="{34E6639B-FFB3-EB3E-C731-48523A14F188}"/>
              </a:ext>
            </a:extLst>
          </xdr:cNvPr>
          <xdr:cNvSpPr/>
        </xdr:nvSpPr>
        <xdr:spPr>
          <a:xfrm>
            <a:off x="7575428" y="3522765"/>
            <a:ext cx="72437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2 132</a:t>
            </a:r>
          </a:p>
        </xdr:txBody>
      </xdr:sp>
      <xdr:sp macro="" textlink="">
        <xdr:nvSpPr>
          <xdr:cNvPr id="190" name="SimTAC">
            <a:extLst>
              <a:ext uri="{FF2B5EF4-FFF2-40B4-BE49-F238E27FC236}">
                <a16:creationId xmlns:a16="http://schemas.microsoft.com/office/drawing/2014/main" id="{046BF400-A67E-172B-25A5-D0D5869D6B1D}"/>
              </a:ext>
            </a:extLst>
          </xdr:cNvPr>
          <xdr:cNvSpPr/>
        </xdr:nvSpPr>
        <xdr:spPr>
          <a:xfrm>
            <a:off x="8695572" y="6216671"/>
            <a:ext cx="723175" cy="53124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4 890</a:t>
            </a: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BE%20Marzo%202026/V.%20Resumenes%20Registros/Res&#250;menes%20Estad&#237;sticos%20-%20Marzo%202026.xlsx" TargetMode="External"/><Relationship Id="rId2" Type="http://schemas.openxmlformats.org/officeDocument/2006/relationships/externalLinkPath" Target="file:///D:\BOLETIN%20ESTAD&#205;STICO\2.%20Actualizaci&#243;n%20Febrero%202026\BE%20Marzo%202026\V.%20Resumenes%20Registros\Res&#250;menes%20Estad&#237;sticos%20-%20Marzo%202026.xlsx" TargetMode="External"/><Relationship Id="rId1" Type="http://schemas.openxmlformats.org/officeDocument/2006/relationships/externalLinkPath" Target="/BOLETIN%20ESTAD&#205;STICO/2.%20Actualizaci&#243;n%20Febrero%202026/BE%20Marzo%202026/V.%20Resumenes%20Registros/Res&#250;menes%20Estad&#237;sticos%20-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Casos del CEMF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SAM"/>
      <sheetName val="HRT"/>
    </sheetNames>
    <sheetDataSet>
      <sheetData sheetId="0"/>
      <sheetData sheetId="1"/>
      <sheetData sheetId="2"/>
      <sheetData sheetId="3">
        <row r="20">
          <cell r="J20" t="str">
            <v>Enero</v>
          </cell>
          <cell r="K20">
            <v>3001</v>
          </cell>
        </row>
        <row r="21">
          <cell r="J21" t="str">
            <v>Febrero</v>
          </cell>
          <cell r="K21">
            <v>3286</v>
          </cell>
        </row>
        <row r="22">
          <cell r="J22" t="str">
            <v>Marzo</v>
          </cell>
          <cell r="K22">
            <v>4692</v>
          </cell>
        </row>
        <row r="101">
          <cell r="N101" t="str">
            <v>d</v>
          </cell>
        </row>
        <row r="102">
          <cell r="M102" t="str">
            <v>Madre De Dios</v>
          </cell>
          <cell r="N102">
            <v>2959</v>
          </cell>
        </row>
        <row r="103">
          <cell r="M103" t="str">
            <v>Moquegua</v>
          </cell>
          <cell r="N103">
            <v>4731</v>
          </cell>
        </row>
        <row r="104">
          <cell r="M104" t="str">
            <v>Ucayali</v>
          </cell>
          <cell r="N104">
            <v>5797</v>
          </cell>
        </row>
        <row r="105">
          <cell r="M105" t="str">
            <v>Tumbes</v>
          </cell>
          <cell r="N105">
            <v>6079</v>
          </cell>
        </row>
        <row r="106">
          <cell r="M106" t="str">
            <v>Huancavelica</v>
          </cell>
          <cell r="N106">
            <v>8490</v>
          </cell>
        </row>
        <row r="107">
          <cell r="M107" t="str">
            <v>Amazonas</v>
          </cell>
          <cell r="N107">
            <v>9244</v>
          </cell>
        </row>
        <row r="108">
          <cell r="M108" t="str">
            <v>Pasco</v>
          </cell>
          <cell r="N108">
            <v>9305</v>
          </cell>
        </row>
        <row r="109">
          <cell r="M109" t="str">
            <v>Loreto</v>
          </cell>
          <cell r="N109">
            <v>9402</v>
          </cell>
        </row>
        <row r="110">
          <cell r="M110" t="str">
            <v>Tacna</v>
          </cell>
          <cell r="N110">
            <v>9652</v>
          </cell>
        </row>
        <row r="111">
          <cell r="M111" t="str">
            <v>Lambayeque</v>
          </cell>
          <cell r="N111">
            <v>10199</v>
          </cell>
        </row>
        <row r="112">
          <cell r="M112" t="str">
            <v>Huánuco</v>
          </cell>
          <cell r="N112">
            <v>12035</v>
          </cell>
        </row>
        <row r="113">
          <cell r="M113" t="str">
            <v>Piura</v>
          </cell>
          <cell r="N113">
            <v>14921</v>
          </cell>
        </row>
        <row r="114">
          <cell r="M114" t="str">
            <v>Apurímac</v>
          </cell>
          <cell r="N114">
            <v>15156</v>
          </cell>
        </row>
        <row r="115">
          <cell r="M115" t="str">
            <v>Puno</v>
          </cell>
          <cell r="N115">
            <v>15584</v>
          </cell>
        </row>
        <row r="116">
          <cell r="M116" t="str">
            <v>Cajamarca</v>
          </cell>
          <cell r="N116">
            <v>15635</v>
          </cell>
        </row>
        <row r="117">
          <cell r="M117" t="str">
            <v>Callao</v>
          </cell>
          <cell r="N117">
            <v>15987</v>
          </cell>
        </row>
        <row r="118">
          <cell r="M118" t="str">
            <v>Ayacucho</v>
          </cell>
          <cell r="N118">
            <v>17776</v>
          </cell>
        </row>
        <row r="119">
          <cell r="M119" t="str">
            <v>Ica</v>
          </cell>
          <cell r="N119">
            <v>18518</v>
          </cell>
        </row>
        <row r="120">
          <cell r="M120" t="str">
            <v>Áncash</v>
          </cell>
          <cell r="N120">
            <v>20181</v>
          </cell>
        </row>
        <row r="121">
          <cell r="M121" t="str">
            <v>San Martín</v>
          </cell>
          <cell r="N121">
            <v>21428</v>
          </cell>
        </row>
        <row r="122">
          <cell r="M122" t="str">
            <v>Lima Provincia</v>
          </cell>
          <cell r="N122">
            <v>21727</v>
          </cell>
        </row>
        <row r="123">
          <cell r="M123" t="str">
            <v>La Libertad</v>
          </cell>
          <cell r="N123">
            <v>27934</v>
          </cell>
        </row>
        <row r="124">
          <cell r="M124" t="str">
            <v>Arequipa</v>
          </cell>
          <cell r="N124">
            <v>29601</v>
          </cell>
        </row>
        <row r="125">
          <cell r="M125" t="str">
            <v>Cusco</v>
          </cell>
          <cell r="N125">
            <v>32717</v>
          </cell>
        </row>
        <row r="126">
          <cell r="M126" t="str">
            <v>Junín</v>
          </cell>
          <cell r="N126">
            <v>40810</v>
          </cell>
        </row>
        <row r="127">
          <cell r="M127" t="str">
            <v>Lima Metropolitana</v>
          </cell>
          <cell r="N127">
            <v>69359</v>
          </cell>
        </row>
        <row r="141">
          <cell r="D141" t="str">
            <v>Mujer</v>
          </cell>
          <cell r="E141" t="str">
            <v>Hombre</v>
          </cell>
        </row>
        <row r="145">
          <cell r="D145">
            <v>179651</v>
          </cell>
          <cell r="E145">
            <v>88459</v>
          </cell>
        </row>
        <row r="245">
          <cell r="P245" t="str">
            <v>Mujer</v>
          </cell>
          <cell r="Q245" t="str">
            <v>Hombre</v>
          </cell>
        </row>
        <row r="246">
          <cell r="L246" t="str">
            <v>Urbana</v>
          </cell>
          <cell r="P246">
            <v>154685</v>
          </cell>
          <cell r="Q246">
            <v>76908</v>
          </cell>
        </row>
        <row r="247">
          <cell r="L247" t="str">
            <v>Rural</v>
          </cell>
          <cell r="P247">
            <v>24966</v>
          </cell>
          <cell r="Q247">
            <v>11551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292BFA-99AF-4298-B853-690C45ED28FD}">
  <sheetPr>
    <tabColor theme="1" tint="0.14999847407452621"/>
  </sheetPr>
  <dimension ref="A1:CJ353"/>
  <sheetViews>
    <sheetView showGridLines="0" tabSelected="1" view="pageBreakPreview" zoomScale="81" zoomScaleNormal="80" zoomScaleSheetLayoutView="81" workbookViewId="0"/>
  </sheetViews>
  <sheetFormatPr baseColWidth="10" defaultColWidth="11.453125" defaultRowHeight="14" x14ac:dyDescent="0.3"/>
  <cols>
    <col min="1" max="1" width="1.54296875" style="2" customWidth="1"/>
    <col min="2" max="2" width="13.26953125" style="2" customWidth="1"/>
    <col min="3" max="3" width="11.26953125" style="2" customWidth="1"/>
    <col min="4" max="4" width="11.7265625" style="2" customWidth="1"/>
    <col min="5" max="5" width="13.54296875" style="2" customWidth="1"/>
    <col min="6" max="6" width="14.26953125" style="2" customWidth="1"/>
    <col min="7" max="7" width="15.26953125" style="2" customWidth="1"/>
    <col min="8" max="10" width="14.26953125" style="2" customWidth="1"/>
    <col min="11" max="11" width="11.54296875" style="2" customWidth="1"/>
    <col min="12" max="12" width="11.26953125" style="2" customWidth="1"/>
    <col min="13" max="14" width="15.453125" style="2" customWidth="1"/>
    <col min="15" max="15" width="14.7265625" style="2" customWidth="1"/>
    <col min="16" max="16" width="12.7265625" style="2" customWidth="1"/>
    <col min="17" max="17" width="12.453125" style="2" customWidth="1"/>
    <col min="18" max="18" width="11.1796875" style="2" customWidth="1"/>
    <col min="19" max="19" width="2.26953125" style="2" customWidth="1"/>
    <col min="20" max="20" width="4.453125" style="2" customWidth="1"/>
    <col min="21" max="22" width="13.26953125" style="2" customWidth="1"/>
    <col min="23" max="23" width="13" style="2" customWidth="1"/>
    <col min="24" max="24" width="13" style="5" customWidth="1"/>
    <col min="25" max="25" width="10.7265625" style="5" bestFit="1" customWidth="1"/>
    <col min="26" max="26" width="7.54296875" style="5" bestFit="1" customWidth="1"/>
    <col min="27" max="27" width="8.7265625" style="5" bestFit="1" customWidth="1"/>
    <col min="28" max="28" width="10.7265625" style="5" bestFit="1" customWidth="1"/>
    <col min="29" max="29" width="7.54296875" style="5" bestFit="1" customWidth="1"/>
    <col min="30" max="30" width="8.7265625" style="5" bestFit="1" customWidth="1"/>
    <col min="31" max="31" width="10.7265625" style="5" bestFit="1" customWidth="1"/>
    <col min="32" max="32" width="7.54296875" style="5" bestFit="1" customWidth="1"/>
    <col min="33" max="33" width="8.7265625" style="5" bestFit="1" customWidth="1"/>
    <col min="34" max="34" width="10.7265625" style="5" bestFit="1" customWidth="1"/>
    <col min="35" max="35" width="7.54296875" style="5" bestFit="1" customWidth="1"/>
    <col min="36" max="36" width="8.7265625" style="5" bestFit="1" customWidth="1"/>
    <col min="37" max="37" width="10.7265625" style="5" bestFit="1" customWidth="1"/>
    <col min="38" max="38" width="7.54296875" style="5" bestFit="1" customWidth="1"/>
    <col min="39" max="39" width="7" style="5" bestFit="1" customWidth="1"/>
    <col min="40" max="40" width="10.7265625" style="5" bestFit="1" customWidth="1"/>
    <col min="41" max="41" width="7.54296875" style="5" bestFit="1" customWidth="1"/>
    <col min="42" max="42" width="7" style="5" bestFit="1" customWidth="1"/>
    <col min="43" max="43" width="10.7265625" style="5" bestFit="1" customWidth="1"/>
    <col min="44" max="44" width="7.54296875" style="5" bestFit="1" customWidth="1"/>
    <col min="45" max="45" width="7" style="5" bestFit="1" customWidth="1"/>
    <col min="46" max="46" width="10.7265625" style="5" bestFit="1" customWidth="1"/>
    <col min="47" max="47" width="7.54296875" style="5" bestFit="1" customWidth="1"/>
    <col min="48" max="48" width="7" style="5" bestFit="1" customWidth="1"/>
    <col min="49" max="49" width="10.7265625" style="5" bestFit="1" customWidth="1"/>
    <col min="50" max="50" width="7.54296875" style="5" bestFit="1" customWidth="1"/>
    <col min="51" max="51" width="7" style="5" bestFit="1" customWidth="1"/>
    <col min="52" max="52" width="10.7265625" style="5" bestFit="1" customWidth="1"/>
    <col min="53" max="53" width="7.54296875" style="5" bestFit="1" customWidth="1"/>
    <col min="54" max="54" width="7" style="5" bestFit="1" customWidth="1"/>
    <col min="55" max="16384" width="11.453125" style="2"/>
  </cols>
  <sheetData>
    <row r="1" spans="2:54" x14ac:dyDescent="0.3">
      <c r="B1" s="1"/>
      <c r="I1" s="3"/>
      <c r="L1" s="3"/>
      <c r="Q1" s="3"/>
      <c r="T1" s="3"/>
      <c r="V1" s="3"/>
      <c r="X1" s="4"/>
      <c r="AA1" s="4"/>
      <c r="AD1" s="4"/>
      <c r="AG1" s="4"/>
      <c r="AJ1" s="4"/>
    </row>
    <row r="3" spans="2:54" x14ac:dyDescent="0.3">
      <c r="M3" s="6"/>
    </row>
    <row r="4" spans="2:54" ht="40.5" customHeight="1" x14ac:dyDescent="0.3"/>
    <row r="5" spans="2:54" ht="12" customHeight="1" x14ac:dyDescent="0.3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8"/>
    </row>
    <row r="6" spans="2:54" s="13" customFormat="1" ht="45" customHeight="1" x14ac:dyDescent="0.3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8"/>
      <c r="T6" s="10"/>
      <c r="U6" s="10"/>
      <c r="V6" s="10"/>
      <c r="W6" s="10"/>
      <c r="X6" s="11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</row>
    <row r="7" spans="2:54" ht="27.75" customHeight="1" x14ac:dyDescent="0.3">
      <c r="B7" s="14" t="s">
        <v>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8"/>
      <c r="T7" s="15"/>
      <c r="U7" s="15"/>
      <c r="V7" s="15"/>
      <c r="W7" s="15"/>
      <c r="X7" s="11"/>
    </row>
    <row r="8" spans="2:54" ht="11.25" customHeight="1" x14ac:dyDescent="0.3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8"/>
      <c r="T8" s="16"/>
      <c r="U8" s="16"/>
      <c r="V8" s="16"/>
      <c r="W8" s="16"/>
      <c r="X8" s="11"/>
    </row>
    <row r="9" spans="2:54" ht="23.25" customHeight="1" x14ac:dyDescent="0.3">
      <c r="B9" s="16" t="s">
        <v>2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8"/>
      <c r="T9" s="16"/>
      <c r="U9" s="16"/>
      <c r="V9" s="16"/>
      <c r="W9" s="16"/>
      <c r="X9" s="11"/>
    </row>
    <row r="10" spans="2:54" ht="7.5" customHeight="1" x14ac:dyDescent="0.3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17"/>
      <c r="R10" s="17"/>
      <c r="S10" s="8"/>
      <c r="T10" s="8"/>
      <c r="U10" s="8"/>
      <c r="V10" s="8"/>
      <c r="W10" s="8"/>
      <c r="X10" s="18"/>
    </row>
    <row r="11" spans="2:54" ht="7.5" customHeight="1" x14ac:dyDescent="0.3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17"/>
      <c r="R11" s="17"/>
      <c r="S11" s="8"/>
      <c r="T11" s="8"/>
      <c r="U11" s="8"/>
      <c r="V11" s="8"/>
      <c r="W11" s="8"/>
      <c r="X11" s="18"/>
    </row>
    <row r="12" spans="2:54" ht="7.5" customHeight="1" x14ac:dyDescent="0.3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17"/>
      <c r="R12" s="17"/>
      <c r="S12" s="8"/>
      <c r="T12" s="8"/>
      <c r="U12" s="8"/>
      <c r="V12" s="8"/>
      <c r="W12" s="8"/>
      <c r="X12" s="18"/>
    </row>
    <row r="13" spans="2:54" ht="18" customHeight="1" x14ac:dyDescent="0.3"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</row>
    <row r="15" spans="2:54" ht="30" customHeight="1" x14ac:dyDescent="0.3"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20"/>
    </row>
    <row r="16" spans="2:54" ht="36.65" customHeight="1" x14ac:dyDescent="0.4">
      <c r="C16" s="21" t="s">
        <v>3</v>
      </c>
      <c r="D16" s="21"/>
      <c r="E16" s="21"/>
      <c r="F16" s="21"/>
      <c r="G16" s="21"/>
      <c r="H16" s="21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0"/>
    </row>
    <row r="17" spans="2:24" ht="27" customHeight="1" x14ac:dyDescent="0.3">
      <c r="B17" s="22"/>
      <c r="C17" s="22"/>
      <c r="D17" s="22"/>
      <c r="E17" s="22"/>
      <c r="F17" s="22"/>
      <c r="G17" s="22"/>
      <c r="H17" s="22"/>
      <c r="L17" s="22"/>
      <c r="M17" s="22"/>
      <c r="R17" s="22"/>
      <c r="S17" s="22"/>
      <c r="T17" s="22"/>
      <c r="U17" s="22"/>
      <c r="V17" s="22"/>
      <c r="W17" s="22"/>
      <c r="X17" s="20"/>
    </row>
    <row r="18" spans="2:24" ht="21" customHeight="1" x14ac:dyDescent="0.3">
      <c r="E18" s="22"/>
      <c r="F18" s="22"/>
      <c r="G18" s="22"/>
      <c r="H18" s="22"/>
      <c r="J18" s="23" t="s">
        <v>4</v>
      </c>
      <c r="K18" s="24" t="s">
        <v>5</v>
      </c>
      <c r="L18" s="25"/>
      <c r="M18" s="22"/>
      <c r="R18" s="22"/>
      <c r="S18" s="22"/>
      <c r="T18" s="22"/>
      <c r="U18" s="22"/>
      <c r="V18" s="22"/>
      <c r="W18" s="22"/>
      <c r="X18" s="20"/>
    </row>
    <row r="19" spans="2:24" ht="21" customHeight="1" x14ac:dyDescent="0.3">
      <c r="E19" s="22"/>
      <c r="F19" s="22"/>
      <c r="G19" s="22"/>
      <c r="H19" s="22"/>
      <c r="J19" s="23"/>
      <c r="K19" s="24"/>
      <c r="L19" s="25"/>
      <c r="M19" s="22"/>
      <c r="R19" s="22"/>
      <c r="S19" s="22"/>
      <c r="T19" s="22"/>
      <c r="U19" s="22"/>
      <c r="V19" s="22"/>
      <c r="W19" s="22"/>
      <c r="X19" s="20"/>
    </row>
    <row r="20" spans="2:24" ht="21" customHeight="1" x14ac:dyDescent="0.3">
      <c r="E20" s="22"/>
      <c r="F20" s="22"/>
      <c r="G20" s="22"/>
      <c r="H20" s="22"/>
      <c r="J20" s="26" t="s">
        <v>6</v>
      </c>
      <c r="K20" s="27">
        <v>3001</v>
      </c>
      <c r="L20" s="27"/>
      <c r="M20" s="22"/>
      <c r="R20" s="22"/>
      <c r="S20" s="22"/>
      <c r="T20" s="22"/>
      <c r="U20" s="22"/>
      <c r="V20" s="22"/>
      <c r="W20" s="22"/>
      <c r="X20" s="20"/>
    </row>
    <row r="21" spans="2:24" ht="21" customHeight="1" x14ac:dyDescent="0.3">
      <c r="E21" s="22"/>
      <c r="F21" s="22"/>
      <c r="G21" s="22"/>
      <c r="H21" s="22"/>
      <c r="J21" s="28" t="s">
        <v>7</v>
      </c>
      <c r="K21" s="29">
        <v>3286</v>
      </c>
      <c r="L21" s="29"/>
      <c r="M21" s="22"/>
      <c r="R21" s="22"/>
      <c r="S21" s="22"/>
      <c r="T21" s="22"/>
      <c r="U21" s="22"/>
      <c r="V21" s="22"/>
      <c r="W21" s="22"/>
      <c r="X21" s="20"/>
    </row>
    <row r="22" spans="2:24" ht="21" customHeight="1" thickBot="1" x14ac:dyDescent="0.35">
      <c r="E22" s="22"/>
      <c r="F22" s="22"/>
      <c r="G22" s="22"/>
      <c r="H22" s="22"/>
      <c r="J22" s="28" t="s">
        <v>8</v>
      </c>
      <c r="K22" s="29">
        <v>4692</v>
      </c>
      <c r="L22" s="29"/>
      <c r="M22" s="22"/>
      <c r="R22" s="22"/>
      <c r="S22" s="22"/>
      <c r="T22" s="22"/>
      <c r="U22" s="22"/>
      <c r="V22" s="22"/>
      <c r="W22" s="22"/>
      <c r="X22" s="20"/>
    </row>
    <row r="23" spans="2:24" ht="21" customHeight="1" x14ac:dyDescent="0.3">
      <c r="E23" s="22"/>
      <c r="F23" s="22"/>
      <c r="G23" s="22"/>
      <c r="H23" s="22"/>
      <c r="J23" s="30" t="s">
        <v>5</v>
      </c>
      <c r="K23" s="31">
        <f>SUM(K20:K22)</f>
        <v>10979</v>
      </c>
      <c r="L23" s="31"/>
      <c r="M23" s="22"/>
      <c r="R23" s="22"/>
      <c r="S23" s="22"/>
      <c r="T23" s="22"/>
      <c r="U23" s="22"/>
      <c r="V23" s="22"/>
      <c r="W23" s="22"/>
      <c r="X23" s="20"/>
    </row>
    <row r="24" spans="2:24" ht="21" customHeight="1" x14ac:dyDescent="0.3">
      <c r="E24" s="22"/>
      <c r="F24" s="22"/>
      <c r="G24" s="22"/>
      <c r="H24" s="22"/>
      <c r="J24" s="22"/>
      <c r="K24" s="22"/>
      <c r="L24" s="22"/>
      <c r="M24" s="22"/>
      <c r="R24" s="22"/>
      <c r="S24" s="22"/>
      <c r="T24" s="22"/>
      <c r="U24" s="22"/>
      <c r="V24" s="22"/>
      <c r="W24" s="22"/>
      <c r="X24" s="20"/>
    </row>
    <row r="25" spans="2:24" ht="21" customHeight="1" x14ac:dyDescent="0.3">
      <c r="E25" s="22"/>
      <c r="F25" s="22"/>
      <c r="G25" s="22"/>
      <c r="H25" s="22"/>
      <c r="J25" s="22"/>
      <c r="K25" s="22"/>
      <c r="L25" s="22"/>
      <c r="M25" s="22"/>
      <c r="R25" s="22"/>
      <c r="S25" s="22"/>
      <c r="T25" s="22"/>
      <c r="U25" s="22"/>
      <c r="V25" s="22"/>
      <c r="W25" s="22"/>
      <c r="X25" s="20"/>
    </row>
    <row r="26" spans="2:24" ht="21" customHeight="1" x14ac:dyDescent="0.3">
      <c r="E26" s="22"/>
      <c r="F26" s="22"/>
      <c r="G26" s="22"/>
      <c r="H26" s="22"/>
      <c r="I26" s="22"/>
      <c r="J26" s="22"/>
      <c r="K26" s="22"/>
      <c r="L26" s="22"/>
      <c r="M26" s="22"/>
      <c r="R26" s="22"/>
      <c r="S26" s="22"/>
      <c r="T26" s="22"/>
      <c r="U26" s="22"/>
      <c r="V26" s="22"/>
      <c r="W26" s="22"/>
      <c r="X26" s="20"/>
    </row>
    <row r="27" spans="2:24" ht="21" customHeight="1" x14ac:dyDescent="0.3">
      <c r="E27" s="22"/>
      <c r="F27" s="22"/>
      <c r="G27" s="22"/>
      <c r="H27" s="22"/>
      <c r="I27" s="22"/>
      <c r="J27" s="22"/>
      <c r="K27" s="22"/>
      <c r="L27" s="22"/>
      <c r="M27" s="22"/>
      <c r="R27" s="22"/>
      <c r="S27" s="22"/>
      <c r="T27" s="22"/>
      <c r="U27" s="22"/>
      <c r="V27" s="22"/>
      <c r="W27" s="22"/>
      <c r="X27" s="20"/>
    </row>
    <row r="28" spans="2:24" ht="21" customHeight="1" x14ac:dyDescent="0.3">
      <c r="E28" s="22"/>
      <c r="F28" s="22"/>
      <c r="G28" s="22"/>
      <c r="H28" s="22"/>
      <c r="I28" s="22"/>
      <c r="J28" s="22"/>
      <c r="K28" s="22"/>
      <c r="L28" s="22"/>
      <c r="M28" s="22"/>
      <c r="R28" s="22"/>
      <c r="S28" s="22"/>
      <c r="T28" s="22"/>
      <c r="U28" s="22"/>
      <c r="V28" s="22"/>
      <c r="W28" s="22"/>
      <c r="X28" s="20"/>
    </row>
    <row r="29" spans="2:24" ht="21" customHeight="1" x14ac:dyDescent="0.3">
      <c r="E29" s="22"/>
      <c r="F29" s="22"/>
      <c r="G29" s="22"/>
      <c r="H29" s="22"/>
      <c r="I29" s="22"/>
      <c r="J29" s="23" t="s">
        <v>4</v>
      </c>
      <c r="K29" s="32" t="s">
        <v>5</v>
      </c>
      <c r="L29" s="24" t="s">
        <v>9</v>
      </c>
      <c r="M29" s="23"/>
      <c r="N29" s="24" t="s">
        <v>10</v>
      </c>
      <c r="O29" s="23"/>
      <c r="P29" s="24" t="s">
        <v>11</v>
      </c>
      <c r="Q29" s="25"/>
      <c r="R29" s="22"/>
      <c r="S29" s="22"/>
      <c r="T29" s="22"/>
      <c r="U29" s="22"/>
      <c r="V29" s="22"/>
      <c r="W29" s="22"/>
      <c r="X29" s="20"/>
    </row>
    <row r="30" spans="2:24" ht="23.25" customHeight="1" x14ac:dyDescent="0.3">
      <c r="E30" s="22"/>
      <c r="F30" s="22"/>
      <c r="G30" s="22"/>
      <c r="H30" s="22"/>
      <c r="J30" s="23"/>
      <c r="K30" s="32"/>
      <c r="L30" s="24"/>
      <c r="M30" s="23"/>
      <c r="N30" s="24"/>
      <c r="O30" s="23"/>
      <c r="P30" s="24"/>
      <c r="Q30" s="25"/>
      <c r="T30" s="22"/>
      <c r="U30" s="22"/>
      <c r="V30" s="22"/>
      <c r="W30" s="22"/>
      <c r="X30" s="20"/>
    </row>
    <row r="31" spans="2:24" ht="21" customHeight="1" x14ac:dyDescent="0.3">
      <c r="E31" s="22"/>
      <c r="F31" s="22"/>
      <c r="G31" s="22"/>
      <c r="H31" s="22"/>
      <c r="J31" s="26" t="s">
        <v>6</v>
      </c>
      <c r="K31" s="33">
        <f t="shared" ref="K31:K33" si="0">SUM(L31:Q31)</f>
        <v>3001</v>
      </c>
      <c r="L31" s="34">
        <v>84</v>
      </c>
      <c r="M31" s="34"/>
      <c r="N31" s="34">
        <v>2598</v>
      </c>
      <c r="O31" s="34"/>
      <c r="P31" s="34">
        <v>319</v>
      </c>
      <c r="Q31" s="34"/>
      <c r="T31" s="22"/>
      <c r="U31" s="22"/>
      <c r="V31" s="22"/>
      <c r="W31" s="22"/>
      <c r="X31" s="20"/>
    </row>
    <row r="32" spans="2:24" ht="21" customHeight="1" x14ac:dyDescent="0.3">
      <c r="E32" s="22"/>
      <c r="F32" s="22"/>
      <c r="G32" s="22"/>
      <c r="H32" s="22"/>
      <c r="J32" s="28" t="s">
        <v>7</v>
      </c>
      <c r="K32" s="33">
        <f t="shared" si="0"/>
        <v>3286</v>
      </c>
      <c r="L32" s="35">
        <v>200</v>
      </c>
      <c r="M32" s="35"/>
      <c r="N32" s="35">
        <v>2677</v>
      </c>
      <c r="O32" s="35"/>
      <c r="P32" s="35">
        <v>409</v>
      </c>
      <c r="Q32" s="35"/>
      <c r="T32" s="22"/>
      <c r="U32" s="22"/>
      <c r="V32" s="22"/>
      <c r="W32" s="22"/>
      <c r="X32" s="20"/>
    </row>
    <row r="33" spans="2:24" ht="21" customHeight="1" thickBot="1" x14ac:dyDescent="0.35">
      <c r="E33" s="22"/>
      <c r="F33" s="22"/>
      <c r="G33" s="22"/>
      <c r="H33" s="22"/>
      <c r="J33" s="28" t="s">
        <v>8</v>
      </c>
      <c r="K33" s="33">
        <f t="shared" si="0"/>
        <v>4692</v>
      </c>
      <c r="L33" s="35">
        <v>256</v>
      </c>
      <c r="M33" s="35"/>
      <c r="N33" s="35">
        <v>3944</v>
      </c>
      <c r="O33" s="35"/>
      <c r="P33" s="35">
        <v>492</v>
      </c>
      <c r="Q33" s="35"/>
      <c r="T33" s="22"/>
      <c r="U33" s="22"/>
      <c r="V33" s="22"/>
      <c r="W33" s="22"/>
      <c r="X33" s="20"/>
    </row>
    <row r="34" spans="2:24" ht="21" customHeight="1" x14ac:dyDescent="0.3">
      <c r="B34" s="36" t="s">
        <v>12</v>
      </c>
      <c r="C34" s="37" t="s">
        <v>13</v>
      </c>
      <c r="D34" s="38"/>
      <c r="E34" s="22"/>
      <c r="F34" s="22"/>
      <c r="G34" s="22"/>
      <c r="H34" s="22"/>
      <c r="J34" s="30" t="s">
        <v>5</v>
      </c>
      <c r="K34" s="39">
        <f>SUM(K31:K33)</f>
        <v>10979</v>
      </c>
      <c r="L34" s="31">
        <f>SUM(L31:M33)</f>
        <v>540</v>
      </c>
      <c r="M34" s="31"/>
      <c r="N34" s="31">
        <f t="shared" ref="N34" si="1">SUM(N31:O33)</f>
        <v>9219</v>
      </c>
      <c r="O34" s="31"/>
      <c r="P34" s="31">
        <f t="shared" ref="P34" si="2">SUM(P31:Q33)</f>
        <v>1220</v>
      </c>
      <c r="Q34" s="31"/>
      <c r="T34" s="22"/>
      <c r="U34" s="22"/>
      <c r="V34" s="22"/>
      <c r="W34" s="22"/>
      <c r="X34" s="20"/>
    </row>
    <row r="35" spans="2:24" ht="21" customHeight="1" x14ac:dyDescent="0.35">
      <c r="B35" s="40"/>
      <c r="C35" s="41" t="s">
        <v>14</v>
      </c>
      <c r="D35" s="42"/>
      <c r="E35" s="22"/>
      <c r="F35" s="22"/>
      <c r="G35" s="22"/>
      <c r="H35" s="22"/>
      <c r="T35" s="22"/>
      <c r="U35" s="22"/>
      <c r="V35" s="22"/>
      <c r="W35" s="22"/>
      <c r="X35" s="20"/>
    </row>
    <row r="36" spans="2:24" ht="21" customHeight="1" x14ac:dyDescent="0.35">
      <c r="B36" s="43"/>
      <c r="C36" s="41" t="s">
        <v>15</v>
      </c>
      <c r="D36" s="42"/>
      <c r="E36" s="22"/>
      <c r="F36" s="22"/>
      <c r="G36" s="22"/>
      <c r="H36" s="22"/>
      <c r="T36" s="22"/>
      <c r="U36" s="22"/>
      <c r="V36" s="22"/>
      <c r="W36" s="22"/>
      <c r="X36" s="20"/>
    </row>
    <row r="37" spans="2:24" ht="21" customHeight="1" x14ac:dyDescent="0.35">
      <c r="B37" s="44"/>
      <c r="C37" s="41" t="s">
        <v>16</v>
      </c>
      <c r="D37" s="42"/>
      <c r="E37" s="22"/>
      <c r="F37" s="22"/>
      <c r="G37" s="22"/>
      <c r="H37" s="22"/>
      <c r="T37" s="22"/>
      <c r="U37" s="22"/>
      <c r="V37" s="22"/>
      <c r="W37" s="22"/>
      <c r="X37" s="20"/>
    </row>
    <row r="38" spans="2:24" ht="21" customHeight="1" x14ac:dyDescent="0.35">
      <c r="B38" s="45"/>
      <c r="C38" s="41" t="s">
        <v>17</v>
      </c>
      <c r="D38" s="42"/>
      <c r="E38" s="22"/>
      <c r="F38" s="22"/>
      <c r="G38" s="22"/>
      <c r="H38" s="22"/>
      <c r="T38" s="22"/>
      <c r="U38" s="22"/>
      <c r="V38" s="22"/>
      <c r="W38" s="22"/>
      <c r="X38" s="20"/>
    </row>
    <row r="39" spans="2:24" ht="30" customHeight="1" x14ac:dyDescent="0.35">
      <c r="B39" s="46"/>
      <c r="C39" s="41" t="s">
        <v>18</v>
      </c>
      <c r="D39" s="42"/>
      <c r="J39" s="47"/>
      <c r="K39" s="47"/>
      <c r="L39" s="47"/>
      <c r="M39" s="47"/>
      <c r="N39" s="47"/>
      <c r="O39" s="47"/>
      <c r="P39" s="47"/>
      <c r="Q39" s="47"/>
      <c r="R39" s="47"/>
      <c r="S39" s="22"/>
      <c r="T39" s="22"/>
      <c r="U39" s="22"/>
      <c r="V39" s="22"/>
      <c r="W39" s="22"/>
      <c r="X39" s="20"/>
    </row>
    <row r="40" spans="2:24" ht="28.5" customHeight="1" x14ac:dyDescent="0.35">
      <c r="B40" s="48"/>
      <c r="C40" s="41" t="s">
        <v>19</v>
      </c>
      <c r="D40" s="42"/>
      <c r="P40" s="47"/>
      <c r="U40" s="22"/>
      <c r="V40" s="22"/>
      <c r="W40" s="22"/>
      <c r="X40" s="20"/>
    </row>
    <row r="41" spans="2:24" ht="28.5" customHeight="1" x14ac:dyDescent="0.3">
      <c r="L41" s="25" t="s">
        <v>20</v>
      </c>
      <c r="M41" s="23"/>
      <c r="N41" s="49" t="s">
        <v>5</v>
      </c>
      <c r="O41" s="50" t="s">
        <v>21</v>
      </c>
      <c r="P41" s="47"/>
      <c r="U41" s="22"/>
      <c r="V41" s="22"/>
      <c r="W41" s="22"/>
      <c r="X41" s="20"/>
    </row>
    <row r="42" spans="2:24" ht="18.649999999999999" customHeight="1" x14ac:dyDescent="0.3">
      <c r="L42" s="51" t="s">
        <v>22</v>
      </c>
      <c r="M42" s="51"/>
      <c r="N42" s="52">
        <v>1777</v>
      </c>
      <c r="O42" s="53">
        <f>N42/$N$45</f>
        <v>0.16185444940340651</v>
      </c>
      <c r="P42" s="47"/>
      <c r="U42" s="22"/>
      <c r="V42" s="22"/>
      <c r="W42" s="22"/>
      <c r="X42" s="20"/>
    </row>
    <row r="43" spans="2:24" ht="18.649999999999999" customHeight="1" x14ac:dyDescent="0.3">
      <c r="L43" s="54" t="s">
        <v>23</v>
      </c>
      <c r="M43" s="54"/>
      <c r="N43" s="55">
        <v>8265</v>
      </c>
      <c r="O43" s="56">
        <f>N43/$N$45</f>
        <v>0.75280080153019402</v>
      </c>
      <c r="P43" s="47"/>
      <c r="U43" s="22"/>
      <c r="V43" s="22"/>
      <c r="W43" s="22"/>
      <c r="X43" s="20"/>
    </row>
    <row r="44" spans="2:24" ht="18.649999999999999" customHeight="1" thickBot="1" x14ac:dyDescent="0.35">
      <c r="J44" s="47"/>
      <c r="K44" s="47"/>
      <c r="L44" s="51" t="s">
        <v>24</v>
      </c>
      <c r="M44" s="51"/>
      <c r="N44" s="52">
        <v>937</v>
      </c>
      <c r="O44" s="53">
        <f>N44/$N$45</f>
        <v>8.5344749066399495E-2</v>
      </c>
      <c r="P44" s="47"/>
      <c r="Q44" s="47"/>
      <c r="R44" s="47"/>
      <c r="S44" s="22"/>
      <c r="T44" s="22"/>
      <c r="U44" s="22"/>
      <c r="V44" s="22"/>
      <c r="W44" s="22"/>
      <c r="X44" s="20"/>
    </row>
    <row r="45" spans="2:24" ht="19.899999999999999" customHeight="1" x14ac:dyDescent="0.3">
      <c r="B45" s="57" t="s">
        <v>25</v>
      </c>
      <c r="C45" s="57"/>
      <c r="D45" s="57"/>
      <c r="E45" s="57"/>
      <c r="F45" s="57"/>
      <c r="G45" s="49" t="s">
        <v>5</v>
      </c>
      <c r="H45" s="50" t="s">
        <v>26</v>
      </c>
      <c r="L45" s="30" t="s">
        <v>5</v>
      </c>
      <c r="M45" s="39"/>
      <c r="N45" s="39">
        <f>SUM(N42:N44)</f>
        <v>10979</v>
      </c>
      <c r="O45" s="58">
        <f>SUM(O42:O44)</f>
        <v>1</v>
      </c>
      <c r="S45" s="22"/>
      <c r="T45" s="22"/>
      <c r="U45" s="22"/>
      <c r="V45" s="22"/>
      <c r="W45" s="22"/>
      <c r="X45" s="20"/>
    </row>
    <row r="46" spans="2:24" ht="28.5" customHeight="1" x14ac:dyDescent="0.3">
      <c r="B46" s="54" t="s">
        <v>27</v>
      </c>
      <c r="C46" s="54"/>
      <c r="D46" s="54"/>
      <c r="E46" s="54"/>
      <c r="F46" s="54"/>
      <c r="G46" s="55">
        <v>1</v>
      </c>
      <c r="H46" s="56">
        <f t="shared" ref="H46:H54" si="3">G46/$G$55</f>
        <v>9.1082976591675021E-5</v>
      </c>
      <c r="S46" s="22"/>
      <c r="T46" s="22"/>
      <c r="U46" s="22"/>
      <c r="V46" s="22"/>
      <c r="W46" s="22"/>
      <c r="X46" s="20"/>
    </row>
    <row r="47" spans="2:24" ht="28.5" customHeight="1" x14ac:dyDescent="0.3">
      <c r="B47" s="54" t="s">
        <v>28</v>
      </c>
      <c r="C47" s="54"/>
      <c r="D47" s="54"/>
      <c r="E47" s="54"/>
      <c r="F47" s="54"/>
      <c r="G47" s="55">
        <v>522</v>
      </c>
      <c r="H47" s="56">
        <f t="shared" si="3"/>
        <v>4.7545313780854359E-2</v>
      </c>
      <c r="S47" s="22"/>
      <c r="T47" s="22"/>
      <c r="U47" s="22"/>
      <c r="V47" s="22"/>
      <c r="W47" s="22"/>
      <c r="X47" s="20"/>
    </row>
    <row r="48" spans="2:24" ht="28.5" customHeight="1" x14ac:dyDescent="0.3">
      <c r="B48" s="54" t="s">
        <v>29</v>
      </c>
      <c r="C48" s="54"/>
      <c r="D48" s="54"/>
      <c r="E48" s="54"/>
      <c r="F48" s="54"/>
      <c r="G48" s="55">
        <v>15</v>
      </c>
      <c r="H48" s="56">
        <f t="shared" si="3"/>
        <v>1.3662446488751253E-3</v>
      </c>
      <c r="S48" s="22"/>
      <c r="T48" s="22"/>
      <c r="U48" s="22"/>
      <c r="V48" s="22"/>
      <c r="W48" s="22"/>
      <c r="X48" s="20"/>
    </row>
    <row r="49" spans="2:24" ht="28.5" customHeight="1" x14ac:dyDescent="0.3">
      <c r="B49" s="54" t="s">
        <v>30</v>
      </c>
      <c r="C49" s="54"/>
      <c r="D49" s="54"/>
      <c r="E49" s="54"/>
      <c r="F49" s="54"/>
      <c r="G49" s="55">
        <v>2</v>
      </c>
      <c r="H49" s="56">
        <f t="shared" si="3"/>
        <v>1.8216595318335004E-4</v>
      </c>
      <c r="J49" s="25" t="s">
        <v>31</v>
      </c>
      <c r="K49" s="23"/>
      <c r="L49" s="32" t="s">
        <v>5</v>
      </c>
      <c r="M49" s="59" t="s">
        <v>26</v>
      </c>
      <c r="N49" s="47"/>
      <c r="O49" s="25" t="s">
        <v>32</v>
      </c>
      <c r="P49" s="23"/>
      <c r="Q49" s="32" t="s">
        <v>5</v>
      </c>
      <c r="R49" s="59" t="s">
        <v>26</v>
      </c>
      <c r="U49" s="22"/>
      <c r="V49" s="22"/>
      <c r="W49" s="22"/>
      <c r="X49" s="20"/>
    </row>
    <row r="50" spans="2:24" ht="28.5" customHeight="1" x14ac:dyDescent="0.3">
      <c r="B50" s="54" t="s">
        <v>33</v>
      </c>
      <c r="C50" s="54"/>
      <c r="D50" s="54"/>
      <c r="E50" s="54"/>
      <c r="F50" s="54"/>
      <c r="G50" s="55">
        <v>7186</v>
      </c>
      <c r="H50" s="56">
        <f t="shared" si="3"/>
        <v>0.65452226978777661</v>
      </c>
      <c r="J50" s="25"/>
      <c r="K50" s="23"/>
      <c r="L50" s="32"/>
      <c r="M50" s="59"/>
      <c r="N50" s="47"/>
      <c r="O50" s="25"/>
      <c r="P50" s="23"/>
      <c r="Q50" s="32"/>
      <c r="R50" s="59"/>
      <c r="U50" s="22"/>
      <c r="V50" s="22"/>
      <c r="W50" s="22"/>
      <c r="X50" s="20"/>
    </row>
    <row r="51" spans="2:24" ht="28.5" customHeight="1" x14ac:dyDescent="0.3">
      <c r="B51" s="54" t="s">
        <v>34</v>
      </c>
      <c r="C51" s="54"/>
      <c r="D51" s="54"/>
      <c r="E51" s="54"/>
      <c r="F51" s="54"/>
      <c r="G51" s="55">
        <v>2033</v>
      </c>
      <c r="H51" s="56">
        <f t="shared" si="3"/>
        <v>0.18517169141087531</v>
      </c>
      <c r="J51" s="54" t="s">
        <v>35</v>
      </c>
      <c r="K51" s="54"/>
      <c r="L51" s="55">
        <v>147</v>
      </c>
      <c r="M51" s="56">
        <f t="shared" ref="M51:M66" si="4">L51/$L$67</f>
        <v>1.7785843920145192E-2</v>
      </c>
      <c r="N51" s="47"/>
      <c r="O51" s="54" t="s">
        <v>35</v>
      </c>
      <c r="P51" s="54"/>
      <c r="Q51" s="55">
        <v>19</v>
      </c>
      <c r="R51" s="56">
        <f t="shared" ref="R51:R66" si="5">Q51/$Q$67</f>
        <v>2.0277481323372464E-2</v>
      </c>
      <c r="U51" s="22"/>
      <c r="V51" s="22"/>
      <c r="W51" s="22"/>
      <c r="X51" s="20"/>
    </row>
    <row r="52" spans="2:24" ht="28.5" customHeight="1" x14ac:dyDescent="0.3">
      <c r="B52" s="54" t="s">
        <v>36</v>
      </c>
      <c r="C52" s="54"/>
      <c r="D52" s="54"/>
      <c r="E52" s="54"/>
      <c r="F52" s="54"/>
      <c r="G52" s="55">
        <v>1073</v>
      </c>
      <c r="H52" s="56">
        <f t="shared" si="3"/>
        <v>9.7732033882867289E-2</v>
      </c>
      <c r="J52" s="60" t="s">
        <v>37</v>
      </c>
      <c r="K52" s="60"/>
      <c r="L52" s="55">
        <v>910</v>
      </c>
      <c r="M52" s="56">
        <f t="shared" si="4"/>
        <v>0.11010284331518451</v>
      </c>
      <c r="N52" s="47"/>
      <c r="O52" s="60" t="s">
        <v>37</v>
      </c>
      <c r="P52" s="60"/>
      <c r="Q52" s="55">
        <v>136</v>
      </c>
      <c r="R52" s="56">
        <f t="shared" si="5"/>
        <v>0.14514407684098185</v>
      </c>
      <c r="U52" s="22"/>
      <c r="V52" s="22"/>
      <c r="W52" s="22"/>
      <c r="X52" s="20"/>
    </row>
    <row r="53" spans="2:24" ht="23.25" customHeight="1" x14ac:dyDescent="0.3">
      <c r="B53" s="54" t="s">
        <v>38</v>
      </c>
      <c r="C53" s="54"/>
      <c r="D53" s="54"/>
      <c r="E53" s="54"/>
      <c r="F53" s="54"/>
      <c r="G53" s="55">
        <v>54</v>
      </c>
      <c r="H53" s="56">
        <f t="shared" si="3"/>
        <v>4.918480735950451E-3</v>
      </c>
      <c r="J53" s="54" t="s">
        <v>39</v>
      </c>
      <c r="K53" s="54"/>
      <c r="L53" s="55">
        <v>625</v>
      </c>
      <c r="M53" s="56">
        <f t="shared" si="4"/>
        <v>7.5620084694494855E-2</v>
      </c>
      <c r="N53" s="47"/>
      <c r="O53" s="54" t="s">
        <v>39</v>
      </c>
      <c r="P53" s="54"/>
      <c r="Q53" s="55">
        <v>51</v>
      </c>
      <c r="R53" s="56">
        <f t="shared" si="5"/>
        <v>5.4429028815368194E-2</v>
      </c>
      <c r="U53" s="22"/>
      <c r="V53" s="22"/>
      <c r="W53" s="22"/>
      <c r="X53" s="20"/>
    </row>
    <row r="54" spans="2:24" ht="30" customHeight="1" thickBot="1" x14ac:dyDescent="0.35">
      <c r="B54" s="54" t="s">
        <v>40</v>
      </c>
      <c r="C54" s="54"/>
      <c r="D54" s="54"/>
      <c r="E54" s="54"/>
      <c r="F54" s="54"/>
      <c r="G54" s="55">
        <v>93</v>
      </c>
      <c r="H54" s="56">
        <f t="shared" si="3"/>
        <v>8.4707168230257757E-3</v>
      </c>
      <c r="I54" s="47"/>
      <c r="J54" s="54" t="s">
        <v>41</v>
      </c>
      <c r="K54" s="54"/>
      <c r="L54" s="55">
        <v>147</v>
      </c>
      <c r="M54" s="56">
        <f t="shared" si="4"/>
        <v>1.7785843920145192E-2</v>
      </c>
      <c r="N54" s="47"/>
      <c r="O54" s="54" t="s">
        <v>41</v>
      </c>
      <c r="P54" s="54"/>
      <c r="Q54" s="55">
        <v>16</v>
      </c>
      <c r="R54" s="56">
        <f t="shared" si="5"/>
        <v>1.7075773745997867E-2</v>
      </c>
      <c r="U54" s="22"/>
      <c r="V54" s="22"/>
      <c r="W54" s="22"/>
      <c r="X54" s="20"/>
    </row>
    <row r="55" spans="2:24" ht="30" customHeight="1" x14ac:dyDescent="0.3">
      <c r="B55" s="30" t="s">
        <v>5</v>
      </c>
      <c r="C55" s="61"/>
      <c r="D55" s="61"/>
      <c r="E55" s="61"/>
      <c r="F55" s="61"/>
      <c r="G55" s="39">
        <f>SUM(G46:G54)</f>
        <v>10979</v>
      </c>
      <c r="H55" s="58">
        <f>SUM(H46:H54)</f>
        <v>1</v>
      </c>
      <c r="I55" s="47"/>
      <c r="J55" s="54" t="s">
        <v>42</v>
      </c>
      <c r="K55" s="54"/>
      <c r="L55" s="55">
        <v>2488</v>
      </c>
      <c r="M55" s="56">
        <f t="shared" si="4"/>
        <v>0.30102843315184513</v>
      </c>
      <c r="N55" s="47"/>
      <c r="O55" s="54" t="s">
        <v>42</v>
      </c>
      <c r="P55" s="54"/>
      <c r="Q55" s="55">
        <v>225</v>
      </c>
      <c r="R55" s="56">
        <f t="shared" si="5"/>
        <v>0.24012806830309499</v>
      </c>
      <c r="U55" s="22"/>
      <c r="V55" s="22"/>
      <c r="W55" s="22"/>
      <c r="X55" s="20"/>
    </row>
    <row r="56" spans="2:24" ht="30" customHeight="1" x14ac:dyDescent="0.3">
      <c r="I56" s="47"/>
      <c r="J56" s="54" t="s">
        <v>43</v>
      </c>
      <c r="K56" s="54"/>
      <c r="L56" s="55">
        <v>157</v>
      </c>
      <c r="M56" s="56">
        <f t="shared" si="4"/>
        <v>1.8995765275257107E-2</v>
      </c>
      <c r="N56" s="47"/>
      <c r="O56" s="54" t="s">
        <v>43</v>
      </c>
      <c r="P56" s="54"/>
      <c r="Q56" s="55">
        <v>10</v>
      </c>
      <c r="R56" s="56">
        <f t="shared" si="5"/>
        <v>1.0672358591248666E-2</v>
      </c>
      <c r="U56" s="22"/>
      <c r="V56" s="22"/>
      <c r="W56" s="22"/>
      <c r="X56" s="20"/>
    </row>
    <row r="57" spans="2:24" ht="30" customHeight="1" x14ac:dyDescent="0.3">
      <c r="I57" s="47"/>
      <c r="J57" s="54" t="s">
        <v>44</v>
      </c>
      <c r="K57" s="54"/>
      <c r="L57" s="55">
        <v>25</v>
      </c>
      <c r="M57" s="56">
        <f t="shared" si="4"/>
        <v>3.0248033877797943E-3</v>
      </c>
      <c r="N57" s="47"/>
      <c r="O57" s="54" t="s">
        <v>44</v>
      </c>
      <c r="P57" s="54"/>
      <c r="Q57" s="55">
        <v>3</v>
      </c>
      <c r="R57" s="56">
        <f t="shared" si="5"/>
        <v>3.2017075773745998E-3</v>
      </c>
      <c r="U57" s="22"/>
      <c r="V57" s="22"/>
      <c r="W57" s="22"/>
      <c r="X57" s="20"/>
    </row>
    <row r="58" spans="2:24" ht="30" customHeight="1" x14ac:dyDescent="0.3">
      <c r="I58" s="47"/>
      <c r="J58" s="54" t="s">
        <v>45</v>
      </c>
      <c r="K58" s="54"/>
      <c r="L58" s="55">
        <v>249</v>
      </c>
      <c r="M58" s="56">
        <f t="shared" si="4"/>
        <v>3.012704174228675E-2</v>
      </c>
      <c r="N58" s="47"/>
      <c r="O58" s="54" t="s">
        <v>45</v>
      </c>
      <c r="P58" s="54"/>
      <c r="Q58" s="55">
        <v>11</v>
      </c>
      <c r="R58" s="56">
        <f t="shared" si="5"/>
        <v>1.1739594450373533E-2</v>
      </c>
      <c r="U58" s="22"/>
      <c r="V58" s="22"/>
      <c r="W58" s="22"/>
      <c r="X58" s="20"/>
    </row>
    <row r="59" spans="2:24" ht="30" customHeight="1" x14ac:dyDescent="0.3">
      <c r="I59" s="47"/>
      <c r="J59" s="54" t="s">
        <v>46</v>
      </c>
      <c r="K59" s="54"/>
      <c r="L59" s="55">
        <v>531</v>
      </c>
      <c r="M59" s="56">
        <f t="shared" si="4"/>
        <v>6.4246823956442836E-2</v>
      </c>
      <c r="N59" s="47"/>
      <c r="O59" s="54" t="s">
        <v>46</v>
      </c>
      <c r="P59" s="54"/>
      <c r="Q59" s="55">
        <v>120</v>
      </c>
      <c r="R59" s="56">
        <f t="shared" si="5"/>
        <v>0.12806830309498399</v>
      </c>
      <c r="U59" s="22"/>
      <c r="V59" s="22"/>
      <c r="W59" s="22"/>
      <c r="X59" s="20"/>
    </row>
    <row r="60" spans="2:24" ht="30" customHeight="1" x14ac:dyDescent="0.3">
      <c r="I60" s="47"/>
      <c r="J60" s="54" t="s">
        <v>47</v>
      </c>
      <c r="K60" s="54"/>
      <c r="L60" s="55">
        <v>82</v>
      </c>
      <c r="M60" s="56">
        <f t="shared" si="4"/>
        <v>9.9213551119177248E-3</v>
      </c>
      <c r="N60" s="47"/>
      <c r="O60" s="54" t="s">
        <v>47</v>
      </c>
      <c r="P60" s="54"/>
      <c r="Q60" s="55">
        <v>10</v>
      </c>
      <c r="R60" s="56">
        <f t="shared" si="5"/>
        <v>1.0672358591248666E-2</v>
      </c>
      <c r="U60" s="22"/>
      <c r="V60" s="22"/>
      <c r="W60" s="22"/>
      <c r="X60" s="20"/>
    </row>
    <row r="61" spans="2:24" ht="30" customHeight="1" x14ac:dyDescent="0.3">
      <c r="I61" s="47"/>
      <c r="J61" s="54" t="s">
        <v>48</v>
      </c>
      <c r="K61" s="54"/>
      <c r="L61" s="55">
        <v>3</v>
      </c>
      <c r="M61" s="56">
        <f t="shared" si="4"/>
        <v>3.6297640653357529E-4</v>
      </c>
      <c r="N61" s="47"/>
      <c r="O61" s="54" t="s">
        <v>48</v>
      </c>
      <c r="P61" s="54"/>
      <c r="Q61" s="55">
        <v>1</v>
      </c>
      <c r="R61" s="56">
        <f t="shared" si="5"/>
        <v>1.0672358591248667E-3</v>
      </c>
      <c r="U61" s="22"/>
      <c r="V61" s="22"/>
      <c r="W61" s="22"/>
      <c r="X61" s="20"/>
    </row>
    <row r="62" spans="2:24" ht="30" customHeight="1" x14ac:dyDescent="0.3">
      <c r="I62" s="47"/>
      <c r="J62" s="54" t="s">
        <v>49</v>
      </c>
      <c r="K62" s="54"/>
      <c r="L62" s="55">
        <v>222</v>
      </c>
      <c r="M62" s="56">
        <f t="shared" si="4"/>
        <v>2.6860254083484573E-2</v>
      </c>
      <c r="N62" s="47"/>
      <c r="O62" s="54" t="s">
        <v>49</v>
      </c>
      <c r="P62" s="54"/>
      <c r="Q62" s="55">
        <v>10</v>
      </c>
      <c r="R62" s="56">
        <f t="shared" si="5"/>
        <v>1.0672358591248666E-2</v>
      </c>
      <c r="U62" s="22"/>
      <c r="V62" s="22"/>
      <c r="W62" s="22"/>
      <c r="X62" s="20"/>
    </row>
    <row r="63" spans="2:24" ht="30" customHeight="1" x14ac:dyDescent="0.3">
      <c r="I63" s="47"/>
      <c r="J63" s="54" t="s">
        <v>50</v>
      </c>
      <c r="K63" s="54"/>
      <c r="L63" s="55">
        <v>176</v>
      </c>
      <c r="M63" s="56">
        <f t="shared" si="4"/>
        <v>2.1294615849969754E-2</v>
      </c>
      <c r="N63" s="47"/>
      <c r="O63" s="54" t="s">
        <v>50</v>
      </c>
      <c r="P63" s="54"/>
      <c r="Q63" s="55">
        <v>7</v>
      </c>
      <c r="R63" s="56">
        <f t="shared" si="5"/>
        <v>7.470651013874066E-3</v>
      </c>
      <c r="U63" s="22"/>
      <c r="V63" s="22"/>
      <c r="W63" s="22"/>
      <c r="X63" s="20"/>
    </row>
    <row r="64" spans="2:24" ht="30" customHeight="1" x14ac:dyDescent="0.3">
      <c r="I64" s="47"/>
      <c r="J64" s="54" t="s">
        <v>51</v>
      </c>
      <c r="K64" s="54"/>
      <c r="L64" s="55">
        <v>75</v>
      </c>
      <c r="M64" s="56">
        <f t="shared" si="4"/>
        <v>9.0744101633393835E-3</v>
      </c>
      <c r="N64" s="47"/>
      <c r="O64" s="54" t="s">
        <v>51</v>
      </c>
      <c r="P64" s="54"/>
      <c r="Q64" s="55">
        <v>9</v>
      </c>
      <c r="R64" s="56">
        <f t="shared" si="5"/>
        <v>9.6051227321237997E-3</v>
      </c>
      <c r="U64" s="22"/>
      <c r="V64" s="22"/>
      <c r="W64" s="22"/>
      <c r="X64" s="20"/>
    </row>
    <row r="65" spans="2:24" ht="30" customHeight="1" x14ac:dyDescent="0.3">
      <c r="I65" s="47"/>
      <c r="J65" s="62" t="s">
        <v>52</v>
      </c>
      <c r="K65" s="62"/>
      <c r="L65" s="55">
        <v>97</v>
      </c>
      <c r="M65" s="56">
        <f t="shared" si="4"/>
        <v>1.1736237144585602E-2</v>
      </c>
      <c r="N65" s="47"/>
      <c r="O65" s="62" t="s">
        <v>52</v>
      </c>
      <c r="P65" s="62"/>
      <c r="Q65" s="55">
        <v>10</v>
      </c>
      <c r="R65" s="56">
        <f t="shared" si="5"/>
        <v>1.0672358591248666E-2</v>
      </c>
      <c r="U65" s="22"/>
      <c r="V65" s="22"/>
      <c r="W65" s="22"/>
      <c r="X65" s="20"/>
    </row>
    <row r="66" spans="2:24" ht="29.25" customHeight="1" thickBot="1" x14ac:dyDescent="0.35">
      <c r="B66" s="47"/>
      <c r="H66" s="47"/>
      <c r="I66" s="47"/>
      <c r="J66" s="54" t="s">
        <v>53</v>
      </c>
      <c r="K66" s="54"/>
      <c r="L66" s="55">
        <v>2331</v>
      </c>
      <c r="M66" s="56">
        <f t="shared" si="4"/>
        <v>0.28203266787658804</v>
      </c>
      <c r="N66" s="47"/>
      <c r="O66" s="54" t="s">
        <v>53</v>
      </c>
      <c r="P66" s="54"/>
      <c r="Q66" s="55">
        <v>299</v>
      </c>
      <c r="R66" s="56">
        <f t="shared" si="5"/>
        <v>0.31910352187833513</v>
      </c>
      <c r="S66" s="22"/>
      <c r="U66" s="22"/>
      <c r="V66" s="22"/>
      <c r="W66" s="22"/>
      <c r="X66" s="20"/>
    </row>
    <row r="67" spans="2:24" ht="29.25" customHeight="1" x14ac:dyDescent="0.3">
      <c r="B67" s="47"/>
      <c r="H67" s="47"/>
      <c r="I67" s="47"/>
      <c r="J67" s="30" t="s">
        <v>5</v>
      </c>
      <c r="K67" s="39"/>
      <c r="L67" s="39">
        <f>SUM(L51:L66)</f>
        <v>8265</v>
      </c>
      <c r="M67" s="58">
        <f>SUM(M51:M66)</f>
        <v>1.0000000000000002</v>
      </c>
      <c r="N67" s="47"/>
      <c r="O67" s="30" t="s">
        <v>5</v>
      </c>
      <c r="P67" s="39"/>
      <c r="Q67" s="39">
        <f>SUM(Q51:Q66)</f>
        <v>937</v>
      </c>
      <c r="R67" s="58">
        <f>SUM(R51:R66)</f>
        <v>1</v>
      </c>
      <c r="S67" s="22"/>
      <c r="X67" s="20"/>
    </row>
    <row r="68" spans="2:24" ht="29.25" customHeight="1" x14ac:dyDescent="0.3">
      <c r="B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22"/>
      <c r="X68" s="20"/>
    </row>
    <row r="69" spans="2:24" ht="29.25" customHeight="1" x14ac:dyDescent="0.3">
      <c r="B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22"/>
      <c r="X69" s="20"/>
    </row>
    <row r="70" spans="2:24" ht="29.25" customHeight="1" x14ac:dyDescent="0.3">
      <c r="B70" s="23" t="s">
        <v>54</v>
      </c>
      <c r="C70" s="63" t="s">
        <v>5</v>
      </c>
      <c r="D70" s="24" t="s">
        <v>9</v>
      </c>
      <c r="E70" s="23"/>
      <c r="F70" s="24" t="s">
        <v>10</v>
      </c>
      <c r="G70" s="23"/>
      <c r="H70" s="24" t="s">
        <v>11</v>
      </c>
      <c r="I70" s="25"/>
      <c r="R70" s="47"/>
      <c r="S70" s="22"/>
      <c r="X70" s="20"/>
    </row>
    <row r="71" spans="2:24" ht="29.25" customHeight="1" x14ac:dyDescent="0.3">
      <c r="B71" s="23"/>
      <c r="C71" s="63"/>
      <c r="D71" s="24"/>
      <c r="E71" s="23"/>
      <c r="F71" s="24"/>
      <c r="G71" s="23"/>
      <c r="H71" s="24"/>
      <c r="I71" s="25"/>
      <c r="R71" s="47"/>
      <c r="S71" s="22"/>
      <c r="X71" s="20"/>
    </row>
    <row r="72" spans="2:24" ht="26.5" customHeight="1" x14ac:dyDescent="0.3">
      <c r="B72" s="28" t="s">
        <v>55</v>
      </c>
      <c r="C72" s="33">
        <f t="shared" ref="C72:C97" si="6">SUM(D72:I72)</f>
        <v>337</v>
      </c>
      <c r="D72" s="34">
        <v>1</v>
      </c>
      <c r="E72" s="34"/>
      <c r="F72" s="34">
        <v>305</v>
      </c>
      <c r="G72" s="34"/>
      <c r="H72" s="34">
        <v>31</v>
      </c>
      <c r="I72" s="34"/>
      <c r="R72" s="47"/>
      <c r="S72" s="22"/>
      <c r="X72" s="20"/>
    </row>
    <row r="73" spans="2:24" ht="26.5" customHeight="1" x14ac:dyDescent="0.3">
      <c r="B73" s="28" t="s">
        <v>56</v>
      </c>
      <c r="C73" s="33">
        <f t="shared" si="6"/>
        <v>612</v>
      </c>
      <c r="D73" s="35">
        <v>0</v>
      </c>
      <c r="E73" s="35"/>
      <c r="F73" s="35">
        <v>526</v>
      </c>
      <c r="G73" s="35"/>
      <c r="H73" s="35">
        <v>86</v>
      </c>
      <c r="I73" s="35"/>
      <c r="R73" s="47"/>
      <c r="S73" s="22"/>
      <c r="X73" s="20"/>
    </row>
    <row r="74" spans="2:24" ht="26.5" customHeight="1" x14ac:dyDescent="0.3">
      <c r="B74" s="28" t="s">
        <v>57</v>
      </c>
      <c r="C74" s="33">
        <f t="shared" si="6"/>
        <v>198</v>
      </c>
      <c r="D74" s="35">
        <v>0</v>
      </c>
      <c r="E74" s="35"/>
      <c r="F74" s="35">
        <v>172</v>
      </c>
      <c r="G74" s="35"/>
      <c r="H74" s="35">
        <v>26</v>
      </c>
      <c r="I74" s="35"/>
      <c r="K74" s="25" t="s">
        <v>4</v>
      </c>
      <c r="L74" s="23"/>
      <c r="M74" s="49">
        <v>2025</v>
      </c>
      <c r="N74" s="49">
        <v>2026</v>
      </c>
      <c r="O74" s="50" t="s">
        <v>58</v>
      </c>
      <c r="R74" s="47"/>
      <c r="S74" s="22"/>
      <c r="X74" s="20"/>
    </row>
    <row r="75" spans="2:24" ht="26.5" customHeight="1" x14ac:dyDescent="0.3">
      <c r="B75" s="28" t="s">
        <v>59</v>
      </c>
      <c r="C75" s="33">
        <f t="shared" si="6"/>
        <v>646</v>
      </c>
      <c r="D75" s="35">
        <v>0</v>
      </c>
      <c r="E75" s="35"/>
      <c r="F75" s="35">
        <v>565</v>
      </c>
      <c r="G75" s="35"/>
      <c r="H75" s="35">
        <v>81</v>
      </c>
      <c r="I75" s="35"/>
      <c r="K75" s="62" t="s">
        <v>6</v>
      </c>
      <c r="L75" s="62"/>
      <c r="M75" s="64">
        <v>5428</v>
      </c>
      <c r="N75" s="64">
        <v>3001</v>
      </c>
      <c r="O75" s="65">
        <f>N75/M75-1</f>
        <v>-0.44712601326455415</v>
      </c>
      <c r="R75" s="47"/>
      <c r="S75" s="22"/>
      <c r="X75" s="20"/>
    </row>
    <row r="76" spans="2:24" ht="26.5" customHeight="1" x14ac:dyDescent="0.3">
      <c r="B76" s="28" t="s">
        <v>60</v>
      </c>
      <c r="C76" s="33">
        <f t="shared" si="6"/>
        <v>456</v>
      </c>
      <c r="D76" s="35">
        <v>0</v>
      </c>
      <c r="E76" s="35"/>
      <c r="F76" s="35">
        <v>390</v>
      </c>
      <c r="G76" s="35"/>
      <c r="H76" s="35">
        <v>66</v>
      </c>
      <c r="I76" s="35"/>
      <c r="K76" s="62" t="s">
        <v>7</v>
      </c>
      <c r="L76" s="62"/>
      <c r="M76" s="64">
        <v>6838</v>
      </c>
      <c r="N76" s="64">
        <v>3286</v>
      </c>
      <c r="O76" s="65">
        <f>N76/M76-1</f>
        <v>-0.51945013161743203</v>
      </c>
      <c r="R76" s="47"/>
      <c r="S76" s="22"/>
      <c r="X76" s="20"/>
    </row>
    <row r="77" spans="2:24" ht="26.5" customHeight="1" thickBot="1" x14ac:dyDescent="0.35">
      <c r="B77" s="28" t="s">
        <v>61</v>
      </c>
      <c r="C77" s="33">
        <f t="shared" si="6"/>
        <v>390</v>
      </c>
      <c r="D77" s="35">
        <v>0</v>
      </c>
      <c r="E77" s="35"/>
      <c r="F77" s="35">
        <v>334</v>
      </c>
      <c r="G77" s="35"/>
      <c r="H77" s="35">
        <v>56</v>
      </c>
      <c r="I77" s="35"/>
      <c r="K77" s="62" t="s">
        <v>8</v>
      </c>
      <c r="L77" s="62"/>
      <c r="M77" s="64">
        <v>9194</v>
      </c>
      <c r="N77" s="64">
        <v>4692</v>
      </c>
      <c r="O77" s="65">
        <f>N77/M77-1</f>
        <v>-0.48966717424407225</v>
      </c>
      <c r="R77" s="47"/>
      <c r="S77" s="22"/>
      <c r="X77" s="20"/>
    </row>
    <row r="78" spans="2:24" ht="26.5" customHeight="1" x14ac:dyDescent="0.35">
      <c r="B78" s="28" t="s">
        <v>62</v>
      </c>
      <c r="C78" s="33">
        <f t="shared" si="6"/>
        <v>349</v>
      </c>
      <c r="D78" s="35">
        <v>0</v>
      </c>
      <c r="E78" s="35"/>
      <c r="F78" s="35">
        <v>345</v>
      </c>
      <c r="G78" s="35"/>
      <c r="H78" s="35">
        <v>4</v>
      </c>
      <c r="I78" s="35"/>
      <c r="K78" s="30" t="s">
        <v>5</v>
      </c>
      <c r="L78" s="61"/>
      <c r="M78" s="39">
        <f>SUM(M75:M77)</f>
        <v>21460</v>
      </c>
      <c r="N78" s="39">
        <f>SUM(N75:N77)</f>
        <v>10979</v>
      </c>
      <c r="O78" s="66">
        <f>N78/M78-1</f>
        <v>-0.48839701770736255</v>
      </c>
      <c r="P78"/>
      <c r="R78" s="47"/>
      <c r="S78" s="22"/>
      <c r="X78" s="20"/>
    </row>
    <row r="79" spans="2:24" ht="26.5" customHeight="1" x14ac:dyDescent="0.3">
      <c r="B79" s="28" t="s">
        <v>63</v>
      </c>
      <c r="C79" s="33">
        <f t="shared" si="6"/>
        <v>895</v>
      </c>
      <c r="D79" s="35">
        <v>0</v>
      </c>
      <c r="E79" s="35"/>
      <c r="F79" s="35">
        <v>732</v>
      </c>
      <c r="G79" s="35"/>
      <c r="H79" s="35">
        <v>163</v>
      </c>
      <c r="I79" s="35"/>
      <c r="R79" s="47"/>
      <c r="S79" s="22"/>
      <c r="X79" s="20"/>
    </row>
    <row r="80" spans="2:24" ht="26.5" customHeight="1" x14ac:dyDescent="0.3">
      <c r="B80" s="28" t="s">
        <v>64</v>
      </c>
      <c r="C80" s="33">
        <f t="shared" si="6"/>
        <v>258</v>
      </c>
      <c r="D80" s="35">
        <v>0</v>
      </c>
      <c r="E80" s="35"/>
      <c r="F80" s="35">
        <v>191</v>
      </c>
      <c r="G80" s="35"/>
      <c r="H80" s="35">
        <v>67</v>
      </c>
      <c r="I80" s="35"/>
      <c r="R80" s="47"/>
      <c r="S80" s="22"/>
      <c r="X80" s="20"/>
    </row>
    <row r="81" spans="2:24" ht="26.5" customHeight="1" x14ac:dyDescent="0.3">
      <c r="B81" s="28" t="s">
        <v>65</v>
      </c>
      <c r="C81" s="33">
        <f t="shared" si="6"/>
        <v>342</v>
      </c>
      <c r="D81" s="35">
        <v>44</v>
      </c>
      <c r="E81" s="35"/>
      <c r="F81" s="35">
        <v>261</v>
      </c>
      <c r="G81" s="35"/>
      <c r="H81" s="35">
        <v>37</v>
      </c>
      <c r="I81" s="35"/>
      <c r="R81" s="47"/>
      <c r="S81" s="22"/>
      <c r="X81" s="20"/>
    </row>
    <row r="82" spans="2:24" ht="26.5" customHeight="1" x14ac:dyDescent="0.3">
      <c r="B82" s="28" t="s">
        <v>66</v>
      </c>
      <c r="C82" s="33">
        <f t="shared" si="6"/>
        <v>409</v>
      </c>
      <c r="D82" s="35">
        <v>22</v>
      </c>
      <c r="E82" s="35"/>
      <c r="F82" s="35">
        <v>376</v>
      </c>
      <c r="G82" s="35"/>
      <c r="H82" s="35">
        <v>11</v>
      </c>
      <c r="I82" s="35"/>
      <c r="R82" s="47"/>
      <c r="S82" s="22"/>
      <c r="X82" s="20"/>
    </row>
    <row r="83" spans="2:24" ht="26.5" customHeight="1" x14ac:dyDescent="0.3">
      <c r="B83" s="28" t="s">
        <v>67</v>
      </c>
      <c r="C83" s="33">
        <f t="shared" si="6"/>
        <v>641</v>
      </c>
      <c r="D83" s="35">
        <v>0</v>
      </c>
      <c r="E83" s="35"/>
      <c r="F83" s="35">
        <v>447</v>
      </c>
      <c r="G83" s="35"/>
      <c r="H83" s="35">
        <v>194</v>
      </c>
      <c r="I83" s="35"/>
      <c r="R83" s="47"/>
      <c r="S83" s="22"/>
      <c r="X83" s="20"/>
    </row>
    <row r="84" spans="2:24" ht="26.5" customHeight="1" x14ac:dyDescent="0.3">
      <c r="B84" s="28" t="s">
        <v>68</v>
      </c>
      <c r="C84" s="33">
        <f t="shared" si="6"/>
        <v>495</v>
      </c>
      <c r="D84" s="35">
        <v>55</v>
      </c>
      <c r="E84" s="35"/>
      <c r="F84" s="35">
        <v>408</v>
      </c>
      <c r="G84" s="35"/>
      <c r="H84" s="35">
        <v>32</v>
      </c>
      <c r="I84" s="35"/>
      <c r="R84" s="47"/>
      <c r="S84" s="22"/>
      <c r="X84" s="20"/>
    </row>
    <row r="85" spans="2:24" ht="26.5" customHeight="1" x14ac:dyDescent="0.3">
      <c r="B85" s="28" t="s">
        <v>69</v>
      </c>
      <c r="C85" s="33">
        <f t="shared" si="6"/>
        <v>353</v>
      </c>
      <c r="D85" s="35">
        <v>23</v>
      </c>
      <c r="E85" s="35"/>
      <c r="F85" s="35">
        <v>303</v>
      </c>
      <c r="G85" s="35"/>
      <c r="H85" s="35">
        <v>27</v>
      </c>
      <c r="I85" s="35"/>
      <c r="R85" s="47"/>
      <c r="S85" s="22"/>
      <c r="X85" s="20"/>
    </row>
    <row r="86" spans="2:24" ht="35.25" customHeight="1" x14ac:dyDescent="0.3">
      <c r="B86" s="28" t="s">
        <v>70</v>
      </c>
      <c r="C86" s="33">
        <f t="shared" si="6"/>
        <v>1518</v>
      </c>
      <c r="D86" s="35">
        <v>209</v>
      </c>
      <c r="E86" s="35"/>
      <c r="F86" s="35">
        <v>1206</v>
      </c>
      <c r="G86" s="35"/>
      <c r="H86" s="35">
        <v>103</v>
      </c>
      <c r="I86" s="35"/>
      <c r="R86" s="47"/>
      <c r="S86" s="22"/>
      <c r="X86" s="20"/>
    </row>
    <row r="87" spans="2:24" ht="33.75" customHeight="1" x14ac:dyDescent="0.3">
      <c r="B87" s="28" t="s">
        <v>71</v>
      </c>
      <c r="C87" s="33">
        <f t="shared" si="6"/>
        <v>453</v>
      </c>
      <c r="D87" s="35">
        <v>32</v>
      </c>
      <c r="E87" s="35"/>
      <c r="F87" s="35">
        <v>376</v>
      </c>
      <c r="G87" s="35"/>
      <c r="H87" s="35">
        <v>45</v>
      </c>
      <c r="I87" s="35"/>
      <c r="R87" s="47"/>
      <c r="S87" s="22"/>
      <c r="X87" s="20"/>
    </row>
    <row r="88" spans="2:24" ht="26.5" customHeight="1" x14ac:dyDescent="0.3">
      <c r="B88" s="28" t="s">
        <v>72</v>
      </c>
      <c r="C88" s="33">
        <f t="shared" si="6"/>
        <v>334</v>
      </c>
      <c r="D88" s="35">
        <v>71</v>
      </c>
      <c r="E88" s="35"/>
      <c r="F88" s="35">
        <v>243</v>
      </c>
      <c r="G88" s="35"/>
      <c r="H88" s="35">
        <v>20</v>
      </c>
      <c r="I88" s="35"/>
      <c r="R88" s="47"/>
      <c r="S88" s="22"/>
      <c r="X88" s="20"/>
    </row>
    <row r="89" spans="2:24" ht="26.5" customHeight="1" x14ac:dyDescent="0.3">
      <c r="B89" s="28" t="s">
        <v>73</v>
      </c>
      <c r="C89" s="33">
        <f t="shared" si="6"/>
        <v>55</v>
      </c>
      <c r="D89" s="35">
        <v>0</v>
      </c>
      <c r="E89" s="35"/>
      <c r="F89" s="35">
        <v>54</v>
      </c>
      <c r="G89" s="35"/>
      <c r="H89" s="35">
        <v>1</v>
      </c>
      <c r="I89" s="35"/>
      <c r="R89" s="47"/>
      <c r="S89" s="22"/>
      <c r="X89" s="20"/>
    </row>
    <row r="90" spans="2:24" ht="26.5" customHeight="1" x14ac:dyDescent="0.3">
      <c r="B90" s="28" t="s">
        <v>74</v>
      </c>
      <c r="C90" s="33">
        <f t="shared" si="6"/>
        <v>84</v>
      </c>
      <c r="D90" s="35">
        <v>0</v>
      </c>
      <c r="E90" s="35"/>
      <c r="F90" s="35">
        <v>82</v>
      </c>
      <c r="G90" s="35"/>
      <c r="H90" s="35">
        <v>2</v>
      </c>
      <c r="I90" s="35"/>
      <c r="R90" s="47"/>
      <c r="S90" s="22"/>
      <c r="X90" s="20"/>
    </row>
    <row r="91" spans="2:24" ht="26.5" customHeight="1" x14ac:dyDescent="0.3">
      <c r="B91" s="28" t="s">
        <v>75</v>
      </c>
      <c r="C91" s="33">
        <f t="shared" si="6"/>
        <v>197</v>
      </c>
      <c r="D91" s="35">
        <v>28</v>
      </c>
      <c r="E91" s="35"/>
      <c r="F91" s="35">
        <v>163</v>
      </c>
      <c r="G91" s="35"/>
      <c r="H91" s="35">
        <v>6</v>
      </c>
      <c r="I91" s="35"/>
      <c r="R91" s="47"/>
      <c r="S91" s="22"/>
      <c r="X91" s="20"/>
    </row>
    <row r="92" spans="2:24" ht="26.5" customHeight="1" x14ac:dyDescent="0.3">
      <c r="B92" s="28" t="s">
        <v>76</v>
      </c>
      <c r="C92" s="33">
        <f t="shared" si="6"/>
        <v>450</v>
      </c>
      <c r="D92" s="35">
        <v>2</v>
      </c>
      <c r="E92" s="35"/>
      <c r="F92" s="35">
        <v>403</v>
      </c>
      <c r="G92" s="35"/>
      <c r="H92" s="35">
        <v>45</v>
      </c>
      <c r="I92" s="35"/>
      <c r="R92" s="47"/>
      <c r="S92" s="22"/>
      <c r="X92" s="20"/>
    </row>
    <row r="93" spans="2:24" ht="26.5" customHeight="1" x14ac:dyDescent="0.3">
      <c r="B93" s="28" t="s">
        <v>77</v>
      </c>
      <c r="C93" s="33">
        <f t="shared" si="6"/>
        <v>336</v>
      </c>
      <c r="D93" s="35">
        <v>0</v>
      </c>
      <c r="E93" s="35"/>
      <c r="F93" s="35">
        <v>314</v>
      </c>
      <c r="G93" s="35"/>
      <c r="H93" s="35">
        <v>22</v>
      </c>
      <c r="I93" s="35"/>
      <c r="R93" s="47"/>
      <c r="S93" s="22"/>
      <c r="X93" s="20"/>
    </row>
    <row r="94" spans="2:24" ht="26.5" customHeight="1" x14ac:dyDescent="0.3">
      <c r="B94" s="28" t="s">
        <v>78</v>
      </c>
      <c r="C94" s="33">
        <f t="shared" si="6"/>
        <v>687</v>
      </c>
      <c r="D94" s="35">
        <v>52</v>
      </c>
      <c r="E94" s="35"/>
      <c r="F94" s="35">
        <v>601</v>
      </c>
      <c r="G94" s="35"/>
      <c r="H94" s="35">
        <v>34</v>
      </c>
      <c r="I94" s="35"/>
      <c r="R94" s="47"/>
      <c r="S94" s="22"/>
      <c r="X94" s="20"/>
    </row>
    <row r="95" spans="2:24" ht="26.5" customHeight="1" x14ac:dyDescent="0.3">
      <c r="B95" s="28" t="s">
        <v>79</v>
      </c>
      <c r="C95" s="33">
        <f t="shared" si="6"/>
        <v>237</v>
      </c>
      <c r="D95" s="35">
        <v>0</v>
      </c>
      <c r="E95" s="35"/>
      <c r="F95" s="35">
        <v>193</v>
      </c>
      <c r="G95" s="35"/>
      <c r="H95" s="35">
        <v>44</v>
      </c>
      <c r="I95" s="35"/>
      <c r="R95" s="47"/>
      <c r="S95" s="22"/>
      <c r="X95" s="20"/>
    </row>
    <row r="96" spans="2:24" ht="26.5" customHeight="1" x14ac:dyDescent="0.3">
      <c r="B96" s="28" t="s">
        <v>80</v>
      </c>
      <c r="C96" s="33">
        <f t="shared" si="6"/>
        <v>174</v>
      </c>
      <c r="D96" s="35">
        <v>1</v>
      </c>
      <c r="E96" s="35"/>
      <c r="F96" s="35">
        <v>162</v>
      </c>
      <c r="G96" s="35"/>
      <c r="H96" s="35">
        <v>11</v>
      </c>
      <c r="I96" s="35"/>
      <c r="R96" s="47"/>
      <c r="S96" s="22"/>
      <c r="X96" s="20"/>
    </row>
    <row r="97" spans="2:24" ht="26.5" customHeight="1" thickBot="1" x14ac:dyDescent="0.35">
      <c r="B97" s="28" t="s">
        <v>81</v>
      </c>
      <c r="C97" s="33">
        <f t="shared" si="6"/>
        <v>73</v>
      </c>
      <c r="D97" s="67">
        <v>0</v>
      </c>
      <c r="E97" s="67"/>
      <c r="F97" s="67">
        <v>67</v>
      </c>
      <c r="G97" s="67"/>
      <c r="H97" s="67">
        <v>6</v>
      </c>
      <c r="I97" s="67"/>
      <c r="R97" s="47"/>
      <c r="S97" s="22"/>
      <c r="X97" s="20"/>
    </row>
    <row r="98" spans="2:24" ht="29.25" customHeight="1" x14ac:dyDescent="0.3">
      <c r="B98" s="30" t="s">
        <v>5</v>
      </c>
      <c r="C98" s="39">
        <f>SUM(C72:C97)</f>
        <v>10979</v>
      </c>
      <c r="D98" s="31">
        <f>SUM(D72:E97)</f>
        <v>540</v>
      </c>
      <c r="E98" s="31"/>
      <c r="F98" s="31">
        <f t="shared" ref="F98" si="7">SUM(F72:G97)</f>
        <v>9219</v>
      </c>
      <c r="G98" s="31"/>
      <c r="H98" s="31">
        <f t="shared" ref="H98" si="8">SUM(H72:I97)</f>
        <v>1220</v>
      </c>
      <c r="I98" s="31"/>
      <c r="J98" s="22"/>
      <c r="K98" s="22"/>
      <c r="L98" s="22"/>
      <c r="M98" s="22"/>
      <c r="N98" s="22"/>
      <c r="O98" s="22"/>
      <c r="P98" s="22"/>
      <c r="Q98" s="22"/>
      <c r="R98" s="47"/>
      <c r="S98" s="22"/>
      <c r="X98" s="20"/>
    </row>
    <row r="99" spans="2:24" ht="29.25" customHeight="1" x14ac:dyDescent="0.3">
      <c r="B99" s="68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47"/>
      <c r="S99" s="22"/>
      <c r="X99" s="20"/>
    </row>
    <row r="100" spans="2:24" ht="18.75" customHeight="1" x14ac:dyDescent="0.3"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22"/>
      <c r="T100" s="22"/>
      <c r="X100" s="20"/>
    </row>
    <row r="101" spans="2:24" ht="30" customHeight="1" x14ac:dyDescent="0.3"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 t="s">
        <v>82</v>
      </c>
      <c r="N101" s="22" t="s">
        <v>82</v>
      </c>
      <c r="O101" s="22"/>
      <c r="P101" s="22"/>
      <c r="Q101" s="22"/>
      <c r="R101" s="22"/>
      <c r="S101" s="22"/>
      <c r="T101" s="22"/>
      <c r="X101" s="20"/>
    </row>
    <row r="102" spans="2:24" ht="64.5" customHeight="1" x14ac:dyDescent="0.3">
      <c r="B102" s="69" t="s">
        <v>54</v>
      </c>
      <c r="C102" s="70"/>
      <c r="D102" s="71" t="s">
        <v>83</v>
      </c>
      <c r="E102" s="72">
        <v>2022</v>
      </c>
      <c r="F102" s="71">
        <v>2023</v>
      </c>
      <c r="G102" s="71">
        <v>2024</v>
      </c>
      <c r="H102" s="71">
        <v>2025</v>
      </c>
      <c r="I102" s="71" t="s">
        <v>84</v>
      </c>
      <c r="K102" s="22"/>
      <c r="M102" s="73" t="s">
        <v>73</v>
      </c>
      <c r="N102" s="74">
        <v>2959</v>
      </c>
      <c r="O102" s="22"/>
      <c r="P102" s="22"/>
      <c r="Q102" s="22"/>
      <c r="R102" s="22"/>
      <c r="S102" s="22"/>
      <c r="T102" s="22"/>
      <c r="X102" s="20"/>
    </row>
    <row r="103" spans="2:24" ht="18" customHeight="1" x14ac:dyDescent="0.3">
      <c r="B103" s="75" t="s">
        <v>55</v>
      </c>
      <c r="C103" s="75"/>
      <c r="D103" s="76">
        <f>SUM(E103:I103)</f>
        <v>9244</v>
      </c>
      <c r="E103" s="77">
        <v>2440</v>
      </c>
      <c r="F103" s="77">
        <v>1928</v>
      </c>
      <c r="G103" s="78">
        <v>1865</v>
      </c>
      <c r="H103" s="78">
        <v>2674</v>
      </c>
      <c r="I103" s="77">
        <v>337</v>
      </c>
      <c r="K103" s="22"/>
      <c r="M103" s="73" t="s">
        <v>74</v>
      </c>
      <c r="N103" s="74">
        <v>4731</v>
      </c>
      <c r="O103" s="22"/>
      <c r="P103" s="22"/>
      <c r="Q103" s="22"/>
      <c r="R103" s="22"/>
      <c r="S103" s="22"/>
      <c r="T103" s="22"/>
      <c r="X103" s="20"/>
    </row>
    <row r="104" spans="2:24" ht="18" customHeight="1" x14ac:dyDescent="0.3">
      <c r="B104" s="75" t="s">
        <v>56</v>
      </c>
      <c r="C104" s="75"/>
      <c r="D104" s="76">
        <f t="shared" ref="D104:D128" si="9">SUM(E104:I104)</f>
        <v>20181</v>
      </c>
      <c r="E104" s="77">
        <v>5012</v>
      </c>
      <c r="F104" s="77">
        <v>4719</v>
      </c>
      <c r="G104" s="77">
        <v>4881</v>
      </c>
      <c r="H104" s="77">
        <v>4957</v>
      </c>
      <c r="I104" s="77">
        <v>612</v>
      </c>
      <c r="K104" s="22"/>
      <c r="M104" s="73" t="s">
        <v>81</v>
      </c>
      <c r="N104" s="74">
        <v>5797</v>
      </c>
      <c r="O104" s="22"/>
      <c r="P104" s="22"/>
      <c r="Q104" s="22"/>
      <c r="R104" s="22"/>
      <c r="S104" s="22"/>
      <c r="T104" s="22"/>
      <c r="X104" s="20"/>
    </row>
    <row r="105" spans="2:24" ht="18" customHeight="1" x14ac:dyDescent="0.3">
      <c r="B105" s="75" t="s">
        <v>57</v>
      </c>
      <c r="C105" s="75"/>
      <c r="D105" s="76">
        <f t="shared" si="9"/>
        <v>15156</v>
      </c>
      <c r="E105" s="77">
        <v>3882</v>
      </c>
      <c r="F105" s="77">
        <v>3423</v>
      </c>
      <c r="G105" s="77">
        <v>3581</v>
      </c>
      <c r="H105" s="77">
        <v>4072</v>
      </c>
      <c r="I105" s="77">
        <v>198</v>
      </c>
      <c r="K105" s="22"/>
      <c r="M105" s="73" t="s">
        <v>80</v>
      </c>
      <c r="N105" s="74">
        <v>6079</v>
      </c>
      <c r="O105" s="22"/>
      <c r="P105" s="22"/>
      <c r="Q105" s="22"/>
      <c r="R105" s="22"/>
      <c r="S105" s="22"/>
      <c r="T105" s="22"/>
      <c r="X105" s="20"/>
    </row>
    <row r="106" spans="2:24" ht="18" customHeight="1" x14ac:dyDescent="0.3">
      <c r="B106" s="75" t="s">
        <v>59</v>
      </c>
      <c r="C106" s="75"/>
      <c r="D106" s="76">
        <f t="shared" si="9"/>
        <v>29601</v>
      </c>
      <c r="E106" s="77">
        <v>7818</v>
      </c>
      <c r="F106" s="77">
        <v>6805</v>
      </c>
      <c r="G106" s="77">
        <v>6935</v>
      </c>
      <c r="H106" s="77">
        <v>7397</v>
      </c>
      <c r="I106" s="77">
        <v>646</v>
      </c>
      <c r="K106" s="22"/>
      <c r="M106" s="73" t="s">
        <v>64</v>
      </c>
      <c r="N106" s="74">
        <v>8490</v>
      </c>
      <c r="O106" s="22"/>
      <c r="P106" s="22"/>
      <c r="Q106" s="22"/>
      <c r="R106" s="22"/>
      <c r="S106" s="22"/>
      <c r="T106" s="22"/>
      <c r="X106" s="20"/>
    </row>
    <row r="107" spans="2:24" ht="18" customHeight="1" x14ac:dyDescent="0.3">
      <c r="B107" s="75" t="s">
        <v>60</v>
      </c>
      <c r="C107" s="75"/>
      <c r="D107" s="76">
        <f t="shared" si="9"/>
        <v>17776</v>
      </c>
      <c r="E107" s="77">
        <v>4156</v>
      </c>
      <c r="F107" s="77">
        <v>3878</v>
      </c>
      <c r="G107" s="77">
        <v>4515</v>
      </c>
      <c r="H107" s="77">
        <v>4771</v>
      </c>
      <c r="I107" s="77">
        <v>456</v>
      </c>
      <c r="K107" s="22"/>
      <c r="M107" s="73" t="s">
        <v>55</v>
      </c>
      <c r="N107" s="74">
        <v>9244</v>
      </c>
      <c r="O107" s="22"/>
      <c r="P107" s="22"/>
      <c r="Q107" s="22"/>
      <c r="R107" s="22"/>
      <c r="S107" s="22"/>
      <c r="T107" s="22"/>
      <c r="X107" s="20"/>
    </row>
    <row r="108" spans="2:24" ht="18" customHeight="1" x14ac:dyDescent="0.3">
      <c r="B108" s="75" t="s">
        <v>61</v>
      </c>
      <c r="C108" s="75"/>
      <c r="D108" s="76">
        <f t="shared" si="9"/>
        <v>15635</v>
      </c>
      <c r="E108" s="77">
        <v>4319</v>
      </c>
      <c r="F108" s="77">
        <v>3479</v>
      </c>
      <c r="G108" s="77">
        <v>3663</v>
      </c>
      <c r="H108" s="77">
        <v>3784</v>
      </c>
      <c r="I108" s="77">
        <v>390</v>
      </c>
      <c r="K108" s="22"/>
      <c r="M108" s="73" t="s">
        <v>75</v>
      </c>
      <c r="N108" s="74">
        <v>9305</v>
      </c>
      <c r="O108" s="22"/>
      <c r="P108" s="22"/>
      <c r="Q108" s="22"/>
      <c r="R108" s="22"/>
      <c r="S108" s="22"/>
      <c r="T108" s="22"/>
      <c r="X108" s="20"/>
    </row>
    <row r="109" spans="2:24" ht="18" customHeight="1" x14ac:dyDescent="0.3">
      <c r="B109" s="75" t="s">
        <v>62</v>
      </c>
      <c r="C109" s="75"/>
      <c r="D109" s="76">
        <f t="shared" si="9"/>
        <v>15987</v>
      </c>
      <c r="E109" s="77">
        <v>3971</v>
      </c>
      <c r="F109" s="77">
        <v>3625</v>
      </c>
      <c r="G109" s="77">
        <v>3889</v>
      </c>
      <c r="H109" s="77">
        <v>4153</v>
      </c>
      <c r="I109" s="77">
        <v>349</v>
      </c>
      <c r="K109" s="22"/>
      <c r="M109" s="73" t="s">
        <v>72</v>
      </c>
      <c r="N109" s="74">
        <v>9402</v>
      </c>
      <c r="O109" s="22"/>
      <c r="P109" s="22"/>
      <c r="Q109" s="22"/>
      <c r="R109" s="22"/>
      <c r="S109" s="22"/>
      <c r="T109" s="22"/>
      <c r="X109" s="20"/>
    </row>
    <row r="110" spans="2:24" ht="18" customHeight="1" x14ac:dyDescent="0.3">
      <c r="B110" s="75" t="s">
        <v>63</v>
      </c>
      <c r="C110" s="75"/>
      <c r="D110" s="76">
        <f t="shared" si="9"/>
        <v>32717</v>
      </c>
      <c r="E110" s="77">
        <v>7639</v>
      </c>
      <c r="F110" s="77">
        <v>7929</v>
      </c>
      <c r="G110" s="77">
        <v>8058</v>
      </c>
      <c r="H110" s="77">
        <v>8196</v>
      </c>
      <c r="I110" s="77">
        <v>895</v>
      </c>
      <c r="K110" s="22"/>
      <c r="M110" s="73" t="s">
        <v>79</v>
      </c>
      <c r="N110" s="74">
        <v>9652</v>
      </c>
      <c r="O110" s="22"/>
      <c r="P110" s="22"/>
      <c r="Q110" s="22"/>
      <c r="R110" s="22"/>
      <c r="S110" s="22"/>
      <c r="T110" s="22"/>
      <c r="X110" s="20"/>
    </row>
    <row r="111" spans="2:24" ht="18" customHeight="1" x14ac:dyDescent="0.3">
      <c r="B111" s="75" t="s">
        <v>64</v>
      </c>
      <c r="C111" s="75"/>
      <c r="D111" s="76">
        <f t="shared" si="9"/>
        <v>8490</v>
      </c>
      <c r="E111" s="77">
        <v>2075</v>
      </c>
      <c r="F111" s="77">
        <v>2066</v>
      </c>
      <c r="G111" s="77">
        <v>2140</v>
      </c>
      <c r="H111" s="77">
        <v>1951</v>
      </c>
      <c r="I111" s="77">
        <v>258</v>
      </c>
      <c r="K111" s="22"/>
      <c r="M111" s="73" t="s">
        <v>69</v>
      </c>
      <c r="N111" s="74">
        <v>10199</v>
      </c>
      <c r="O111" s="22"/>
      <c r="P111" s="22"/>
      <c r="Q111" s="22"/>
      <c r="R111" s="22"/>
      <c r="S111" s="22"/>
      <c r="T111" s="22"/>
      <c r="X111" s="20"/>
    </row>
    <row r="112" spans="2:24" ht="18" customHeight="1" x14ac:dyDescent="0.3">
      <c r="B112" s="75" t="s">
        <v>65</v>
      </c>
      <c r="C112" s="75"/>
      <c r="D112" s="76">
        <f t="shared" si="9"/>
        <v>12035</v>
      </c>
      <c r="E112" s="77">
        <v>3095</v>
      </c>
      <c r="F112" s="77">
        <v>2800</v>
      </c>
      <c r="G112" s="77">
        <v>3017</v>
      </c>
      <c r="H112" s="77">
        <v>2781</v>
      </c>
      <c r="I112" s="77">
        <v>342</v>
      </c>
      <c r="K112" s="22"/>
      <c r="M112" s="73" t="s">
        <v>85</v>
      </c>
      <c r="N112" s="74">
        <v>12035</v>
      </c>
      <c r="O112" s="22"/>
      <c r="P112" s="22"/>
      <c r="Q112" s="22"/>
      <c r="R112" s="22"/>
      <c r="S112" s="22"/>
      <c r="T112" s="22"/>
      <c r="X112" s="20"/>
    </row>
    <row r="113" spans="2:24" ht="18" customHeight="1" x14ac:dyDescent="0.3">
      <c r="B113" s="75" t="s">
        <v>66</v>
      </c>
      <c r="C113" s="75"/>
      <c r="D113" s="76">
        <f t="shared" si="9"/>
        <v>18518</v>
      </c>
      <c r="E113" s="77">
        <v>4952</v>
      </c>
      <c r="F113" s="77">
        <v>4434</v>
      </c>
      <c r="G113" s="77">
        <v>4459</v>
      </c>
      <c r="H113" s="77">
        <v>4264</v>
      </c>
      <c r="I113" s="77">
        <v>409</v>
      </c>
      <c r="K113" s="22"/>
      <c r="M113" s="73" t="s">
        <v>76</v>
      </c>
      <c r="N113" s="74">
        <v>14921</v>
      </c>
      <c r="O113" s="22"/>
      <c r="P113" s="22"/>
      <c r="Q113" s="22"/>
      <c r="R113" s="22"/>
      <c r="S113" s="22"/>
      <c r="T113" s="22"/>
      <c r="X113" s="20"/>
    </row>
    <row r="114" spans="2:24" ht="18" customHeight="1" x14ac:dyDescent="0.3">
      <c r="B114" s="75" t="s">
        <v>67</v>
      </c>
      <c r="C114" s="75"/>
      <c r="D114" s="76">
        <f t="shared" si="9"/>
        <v>40810</v>
      </c>
      <c r="E114" s="77">
        <v>9079</v>
      </c>
      <c r="F114" s="77">
        <v>9810</v>
      </c>
      <c r="G114" s="77">
        <v>9974</v>
      </c>
      <c r="H114" s="77">
        <v>11306</v>
      </c>
      <c r="I114" s="77">
        <v>641</v>
      </c>
      <c r="K114" s="22"/>
      <c r="M114" s="73" t="s">
        <v>86</v>
      </c>
      <c r="N114" s="74">
        <v>15156</v>
      </c>
      <c r="O114" s="22"/>
      <c r="P114" s="22"/>
      <c r="Q114" s="22"/>
      <c r="R114" s="22"/>
      <c r="S114" s="22"/>
      <c r="T114" s="22"/>
      <c r="X114" s="20"/>
    </row>
    <row r="115" spans="2:24" ht="18" customHeight="1" x14ac:dyDescent="0.3">
      <c r="B115" s="75" t="s">
        <v>68</v>
      </c>
      <c r="C115" s="75"/>
      <c r="D115" s="76">
        <f t="shared" si="9"/>
        <v>27934</v>
      </c>
      <c r="E115" s="77">
        <v>6475</v>
      </c>
      <c r="F115" s="77">
        <v>6737</v>
      </c>
      <c r="G115" s="77">
        <v>7011</v>
      </c>
      <c r="H115" s="77">
        <v>7216</v>
      </c>
      <c r="I115" s="77">
        <v>495</v>
      </c>
      <c r="K115" s="22"/>
      <c r="M115" s="73" t="s">
        <v>77</v>
      </c>
      <c r="N115" s="74">
        <v>15584</v>
      </c>
      <c r="O115" s="22"/>
      <c r="P115" s="22"/>
      <c r="Q115" s="22"/>
      <c r="R115" s="22"/>
      <c r="S115" s="22"/>
      <c r="T115" s="22"/>
      <c r="U115" s="22"/>
      <c r="V115" s="22"/>
      <c r="W115" s="22"/>
      <c r="X115" s="20"/>
    </row>
    <row r="116" spans="2:24" ht="18" customHeight="1" x14ac:dyDescent="0.3">
      <c r="B116" s="75" t="s">
        <v>69</v>
      </c>
      <c r="C116" s="75"/>
      <c r="D116" s="76">
        <f t="shared" si="9"/>
        <v>10199</v>
      </c>
      <c r="E116" s="77">
        <v>2493</v>
      </c>
      <c r="F116" s="77">
        <v>2435</v>
      </c>
      <c r="G116" s="77">
        <v>2372</v>
      </c>
      <c r="H116" s="77">
        <v>2546</v>
      </c>
      <c r="I116" s="77">
        <v>353</v>
      </c>
      <c r="K116" s="22"/>
      <c r="M116" s="73" t="s">
        <v>61</v>
      </c>
      <c r="N116" s="74">
        <v>15635</v>
      </c>
      <c r="O116" s="22"/>
      <c r="P116" s="22"/>
      <c r="Q116" s="22"/>
      <c r="R116" s="22"/>
      <c r="S116" s="22"/>
      <c r="T116" s="22"/>
      <c r="U116" s="22"/>
      <c r="V116" s="22"/>
      <c r="W116" s="22"/>
      <c r="X116" s="20"/>
    </row>
    <row r="117" spans="2:24" ht="18" customHeight="1" x14ac:dyDescent="0.3">
      <c r="B117" s="75" t="s">
        <v>70</v>
      </c>
      <c r="C117" s="75"/>
      <c r="D117" s="76">
        <f t="shared" si="9"/>
        <v>69359</v>
      </c>
      <c r="E117" s="77">
        <v>16894</v>
      </c>
      <c r="F117" s="77">
        <v>15975</v>
      </c>
      <c r="G117" s="77">
        <v>16483</v>
      </c>
      <c r="H117" s="77">
        <v>18489</v>
      </c>
      <c r="I117" s="77">
        <v>1518</v>
      </c>
      <c r="K117" s="22"/>
      <c r="M117" s="73" t="s">
        <v>62</v>
      </c>
      <c r="N117" s="74">
        <v>15987</v>
      </c>
      <c r="O117" s="22"/>
      <c r="P117" s="22"/>
      <c r="Q117" s="22"/>
      <c r="R117" s="22"/>
      <c r="S117" s="22"/>
      <c r="T117" s="22"/>
      <c r="U117" s="22"/>
      <c r="V117" s="22"/>
      <c r="W117" s="22"/>
      <c r="X117" s="20"/>
    </row>
    <row r="118" spans="2:24" ht="18" customHeight="1" x14ac:dyDescent="0.3">
      <c r="B118" s="75" t="s">
        <v>71</v>
      </c>
      <c r="C118" s="75"/>
      <c r="D118" s="76">
        <f t="shared" si="9"/>
        <v>21727</v>
      </c>
      <c r="E118" s="77">
        <v>6320</v>
      </c>
      <c r="F118" s="77">
        <v>4757</v>
      </c>
      <c r="G118" s="77">
        <v>4945</v>
      </c>
      <c r="H118" s="77">
        <v>5252</v>
      </c>
      <c r="I118" s="77">
        <v>453</v>
      </c>
      <c r="K118" s="22"/>
      <c r="M118" s="73" t="s">
        <v>60</v>
      </c>
      <c r="N118" s="74">
        <v>17776</v>
      </c>
      <c r="O118" s="22"/>
      <c r="P118" s="22"/>
      <c r="Q118" s="22"/>
      <c r="R118" s="22"/>
      <c r="S118" s="22"/>
      <c r="T118" s="22"/>
      <c r="U118" s="22"/>
      <c r="V118" s="22"/>
      <c r="W118" s="22"/>
      <c r="X118" s="20"/>
    </row>
    <row r="119" spans="2:24" ht="18" customHeight="1" x14ac:dyDescent="0.3">
      <c r="B119" s="75" t="s">
        <v>72</v>
      </c>
      <c r="C119" s="75"/>
      <c r="D119" s="76">
        <f t="shared" si="9"/>
        <v>9402</v>
      </c>
      <c r="E119" s="77">
        <v>2547</v>
      </c>
      <c r="F119" s="77">
        <v>2254</v>
      </c>
      <c r="G119" s="77">
        <v>2001</v>
      </c>
      <c r="H119" s="77">
        <v>2266</v>
      </c>
      <c r="I119" s="77">
        <v>334</v>
      </c>
      <c r="K119" s="22"/>
      <c r="M119" s="73" t="s">
        <v>66</v>
      </c>
      <c r="N119" s="74">
        <v>18518</v>
      </c>
      <c r="O119" s="22"/>
      <c r="P119" s="22"/>
      <c r="Q119" s="22"/>
      <c r="R119" s="22"/>
      <c r="S119" s="22"/>
      <c r="T119" s="22"/>
      <c r="U119" s="22"/>
      <c r="V119" s="22"/>
      <c r="W119" s="22"/>
      <c r="X119" s="20"/>
    </row>
    <row r="120" spans="2:24" ht="18" customHeight="1" x14ac:dyDescent="0.3">
      <c r="B120" s="75" t="s">
        <v>73</v>
      </c>
      <c r="C120" s="75"/>
      <c r="D120" s="76">
        <f t="shared" si="9"/>
        <v>2959</v>
      </c>
      <c r="E120" s="77">
        <v>801</v>
      </c>
      <c r="F120" s="77">
        <v>736</v>
      </c>
      <c r="G120" s="77">
        <v>749</v>
      </c>
      <c r="H120" s="77">
        <v>618</v>
      </c>
      <c r="I120" s="77">
        <v>55</v>
      </c>
      <c r="K120" s="22"/>
      <c r="M120" s="73" t="s">
        <v>87</v>
      </c>
      <c r="N120" s="74">
        <v>20181</v>
      </c>
      <c r="O120" s="22"/>
      <c r="P120" s="22"/>
      <c r="Q120" s="22"/>
      <c r="R120" s="22"/>
      <c r="S120" s="22"/>
      <c r="T120" s="22"/>
      <c r="U120" s="22"/>
      <c r="V120" s="22"/>
      <c r="W120" s="22"/>
      <c r="X120" s="20"/>
    </row>
    <row r="121" spans="2:24" ht="18" customHeight="1" x14ac:dyDescent="0.3">
      <c r="B121" s="75" t="s">
        <v>74</v>
      </c>
      <c r="C121" s="75"/>
      <c r="D121" s="76">
        <f t="shared" si="9"/>
        <v>4731</v>
      </c>
      <c r="E121" s="77">
        <v>1543</v>
      </c>
      <c r="F121" s="77">
        <v>929</v>
      </c>
      <c r="G121" s="77">
        <v>969</v>
      </c>
      <c r="H121" s="77">
        <v>1206</v>
      </c>
      <c r="I121" s="77">
        <v>84</v>
      </c>
      <c r="K121" s="22"/>
      <c r="M121" s="73" t="s">
        <v>88</v>
      </c>
      <c r="N121" s="74">
        <v>21428</v>
      </c>
      <c r="O121" s="22"/>
      <c r="P121" s="22"/>
      <c r="Q121" s="22"/>
      <c r="R121" s="22"/>
      <c r="S121" s="22"/>
      <c r="T121" s="22"/>
      <c r="U121" s="22"/>
      <c r="V121" s="22"/>
      <c r="W121" s="22"/>
      <c r="X121" s="20"/>
    </row>
    <row r="122" spans="2:24" ht="18" customHeight="1" x14ac:dyDescent="0.3">
      <c r="B122" s="75" t="s">
        <v>75</v>
      </c>
      <c r="C122" s="75"/>
      <c r="D122" s="76">
        <f t="shared" si="9"/>
        <v>9305</v>
      </c>
      <c r="E122" s="77">
        <v>2318</v>
      </c>
      <c r="F122" s="77">
        <v>1994</v>
      </c>
      <c r="G122" s="77">
        <v>2316</v>
      </c>
      <c r="H122" s="77">
        <v>2480</v>
      </c>
      <c r="I122" s="77">
        <v>197</v>
      </c>
      <c r="K122" s="22"/>
      <c r="M122" s="73" t="s">
        <v>71</v>
      </c>
      <c r="N122" s="74">
        <v>21727</v>
      </c>
      <c r="O122" s="22"/>
      <c r="P122" s="22"/>
      <c r="Q122" s="22"/>
      <c r="R122" s="22"/>
      <c r="S122" s="22"/>
      <c r="T122" s="22"/>
      <c r="U122" s="22"/>
      <c r="V122" s="22"/>
      <c r="W122" s="22"/>
      <c r="X122" s="20"/>
    </row>
    <row r="123" spans="2:24" ht="18" customHeight="1" x14ac:dyDescent="0.3">
      <c r="B123" s="75" t="s">
        <v>76</v>
      </c>
      <c r="C123" s="75"/>
      <c r="D123" s="76">
        <f t="shared" si="9"/>
        <v>14921</v>
      </c>
      <c r="E123" s="77">
        <v>3650</v>
      </c>
      <c r="F123" s="77">
        <v>3322</v>
      </c>
      <c r="G123" s="77">
        <v>3891</v>
      </c>
      <c r="H123" s="77">
        <v>3608</v>
      </c>
      <c r="I123" s="77">
        <v>450</v>
      </c>
      <c r="K123" s="22"/>
      <c r="M123" s="73" t="s">
        <v>68</v>
      </c>
      <c r="N123" s="74">
        <v>27934</v>
      </c>
      <c r="O123" s="22"/>
      <c r="P123" s="22"/>
      <c r="Q123" s="22"/>
      <c r="R123" s="22"/>
      <c r="S123" s="22"/>
      <c r="T123" s="22"/>
      <c r="U123" s="22"/>
      <c r="V123" s="22"/>
      <c r="W123" s="22"/>
      <c r="X123" s="20"/>
    </row>
    <row r="124" spans="2:24" ht="18" customHeight="1" x14ac:dyDescent="0.3">
      <c r="B124" s="75" t="s">
        <v>77</v>
      </c>
      <c r="C124" s="75"/>
      <c r="D124" s="76">
        <f t="shared" si="9"/>
        <v>15584</v>
      </c>
      <c r="E124" s="77">
        <v>3932</v>
      </c>
      <c r="F124" s="77">
        <v>3258</v>
      </c>
      <c r="G124" s="77">
        <v>4018</v>
      </c>
      <c r="H124" s="77">
        <v>4040</v>
      </c>
      <c r="I124" s="77">
        <v>336</v>
      </c>
      <c r="K124" s="22"/>
      <c r="M124" s="73" t="s">
        <v>59</v>
      </c>
      <c r="N124" s="74">
        <v>29601</v>
      </c>
      <c r="O124" s="22"/>
      <c r="P124" s="22"/>
      <c r="Q124" s="22"/>
      <c r="R124" s="22"/>
      <c r="S124" s="22"/>
      <c r="T124" s="22"/>
      <c r="U124" s="22"/>
      <c r="V124" s="22"/>
      <c r="W124" s="22"/>
      <c r="X124" s="20"/>
    </row>
    <row r="125" spans="2:24" ht="18" customHeight="1" x14ac:dyDescent="0.3">
      <c r="B125" s="75" t="s">
        <v>78</v>
      </c>
      <c r="C125" s="75"/>
      <c r="D125" s="76">
        <f t="shared" si="9"/>
        <v>21428</v>
      </c>
      <c r="E125" s="77">
        <v>5492</v>
      </c>
      <c r="F125" s="77">
        <v>4536</v>
      </c>
      <c r="G125" s="77">
        <v>4848</v>
      </c>
      <c r="H125" s="77">
        <v>5865</v>
      </c>
      <c r="I125" s="77">
        <v>687</v>
      </c>
      <c r="K125" s="22"/>
      <c r="M125" s="73" t="s">
        <v>63</v>
      </c>
      <c r="N125" s="74">
        <v>32717</v>
      </c>
      <c r="O125" s="22"/>
      <c r="P125" s="22"/>
      <c r="Q125" s="22"/>
      <c r="R125" s="22"/>
      <c r="S125" s="22"/>
      <c r="T125" s="22"/>
      <c r="U125" s="22"/>
      <c r="V125" s="22"/>
      <c r="W125" s="22"/>
      <c r="X125" s="20"/>
    </row>
    <row r="126" spans="2:24" ht="18" customHeight="1" x14ac:dyDescent="0.3">
      <c r="B126" s="75" t="s">
        <v>79</v>
      </c>
      <c r="C126" s="75"/>
      <c r="D126" s="76">
        <f t="shared" si="9"/>
        <v>9652</v>
      </c>
      <c r="E126" s="77">
        <v>2481</v>
      </c>
      <c r="F126" s="77">
        <v>2222</v>
      </c>
      <c r="G126" s="77">
        <v>2365</v>
      </c>
      <c r="H126" s="77">
        <v>2347</v>
      </c>
      <c r="I126" s="77">
        <v>237</v>
      </c>
      <c r="K126" s="22"/>
      <c r="M126" s="73" t="s">
        <v>89</v>
      </c>
      <c r="N126" s="74">
        <v>40810</v>
      </c>
      <c r="O126" s="22"/>
      <c r="P126" s="22"/>
      <c r="Q126" s="22"/>
      <c r="R126" s="22"/>
      <c r="S126" s="22"/>
      <c r="T126" s="22"/>
      <c r="U126" s="22"/>
      <c r="V126" s="22"/>
      <c r="W126" s="22"/>
      <c r="X126" s="20"/>
    </row>
    <row r="127" spans="2:24" ht="18" customHeight="1" thickBot="1" x14ac:dyDescent="0.35">
      <c r="B127" s="75" t="s">
        <v>80</v>
      </c>
      <c r="C127" s="75"/>
      <c r="D127" s="76">
        <f t="shared" si="9"/>
        <v>6079</v>
      </c>
      <c r="E127" s="77">
        <v>1456</v>
      </c>
      <c r="F127" s="77">
        <v>1304</v>
      </c>
      <c r="G127" s="77">
        <v>1466</v>
      </c>
      <c r="H127" s="77">
        <v>1679</v>
      </c>
      <c r="I127" s="77">
        <v>174</v>
      </c>
      <c r="K127" s="22"/>
      <c r="M127" s="79" t="s">
        <v>70</v>
      </c>
      <c r="N127" s="74">
        <v>69359</v>
      </c>
      <c r="O127" s="22"/>
      <c r="P127" s="22"/>
      <c r="Q127" s="22"/>
      <c r="R127" s="22"/>
      <c r="S127" s="22"/>
      <c r="T127" s="22"/>
      <c r="U127" s="22"/>
      <c r="V127" s="22"/>
      <c r="W127" s="22"/>
      <c r="X127" s="20"/>
    </row>
    <row r="128" spans="2:24" ht="18" customHeight="1" thickBot="1" x14ac:dyDescent="0.35">
      <c r="B128" s="80" t="s">
        <v>81</v>
      </c>
      <c r="C128" s="80"/>
      <c r="D128" s="76">
        <f t="shared" si="9"/>
        <v>5797</v>
      </c>
      <c r="E128" s="81">
        <v>1620</v>
      </c>
      <c r="F128" s="81">
        <v>1396</v>
      </c>
      <c r="G128" s="81">
        <v>1157</v>
      </c>
      <c r="H128" s="81">
        <v>1551</v>
      </c>
      <c r="I128" s="77">
        <v>73</v>
      </c>
      <c r="K128" s="22"/>
      <c r="L128" s="22"/>
      <c r="M128" s="82"/>
      <c r="N128" s="82"/>
      <c r="O128" s="22"/>
      <c r="P128" s="22"/>
      <c r="Q128" s="22"/>
      <c r="R128" s="22"/>
      <c r="S128" s="22"/>
      <c r="T128" s="22"/>
      <c r="U128" s="22"/>
      <c r="V128" s="22"/>
      <c r="W128" s="22"/>
      <c r="X128" s="20"/>
    </row>
    <row r="129" spans="2:24" ht="19.5" customHeight="1" x14ac:dyDescent="0.3">
      <c r="B129" s="30" t="s">
        <v>5</v>
      </c>
      <c r="C129" s="61"/>
      <c r="D129" s="39">
        <f>SUM(E129:I129)</f>
        <v>465227</v>
      </c>
      <c r="E129" s="39">
        <v>116460</v>
      </c>
      <c r="F129" s="39">
        <v>106751</v>
      </c>
      <c r="G129" s="39">
        <v>111568</v>
      </c>
      <c r="H129" s="39">
        <f>SUM(H103:H128)</f>
        <v>119469</v>
      </c>
      <c r="I129" s="39">
        <f>SUM(I103:I128)</f>
        <v>10979</v>
      </c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0"/>
    </row>
    <row r="130" spans="2:24" ht="19.5" customHeight="1" thickBot="1" x14ac:dyDescent="0.35">
      <c r="B130" s="83" t="s">
        <v>26</v>
      </c>
      <c r="C130" s="83"/>
      <c r="D130" s="84">
        <v>1</v>
      </c>
      <c r="E130" s="84">
        <f>E129/$D$129</f>
        <v>0.25032940908416751</v>
      </c>
      <c r="F130" s="84">
        <f>F129/$D$129</f>
        <v>0.22946002704056298</v>
      </c>
      <c r="G130" s="84">
        <f>G129/$D$129</f>
        <v>0.23981411225057875</v>
      </c>
      <c r="H130" s="84">
        <f>H129/$D$129</f>
        <v>0.25679721942191663</v>
      </c>
      <c r="I130" s="84">
        <f>I129/$D$129</f>
        <v>2.3599232202774129E-2</v>
      </c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0"/>
    </row>
    <row r="131" spans="2:24" ht="30" customHeight="1" x14ac:dyDescent="0.3">
      <c r="B131" s="68" t="s">
        <v>90</v>
      </c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0"/>
    </row>
    <row r="132" spans="2:24" s="5" customFormat="1" ht="22.15" customHeight="1" x14ac:dyDescent="0.3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2:24" s="5" customFormat="1" ht="9" customHeight="1" x14ac:dyDescent="0.3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2:24" s="5" customFormat="1" ht="9" customHeight="1" x14ac:dyDescent="0.3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2:24" s="5" customFormat="1" ht="12.65" customHeight="1" x14ac:dyDescent="0.25">
      <c r="B135" s="19" t="s">
        <v>91</v>
      </c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20"/>
    </row>
    <row r="136" spans="2:24" s="5" customFormat="1" ht="27.75" customHeight="1" x14ac:dyDescent="0.25"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0"/>
    </row>
    <row r="137" spans="2:24" s="5" customFormat="1" ht="27.75" customHeight="1" x14ac:dyDescent="0.25"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0"/>
    </row>
    <row r="138" spans="2:24" s="5" customFormat="1" ht="20.25" customHeight="1" x14ac:dyDescent="0.3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2:24" s="5" customFormat="1" ht="20.25" customHeight="1" x14ac:dyDescent="0.3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2:24" s="5" customFormat="1" ht="20.25" customHeight="1" x14ac:dyDescent="0.3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2:24" s="5" customFormat="1" ht="32.25" customHeight="1" x14ac:dyDescent="0.3">
      <c r="B141" s="85" t="s">
        <v>4</v>
      </c>
      <c r="C141" s="85" t="s">
        <v>5</v>
      </c>
      <c r="D141" s="49" t="s">
        <v>92</v>
      </c>
      <c r="E141" s="49" t="s">
        <v>93</v>
      </c>
      <c r="F141" s="2"/>
      <c r="G141" s="2"/>
      <c r="H141" s="2"/>
      <c r="I141" s="2"/>
      <c r="J141" s="2"/>
      <c r="K141" s="2"/>
      <c r="L141" s="2"/>
      <c r="N141" s="85" t="s">
        <v>94</v>
      </c>
      <c r="O141" s="86" t="s">
        <v>5</v>
      </c>
      <c r="P141" s="87" t="s">
        <v>26</v>
      </c>
      <c r="Q141" s="88" t="s">
        <v>92</v>
      </c>
      <c r="R141" s="88" t="s">
        <v>93</v>
      </c>
      <c r="T141" s="2"/>
      <c r="U141" s="2"/>
      <c r="V141" s="2"/>
      <c r="W141" s="2"/>
    </row>
    <row r="142" spans="2:24" s="5" customFormat="1" ht="20.25" customHeight="1" x14ac:dyDescent="0.3">
      <c r="B142" s="26" t="s">
        <v>6</v>
      </c>
      <c r="C142" s="33">
        <f>SUM(D142:E142)</f>
        <v>44144</v>
      </c>
      <c r="D142" s="55">
        <v>27788</v>
      </c>
      <c r="E142" s="55">
        <v>16356</v>
      </c>
      <c r="F142" s="2"/>
      <c r="G142" s="2"/>
      <c r="H142" s="2"/>
      <c r="I142" s="2"/>
      <c r="J142" s="2"/>
      <c r="K142" s="2"/>
      <c r="L142" s="2"/>
      <c r="N142" s="89" t="s">
        <v>95</v>
      </c>
      <c r="O142" s="90">
        <f t="shared" ref="O142:O148" si="10">Q142+R142</f>
        <v>0</v>
      </c>
      <c r="P142" s="91">
        <f t="shared" ref="P142:P148" si="11">O142/$O$149</f>
        <v>0</v>
      </c>
      <c r="Q142" s="92">
        <v>0</v>
      </c>
      <c r="R142" s="93">
        <v>0</v>
      </c>
      <c r="T142" s="2"/>
      <c r="U142" s="2"/>
      <c r="V142" s="2"/>
      <c r="W142" s="2"/>
    </row>
    <row r="143" spans="2:24" s="5" customFormat="1" ht="20.25" customHeight="1" x14ac:dyDescent="0.3">
      <c r="B143" s="28" t="s">
        <v>7</v>
      </c>
      <c r="C143" s="33">
        <f t="shared" ref="C143:C144" si="12">SUM(D143:E143)</f>
        <v>71069</v>
      </c>
      <c r="D143" s="55">
        <v>44856</v>
      </c>
      <c r="E143" s="55">
        <v>26213</v>
      </c>
      <c r="F143" s="2"/>
      <c r="G143" s="2"/>
      <c r="H143" s="2"/>
      <c r="I143" s="2"/>
      <c r="J143" s="2"/>
      <c r="K143" s="2"/>
      <c r="L143" s="2"/>
      <c r="N143" s="94" t="s">
        <v>96</v>
      </c>
      <c r="O143" s="90">
        <f t="shared" si="10"/>
        <v>47</v>
      </c>
      <c r="P143" s="91">
        <f t="shared" si="11"/>
        <v>1.7530118235052777E-4</v>
      </c>
      <c r="Q143" s="95">
        <v>12</v>
      </c>
      <c r="R143" s="96">
        <v>35</v>
      </c>
      <c r="T143" s="2"/>
      <c r="U143" s="2"/>
      <c r="V143" s="2"/>
      <c r="W143" s="2"/>
    </row>
    <row r="144" spans="2:24" s="5" customFormat="1" ht="20.25" customHeight="1" thickBot="1" x14ac:dyDescent="0.35">
      <c r="B144" s="28" t="s">
        <v>8</v>
      </c>
      <c r="C144" s="33">
        <f t="shared" si="12"/>
        <v>152897</v>
      </c>
      <c r="D144" s="55">
        <v>107007</v>
      </c>
      <c r="E144" s="55">
        <v>45890</v>
      </c>
      <c r="F144" s="2"/>
      <c r="G144" s="2"/>
      <c r="H144" s="2"/>
      <c r="I144" s="2"/>
      <c r="J144" s="2"/>
      <c r="K144" s="2"/>
      <c r="L144" s="2"/>
      <c r="N144" s="94" t="s">
        <v>97</v>
      </c>
      <c r="O144" s="90">
        <f t="shared" si="10"/>
        <v>8662</v>
      </c>
      <c r="P144" s="91">
        <f t="shared" si="11"/>
        <v>3.2307634925963225E-2</v>
      </c>
      <c r="Q144" s="95">
        <v>4734</v>
      </c>
      <c r="R144" s="96">
        <v>3928</v>
      </c>
      <c r="T144" s="2"/>
      <c r="U144" s="2"/>
      <c r="V144" s="2"/>
      <c r="W144" s="2"/>
    </row>
    <row r="145" spans="2:24" s="5" customFormat="1" ht="20.25" customHeight="1" x14ac:dyDescent="0.3">
      <c r="B145" s="30" t="s">
        <v>5</v>
      </c>
      <c r="C145" s="39">
        <f>SUM(C142:C144)</f>
        <v>268110</v>
      </c>
      <c r="D145" s="39">
        <f t="shared" ref="D145:E145" si="13">SUM(D142:D144)</f>
        <v>179651</v>
      </c>
      <c r="E145" s="39">
        <f t="shared" si="13"/>
        <v>88459</v>
      </c>
      <c r="F145" s="2"/>
      <c r="G145" s="2"/>
      <c r="H145" s="2"/>
      <c r="I145" s="2"/>
      <c r="J145" s="2"/>
      <c r="K145" s="2"/>
      <c r="L145" s="2"/>
      <c r="N145" s="94" t="s">
        <v>98</v>
      </c>
      <c r="O145" s="90">
        <f t="shared" si="10"/>
        <v>12369</v>
      </c>
      <c r="P145" s="91">
        <f t="shared" si="11"/>
        <v>4.6134049457312296E-2</v>
      </c>
      <c r="Q145" s="95">
        <v>6762</v>
      </c>
      <c r="R145" s="96">
        <v>5607</v>
      </c>
      <c r="T145" s="2"/>
      <c r="U145" s="2"/>
      <c r="V145" s="2"/>
      <c r="W145" s="2"/>
    </row>
    <row r="146" spans="2:24" s="5" customFormat="1" ht="20.25" customHeight="1" thickBot="1" x14ac:dyDescent="0.35">
      <c r="B146" s="83" t="s">
        <v>26</v>
      </c>
      <c r="C146" s="97">
        <f>C145/$C145</f>
        <v>1</v>
      </c>
      <c r="D146" s="97">
        <f>D145/$C145</f>
        <v>0.6700645257543546</v>
      </c>
      <c r="E146" s="97">
        <f>E145/$C145</f>
        <v>0.32993547424564545</v>
      </c>
      <c r="F146" s="2"/>
      <c r="G146" s="2"/>
      <c r="H146" s="2"/>
      <c r="I146" s="2"/>
      <c r="J146" s="2"/>
      <c r="K146" s="2"/>
      <c r="L146" s="2"/>
      <c r="N146" s="94" t="s">
        <v>99</v>
      </c>
      <c r="O146" s="90">
        <f t="shared" si="10"/>
        <v>48271</v>
      </c>
      <c r="P146" s="91">
        <f t="shared" si="11"/>
        <v>0.18004177389877291</v>
      </c>
      <c r="Q146" s="95">
        <v>30487</v>
      </c>
      <c r="R146" s="96">
        <v>17784</v>
      </c>
      <c r="T146" s="2"/>
      <c r="U146" s="2"/>
      <c r="V146" s="2"/>
      <c r="W146" s="2"/>
    </row>
    <row r="147" spans="2:24" s="5" customFormat="1" ht="20.25" customHeight="1" x14ac:dyDescent="0.3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N147" s="94" t="s">
        <v>100</v>
      </c>
      <c r="O147" s="90">
        <f t="shared" si="10"/>
        <v>170970</v>
      </c>
      <c r="P147" s="91">
        <f t="shared" si="11"/>
        <v>0.63768602439297306</v>
      </c>
      <c r="Q147" s="95">
        <v>119006</v>
      </c>
      <c r="R147" s="96">
        <v>51964</v>
      </c>
      <c r="T147" s="2"/>
      <c r="U147" s="2"/>
      <c r="V147" s="2"/>
      <c r="W147" s="2"/>
    </row>
    <row r="148" spans="2:24" s="5" customFormat="1" ht="20.25" customHeight="1" thickBot="1" x14ac:dyDescent="0.35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N148" s="94" t="s">
        <v>101</v>
      </c>
      <c r="O148" s="90">
        <f t="shared" si="10"/>
        <v>27791</v>
      </c>
      <c r="P148" s="91">
        <f t="shared" si="11"/>
        <v>0.10365521614262803</v>
      </c>
      <c r="Q148" s="95">
        <v>18650</v>
      </c>
      <c r="R148" s="96">
        <v>9141</v>
      </c>
      <c r="T148" s="2"/>
      <c r="U148" s="2"/>
      <c r="V148" s="2"/>
      <c r="W148" s="2"/>
    </row>
    <row r="149" spans="2:24" s="5" customFormat="1" ht="20.25" customHeight="1" x14ac:dyDescent="0.3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N149" s="98" t="s">
        <v>5</v>
      </c>
      <c r="O149" s="39">
        <f>SUM(O142:O148)</f>
        <v>268110</v>
      </c>
      <c r="P149" s="99">
        <f>SUM(P142:P148)</f>
        <v>1</v>
      </c>
      <c r="Q149" s="100">
        <f>SUM(Q142:Q148)</f>
        <v>179651</v>
      </c>
      <c r="R149" s="100">
        <f>SUM(R142:R148)</f>
        <v>88459</v>
      </c>
      <c r="T149" s="2"/>
      <c r="U149" s="2"/>
      <c r="V149" s="2"/>
      <c r="W149" s="2"/>
    </row>
    <row r="150" spans="2:24" s="5" customFormat="1" ht="20.25" customHeight="1" x14ac:dyDescent="0.3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2:24" s="5" customFormat="1" ht="14.25" customHeight="1" x14ac:dyDescent="0.3">
      <c r="N151" s="101"/>
      <c r="P151" s="101"/>
      <c r="Q151" s="2"/>
      <c r="R151" s="2"/>
      <c r="S151" s="2"/>
      <c r="V151" s="2"/>
      <c r="W151" s="2"/>
    </row>
    <row r="152" spans="2:24" s="5" customFormat="1" ht="18" customHeight="1" x14ac:dyDescent="0.3">
      <c r="N152" s="101"/>
      <c r="P152" s="101"/>
      <c r="Q152" s="2"/>
      <c r="R152" s="2"/>
      <c r="S152" s="2"/>
      <c r="V152" s="2"/>
      <c r="W152" s="2"/>
    </row>
    <row r="153" spans="2:24" s="5" customFormat="1" ht="18" customHeight="1" x14ac:dyDescent="0.3">
      <c r="N153" s="101"/>
      <c r="P153" s="101"/>
      <c r="Q153" s="2"/>
      <c r="R153" s="2"/>
      <c r="S153" s="2"/>
      <c r="T153" s="2"/>
      <c r="V153" s="2"/>
      <c r="W153" s="2"/>
      <c r="X153" s="102"/>
    </row>
    <row r="154" spans="2:24" s="5" customFormat="1" ht="19.5" customHeight="1" x14ac:dyDescent="0.3">
      <c r="N154" s="101"/>
      <c r="P154" s="101"/>
      <c r="Q154" s="2"/>
      <c r="R154" s="2"/>
      <c r="S154" s="2"/>
      <c r="T154" s="2"/>
      <c r="V154" s="2"/>
      <c r="W154" s="2"/>
    </row>
    <row r="155" spans="2:24" s="5" customFormat="1" ht="20.149999999999999" customHeight="1" x14ac:dyDescent="0.3">
      <c r="B155" s="57" t="s">
        <v>102</v>
      </c>
      <c r="C155" s="57"/>
      <c r="D155" s="57"/>
      <c r="E155" s="103"/>
      <c r="F155" s="86" t="s">
        <v>5</v>
      </c>
      <c r="G155" s="87" t="s">
        <v>26</v>
      </c>
      <c r="H155" s="88" t="s">
        <v>92</v>
      </c>
      <c r="I155" s="88" t="s">
        <v>93</v>
      </c>
      <c r="K155" s="57" t="s">
        <v>25</v>
      </c>
      <c r="L155" s="57"/>
      <c r="M155" s="57"/>
      <c r="N155" s="103"/>
      <c r="O155" s="32" t="s">
        <v>5</v>
      </c>
      <c r="P155" s="59" t="s">
        <v>26</v>
      </c>
      <c r="Q155" s="104" t="s">
        <v>92</v>
      </c>
      <c r="R155" s="104" t="s">
        <v>93</v>
      </c>
      <c r="S155" s="2"/>
      <c r="T155" s="2"/>
      <c r="V155" s="2"/>
      <c r="W155" s="2"/>
    </row>
    <row r="156" spans="2:24" s="5" customFormat="1" ht="20.149999999999999" customHeight="1" x14ac:dyDescent="0.3">
      <c r="B156" s="105" t="s">
        <v>103</v>
      </c>
      <c r="C156" s="105"/>
      <c r="D156" s="106"/>
      <c r="E156" s="106"/>
      <c r="F156" s="107">
        <f t="shared" ref="F156:F190" si="14">H156+I156</f>
        <v>518</v>
      </c>
      <c r="G156" s="108">
        <f t="shared" ref="G156:G191" si="15">F156/$F$191</f>
        <v>1.9320428182462422E-3</v>
      </c>
      <c r="H156" s="109">
        <v>217</v>
      </c>
      <c r="I156" s="109">
        <v>301</v>
      </c>
      <c r="K156" s="57"/>
      <c r="L156" s="57"/>
      <c r="M156" s="57"/>
      <c r="N156" s="103"/>
      <c r="O156" s="32"/>
      <c r="P156" s="59"/>
      <c r="Q156" s="110"/>
      <c r="R156" s="110"/>
      <c r="S156" s="2"/>
      <c r="T156" s="2"/>
      <c r="V156" s="2"/>
      <c r="W156" s="2"/>
    </row>
    <row r="157" spans="2:24" s="5" customFormat="1" ht="20.149999999999999" customHeight="1" x14ac:dyDescent="0.3">
      <c r="B157" s="105" t="s">
        <v>104</v>
      </c>
      <c r="C157" s="105"/>
      <c r="D157" s="106"/>
      <c r="E157" s="106"/>
      <c r="F157" s="107">
        <f t="shared" si="14"/>
        <v>5015</v>
      </c>
      <c r="G157" s="108">
        <f t="shared" si="15"/>
        <v>1.8705009138040355E-2</v>
      </c>
      <c r="H157" s="109">
        <v>1344</v>
      </c>
      <c r="I157" s="109">
        <v>3671</v>
      </c>
      <c r="K157" s="111" t="s">
        <v>27</v>
      </c>
      <c r="L157" s="111"/>
      <c r="M157" s="111"/>
      <c r="N157" s="111"/>
      <c r="O157" s="112">
        <f t="shared" ref="O157:O171" si="16">Q157+R157</f>
        <v>11</v>
      </c>
      <c r="P157" s="113">
        <f>O157/$O$173</f>
        <v>4.1027936294804368E-5</v>
      </c>
      <c r="Q157" s="114">
        <v>11</v>
      </c>
      <c r="R157" s="114">
        <v>0</v>
      </c>
      <c r="S157" s="2"/>
      <c r="T157" s="2"/>
      <c r="V157" s="2"/>
      <c r="W157" s="2"/>
    </row>
    <row r="158" spans="2:24" s="5" customFormat="1" ht="18" customHeight="1" x14ac:dyDescent="0.3">
      <c r="B158" s="105" t="s">
        <v>105</v>
      </c>
      <c r="C158" s="105"/>
      <c r="D158" s="106"/>
      <c r="E158" s="106"/>
      <c r="F158" s="107">
        <f t="shared" si="14"/>
        <v>3528</v>
      </c>
      <c r="G158" s="108">
        <f t="shared" si="15"/>
        <v>1.3158778113460893E-2</v>
      </c>
      <c r="H158" s="109">
        <v>2735</v>
      </c>
      <c r="I158" s="109">
        <v>793</v>
      </c>
      <c r="K158" s="54"/>
      <c r="L158" s="54"/>
      <c r="M158" s="54"/>
      <c r="N158" s="54"/>
      <c r="O158" s="27"/>
      <c r="P158" s="115"/>
      <c r="Q158" s="34"/>
      <c r="R158" s="34"/>
      <c r="S158" s="2"/>
      <c r="T158" s="2"/>
      <c r="V158" s="2"/>
      <c r="W158" s="2"/>
    </row>
    <row r="159" spans="2:24" s="5" customFormat="1" ht="18" customHeight="1" x14ac:dyDescent="0.3">
      <c r="B159" s="105" t="s">
        <v>106</v>
      </c>
      <c r="C159" s="105"/>
      <c r="D159" s="106"/>
      <c r="E159" s="106"/>
      <c r="F159" s="107">
        <f t="shared" si="14"/>
        <v>704</v>
      </c>
      <c r="G159" s="108">
        <f t="shared" si="15"/>
        <v>2.6257879228674796E-3</v>
      </c>
      <c r="H159" s="109">
        <v>457</v>
      </c>
      <c r="I159" s="109">
        <v>247</v>
      </c>
      <c r="K159" s="111" t="s">
        <v>28</v>
      </c>
      <c r="L159" s="111"/>
      <c r="M159" s="111"/>
      <c r="N159" s="111"/>
      <c r="O159" s="112">
        <f t="shared" si="16"/>
        <v>6991</v>
      </c>
      <c r="P159" s="113">
        <f t="shared" ref="P159" si="17">O159/$O$173</f>
        <v>2.6075118421543395E-2</v>
      </c>
      <c r="Q159" s="114">
        <v>4</v>
      </c>
      <c r="R159" s="114">
        <v>6987</v>
      </c>
      <c r="S159" s="2"/>
      <c r="T159" s="2"/>
      <c r="V159" s="2"/>
      <c r="W159" s="2"/>
    </row>
    <row r="160" spans="2:24" s="5" customFormat="1" ht="25.5" customHeight="1" x14ac:dyDescent="0.3">
      <c r="B160" s="105" t="s">
        <v>107</v>
      </c>
      <c r="C160" s="105"/>
      <c r="D160" s="106"/>
      <c r="E160" s="106"/>
      <c r="F160" s="107">
        <f t="shared" si="14"/>
        <v>4198</v>
      </c>
      <c r="G160" s="108">
        <f t="shared" si="15"/>
        <v>1.5657752415053523E-2</v>
      </c>
      <c r="H160" s="109">
        <v>2063</v>
      </c>
      <c r="I160" s="109">
        <v>2135</v>
      </c>
      <c r="K160" s="54"/>
      <c r="L160" s="54"/>
      <c r="M160" s="54"/>
      <c r="N160" s="54"/>
      <c r="O160" s="27"/>
      <c r="P160" s="115"/>
      <c r="Q160" s="34"/>
      <c r="R160" s="34"/>
      <c r="T160" s="2"/>
      <c r="V160" s="2"/>
      <c r="W160" s="2"/>
    </row>
    <row r="161" spans="2:23" s="5" customFormat="1" ht="18" customHeight="1" x14ac:dyDescent="0.3">
      <c r="B161" s="105" t="s">
        <v>108</v>
      </c>
      <c r="C161" s="105"/>
      <c r="D161" s="106"/>
      <c r="E161" s="106"/>
      <c r="F161" s="107">
        <f t="shared" si="14"/>
        <v>2679</v>
      </c>
      <c r="G161" s="108">
        <f t="shared" si="15"/>
        <v>9.9921673939800826E-3</v>
      </c>
      <c r="H161" s="109">
        <v>1174</v>
      </c>
      <c r="I161" s="109">
        <v>1505</v>
      </c>
      <c r="K161" s="116" t="s">
        <v>29</v>
      </c>
      <c r="L161" s="116"/>
      <c r="M161" s="116"/>
      <c r="N161" s="116"/>
      <c r="O161" s="112">
        <f t="shared" si="16"/>
        <v>33</v>
      </c>
      <c r="P161" s="113">
        <f t="shared" ref="P161" si="18">O161/$O$173</f>
        <v>1.230838088844131E-4</v>
      </c>
      <c r="Q161" s="114">
        <v>33</v>
      </c>
      <c r="R161" s="114">
        <v>0</v>
      </c>
      <c r="T161" s="2"/>
      <c r="V161" s="2"/>
      <c r="W161" s="2"/>
    </row>
    <row r="162" spans="2:23" s="5" customFormat="1" ht="18" customHeight="1" x14ac:dyDescent="0.3">
      <c r="B162" s="105" t="s">
        <v>109</v>
      </c>
      <c r="C162" s="105"/>
      <c r="D162" s="106"/>
      <c r="E162" s="106"/>
      <c r="F162" s="107">
        <f t="shared" si="14"/>
        <v>16348</v>
      </c>
      <c r="G162" s="108">
        <f t="shared" si="15"/>
        <v>6.0974972958860167E-2</v>
      </c>
      <c r="H162" s="109">
        <v>11471</v>
      </c>
      <c r="I162" s="109">
        <v>4877</v>
      </c>
      <c r="K162" s="117"/>
      <c r="L162" s="117"/>
      <c r="M162" s="117"/>
      <c r="N162" s="117"/>
      <c r="O162" s="27"/>
      <c r="P162" s="115"/>
      <c r="Q162" s="34"/>
      <c r="R162" s="34"/>
      <c r="T162" s="2"/>
      <c r="V162" s="2"/>
      <c r="W162" s="2"/>
    </row>
    <row r="163" spans="2:23" s="5" customFormat="1" ht="18" customHeight="1" x14ac:dyDescent="0.3">
      <c r="B163" s="105" t="s">
        <v>110</v>
      </c>
      <c r="C163" s="105"/>
      <c r="D163" s="106"/>
      <c r="E163" s="106"/>
      <c r="F163" s="107">
        <f t="shared" si="14"/>
        <v>8160</v>
      </c>
      <c r="G163" s="108">
        <f t="shared" si="15"/>
        <v>3.0435269105963971E-2</v>
      </c>
      <c r="H163" s="109">
        <v>4350</v>
      </c>
      <c r="I163" s="109">
        <v>3810</v>
      </c>
      <c r="K163" s="111" t="s">
        <v>30</v>
      </c>
      <c r="L163" s="111"/>
      <c r="M163" s="111"/>
      <c r="N163" s="111"/>
      <c r="O163" s="112">
        <f t="shared" si="16"/>
        <v>0</v>
      </c>
      <c r="P163" s="113">
        <f t="shared" ref="P163" si="19">O163/$O$173</f>
        <v>0</v>
      </c>
      <c r="Q163" s="114">
        <v>0</v>
      </c>
      <c r="R163" s="114">
        <v>0</v>
      </c>
      <c r="T163" s="2"/>
      <c r="V163" s="2"/>
      <c r="W163" s="2"/>
    </row>
    <row r="164" spans="2:23" s="5" customFormat="1" ht="18" customHeight="1" x14ac:dyDescent="0.3">
      <c r="B164" s="105" t="s">
        <v>111</v>
      </c>
      <c r="C164" s="105"/>
      <c r="D164" s="106"/>
      <c r="E164" s="106"/>
      <c r="F164" s="107">
        <f t="shared" si="14"/>
        <v>6966</v>
      </c>
      <c r="G164" s="108">
        <f t="shared" si="15"/>
        <v>2.5981873111782478E-2</v>
      </c>
      <c r="H164" s="109">
        <v>3756</v>
      </c>
      <c r="I164" s="109">
        <v>3210</v>
      </c>
      <c r="K164" s="54"/>
      <c r="L164" s="54"/>
      <c r="M164" s="54"/>
      <c r="N164" s="54"/>
      <c r="O164" s="27"/>
      <c r="P164" s="115"/>
      <c r="Q164" s="34"/>
      <c r="R164" s="34"/>
      <c r="T164" s="2"/>
      <c r="V164" s="2"/>
      <c r="W164" s="2"/>
    </row>
    <row r="165" spans="2:23" s="5" customFormat="1" ht="18" customHeight="1" x14ac:dyDescent="0.3">
      <c r="B165" s="105" t="s">
        <v>112</v>
      </c>
      <c r="C165" s="105"/>
      <c r="D165" s="106"/>
      <c r="E165" s="106"/>
      <c r="F165" s="107">
        <f t="shared" si="14"/>
        <v>18886</v>
      </c>
      <c r="G165" s="108">
        <f t="shared" si="15"/>
        <v>7.0441236805788662E-2</v>
      </c>
      <c r="H165" s="109">
        <v>14970</v>
      </c>
      <c r="I165" s="109">
        <v>3916</v>
      </c>
      <c r="K165" s="111" t="s">
        <v>33</v>
      </c>
      <c r="L165" s="111"/>
      <c r="M165" s="111"/>
      <c r="N165" s="111"/>
      <c r="O165" s="112">
        <f t="shared" si="16"/>
        <v>251319</v>
      </c>
      <c r="P165" s="113">
        <f t="shared" ref="P165" si="20">O165/$O$173</f>
        <v>0.93737272015217632</v>
      </c>
      <c r="Q165" s="114">
        <v>173933</v>
      </c>
      <c r="R165" s="114">
        <v>77386</v>
      </c>
      <c r="T165" s="2"/>
      <c r="V165" s="2"/>
      <c r="W165" s="2"/>
    </row>
    <row r="166" spans="2:23" s="5" customFormat="1" ht="18" customHeight="1" x14ac:dyDescent="0.3">
      <c r="B166" s="105" t="s">
        <v>113</v>
      </c>
      <c r="C166" s="105"/>
      <c r="D166" s="106"/>
      <c r="E166" s="106"/>
      <c r="F166" s="107">
        <f t="shared" si="14"/>
        <v>3612</v>
      </c>
      <c r="G166" s="108">
        <f t="shared" si="15"/>
        <v>1.3472082354257581E-2</v>
      </c>
      <c r="H166" s="109">
        <v>2557</v>
      </c>
      <c r="I166" s="109">
        <v>1055</v>
      </c>
      <c r="K166" s="54"/>
      <c r="L166" s="54"/>
      <c r="M166" s="54"/>
      <c r="N166" s="54"/>
      <c r="O166" s="27"/>
      <c r="P166" s="115"/>
      <c r="Q166" s="34"/>
      <c r="R166" s="34"/>
      <c r="T166" s="2"/>
      <c r="V166" s="2"/>
      <c r="W166" s="2"/>
    </row>
    <row r="167" spans="2:23" s="5" customFormat="1" ht="18" customHeight="1" x14ac:dyDescent="0.3">
      <c r="B167" s="105" t="s">
        <v>114</v>
      </c>
      <c r="C167" s="105"/>
      <c r="D167" s="106"/>
      <c r="E167" s="106"/>
      <c r="F167" s="107">
        <f t="shared" si="14"/>
        <v>169</v>
      </c>
      <c r="G167" s="108">
        <f t="shared" si="15"/>
        <v>6.3033829398381259E-4</v>
      </c>
      <c r="H167" s="109">
        <v>141</v>
      </c>
      <c r="I167" s="109">
        <v>28</v>
      </c>
      <c r="K167" s="111" t="s">
        <v>36</v>
      </c>
      <c r="L167" s="111"/>
      <c r="M167" s="111"/>
      <c r="N167" s="111"/>
      <c r="O167" s="112">
        <f t="shared" si="16"/>
        <v>4956</v>
      </c>
      <c r="P167" s="113">
        <f t="shared" ref="P167" si="21">O167/$O$173</f>
        <v>1.8484950207004587E-2</v>
      </c>
      <c r="Q167" s="114">
        <v>2389</v>
      </c>
      <c r="R167" s="114">
        <v>2567</v>
      </c>
      <c r="T167" s="2"/>
      <c r="V167" s="2"/>
      <c r="W167" s="2"/>
    </row>
    <row r="168" spans="2:23" s="5" customFormat="1" ht="18" customHeight="1" x14ac:dyDescent="0.3">
      <c r="B168" s="105" t="s">
        <v>115</v>
      </c>
      <c r="C168" s="105"/>
      <c r="D168" s="106"/>
      <c r="E168" s="106"/>
      <c r="F168" s="107">
        <f t="shared" si="14"/>
        <v>0</v>
      </c>
      <c r="G168" s="108">
        <f t="shared" si="15"/>
        <v>0</v>
      </c>
      <c r="H168" s="109">
        <v>0</v>
      </c>
      <c r="I168" s="109">
        <v>0</v>
      </c>
      <c r="K168" s="54"/>
      <c r="L168" s="54"/>
      <c r="M168" s="54"/>
      <c r="N168" s="54"/>
      <c r="O168" s="27"/>
      <c r="P168" s="115"/>
      <c r="Q168" s="34"/>
      <c r="R168" s="34"/>
      <c r="T168" s="2"/>
      <c r="V168" s="2"/>
      <c r="W168" s="2"/>
    </row>
    <row r="169" spans="2:23" s="5" customFormat="1" ht="18" customHeight="1" x14ac:dyDescent="0.3">
      <c r="B169" s="105" t="s">
        <v>116</v>
      </c>
      <c r="C169" s="105"/>
      <c r="D169" s="106"/>
      <c r="E169" s="106"/>
      <c r="F169" s="107">
        <f t="shared" si="14"/>
        <v>2769</v>
      </c>
      <c r="G169" s="108">
        <f t="shared" si="15"/>
        <v>1.0327850509119392E-2</v>
      </c>
      <c r="H169" s="109">
        <v>696</v>
      </c>
      <c r="I169" s="109">
        <v>2073</v>
      </c>
      <c r="K169" s="111" t="s">
        <v>38</v>
      </c>
      <c r="L169" s="111"/>
      <c r="M169" s="111"/>
      <c r="N169" s="111"/>
      <c r="O169" s="112">
        <f t="shared" si="16"/>
        <v>1344</v>
      </c>
      <c r="P169" s="113">
        <f t="shared" ref="P169" si="22">O169/$O$173</f>
        <v>5.0128678527470065E-3</v>
      </c>
      <c r="Q169" s="114">
        <v>758</v>
      </c>
      <c r="R169" s="114">
        <v>586</v>
      </c>
      <c r="T169" s="2"/>
      <c r="V169" s="2"/>
      <c r="W169" s="2"/>
    </row>
    <row r="170" spans="2:23" s="5" customFormat="1" ht="18" customHeight="1" x14ac:dyDescent="0.3">
      <c r="B170" s="105" t="s">
        <v>117</v>
      </c>
      <c r="C170" s="105"/>
      <c r="D170" s="106"/>
      <c r="E170" s="106"/>
      <c r="F170" s="107">
        <f t="shared" si="14"/>
        <v>2266</v>
      </c>
      <c r="G170" s="108">
        <f t="shared" si="15"/>
        <v>8.4517548767296998E-3</v>
      </c>
      <c r="H170" s="109">
        <v>1534</v>
      </c>
      <c r="I170" s="109">
        <v>732</v>
      </c>
      <c r="K170" s="54"/>
      <c r="L170" s="54"/>
      <c r="M170" s="54"/>
      <c r="N170" s="54"/>
      <c r="O170" s="27"/>
      <c r="P170" s="115"/>
      <c r="Q170" s="34"/>
      <c r="R170" s="34"/>
      <c r="T170" s="2"/>
      <c r="V170" s="2"/>
      <c r="W170" s="2"/>
    </row>
    <row r="171" spans="2:23" s="5" customFormat="1" ht="18" customHeight="1" x14ac:dyDescent="0.3">
      <c r="B171" s="105" t="s">
        <v>118</v>
      </c>
      <c r="C171" s="105"/>
      <c r="D171" s="106"/>
      <c r="E171" s="106"/>
      <c r="F171" s="107">
        <f t="shared" si="14"/>
        <v>560</v>
      </c>
      <c r="G171" s="108">
        <f t="shared" si="15"/>
        <v>2.088694938644586E-3</v>
      </c>
      <c r="H171" s="109">
        <v>291</v>
      </c>
      <c r="I171" s="109">
        <v>269</v>
      </c>
      <c r="K171" s="111" t="s">
        <v>40</v>
      </c>
      <c r="L171" s="111"/>
      <c r="M171" s="111"/>
      <c r="N171" s="111"/>
      <c r="O171" s="112">
        <f t="shared" si="16"/>
        <v>3456</v>
      </c>
      <c r="P171" s="113">
        <f t="shared" ref="P171" si="23">O171/$O$173</f>
        <v>1.2890231621349446E-2</v>
      </c>
      <c r="Q171" s="114">
        <v>2523</v>
      </c>
      <c r="R171" s="114">
        <v>933</v>
      </c>
      <c r="T171" s="2"/>
      <c r="V171" s="2"/>
      <c r="W171" s="2"/>
    </row>
    <row r="172" spans="2:23" s="5" customFormat="1" ht="18" customHeight="1" thickBot="1" x14ac:dyDescent="0.35">
      <c r="B172" s="105" t="s">
        <v>119</v>
      </c>
      <c r="C172" s="105"/>
      <c r="D172" s="106"/>
      <c r="E172" s="106"/>
      <c r="F172" s="107">
        <f t="shared" si="14"/>
        <v>115</v>
      </c>
      <c r="G172" s="108">
        <f t="shared" si="15"/>
        <v>4.2892842490022749E-4</v>
      </c>
      <c r="H172" s="109">
        <v>76</v>
      </c>
      <c r="I172" s="109">
        <v>39</v>
      </c>
      <c r="K172" s="54"/>
      <c r="L172" s="54"/>
      <c r="M172" s="54"/>
      <c r="N172" s="54"/>
      <c r="O172" s="27"/>
      <c r="P172" s="115"/>
      <c r="Q172" s="34"/>
      <c r="R172" s="34"/>
      <c r="T172" s="2"/>
      <c r="V172" s="2"/>
      <c r="W172" s="2"/>
    </row>
    <row r="173" spans="2:23" s="5" customFormat="1" ht="18" customHeight="1" x14ac:dyDescent="0.3">
      <c r="B173" s="105" t="s">
        <v>120</v>
      </c>
      <c r="C173" s="105"/>
      <c r="D173" s="106"/>
      <c r="E173" s="106"/>
      <c r="F173" s="107">
        <f t="shared" si="14"/>
        <v>19</v>
      </c>
      <c r="G173" s="108">
        <f t="shared" si="15"/>
        <v>7.0866435418298458E-5</v>
      </c>
      <c r="H173" s="109">
        <v>3</v>
      </c>
      <c r="I173" s="109">
        <v>16</v>
      </c>
      <c r="K173" s="30" t="s">
        <v>5</v>
      </c>
      <c r="L173" s="61"/>
      <c r="M173" s="61"/>
      <c r="N173" s="61"/>
      <c r="O173" s="39">
        <f>SUM(O151:O171)</f>
        <v>268110</v>
      </c>
      <c r="P173" s="58">
        <f>SUM(P151:P171)</f>
        <v>1</v>
      </c>
      <c r="Q173" s="39">
        <f>SUM(Q151:Q171)</f>
        <v>179651</v>
      </c>
      <c r="R173" s="39">
        <f>SUM(R151:R171)</f>
        <v>88459</v>
      </c>
      <c r="T173" s="2"/>
      <c r="V173" s="2"/>
      <c r="W173" s="2"/>
    </row>
    <row r="174" spans="2:23" s="5" customFormat="1" ht="18" customHeight="1" x14ac:dyDescent="0.3">
      <c r="B174" s="105" t="s">
        <v>121</v>
      </c>
      <c r="C174" s="105"/>
      <c r="D174" s="106"/>
      <c r="E174" s="106"/>
      <c r="F174" s="107">
        <f t="shared" si="14"/>
        <v>4759</v>
      </c>
      <c r="G174" s="108">
        <f t="shared" si="15"/>
        <v>1.7750177166088545E-2</v>
      </c>
      <c r="H174" s="109">
        <v>2382</v>
      </c>
      <c r="I174" s="109">
        <v>2377</v>
      </c>
      <c r="T174" s="2"/>
      <c r="V174" s="2"/>
      <c r="W174" s="2"/>
    </row>
    <row r="175" spans="2:23" s="5" customFormat="1" ht="18" customHeight="1" x14ac:dyDescent="0.3">
      <c r="B175" s="105" t="s">
        <v>122</v>
      </c>
      <c r="C175" s="105"/>
      <c r="D175" s="106"/>
      <c r="E175" s="106"/>
      <c r="F175" s="107">
        <f t="shared" si="14"/>
        <v>161</v>
      </c>
      <c r="G175" s="108">
        <f t="shared" si="15"/>
        <v>6.0049979486031851E-4</v>
      </c>
      <c r="H175" s="109">
        <v>80</v>
      </c>
      <c r="I175" s="109">
        <v>81</v>
      </c>
      <c r="T175" s="2"/>
      <c r="V175" s="2"/>
      <c r="W175" s="2"/>
    </row>
    <row r="176" spans="2:23" s="5" customFormat="1" ht="18" customHeight="1" x14ac:dyDescent="0.3">
      <c r="B176" s="105" t="s">
        <v>123</v>
      </c>
      <c r="C176" s="105"/>
      <c r="D176" s="106"/>
      <c r="E176" s="106"/>
      <c r="F176" s="107">
        <f t="shared" si="14"/>
        <v>32</v>
      </c>
      <c r="G176" s="108">
        <f t="shared" si="15"/>
        <v>1.1935399649397636E-4</v>
      </c>
      <c r="H176" s="109">
        <v>16</v>
      </c>
      <c r="I176" s="109">
        <v>16</v>
      </c>
      <c r="T176" s="2"/>
      <c r="V176" s="2"/>
      <c r="W176" s="2"/>
    </row>
    <row r="177" spans="2:88" s="5" customFormat="1" ht="18" customHeight="1" x14ac:dyDescent="0.3">
      <c r="B177" s="105" t="s">
        <v>124</v>
      </c>
      <c r="C177" s="105"/>
      <c r="D177" s="106"/>
      <c r="E177" s="106"/>
      <c r="F177" s="107">
        <f t="shared" si="14"/>
        <v>19084</v>
      </c>
      <c r="G177" s="108">
        <f t="shared" si="15"/>
        <v>7.1179739659095145E-2</v>
      </c>
      <c r="H177" s="109">
        <v>15578</v>
      </c>
      <c r="I177" s="109">
        <v>3506</v>
      </c>
      <c r="T177" s="2"/>
      <c r="V177" s="2"/>
      <c r="W177" s="2"/>
    </row>
    <row r="178" spans="2:88" s="5" customFormat="1" ht="18" customHeight="1" x14ac:dyDescent="0.3">
      <c r="B178" s="105" t="s">
        <v>125</v>
      </c>
      <c r="C178" s="105"/>
      <c r="D178" s="106"/>
      <c r="E178" s="106"/>
      <c r="F178" s="107">
        <f t="shared" si="14"/>
        <v>787</v>
      </c>
      <c r="G178" s="108">
        <f t="shared" si="15"/>
        <v>2.935362351273731E-3</v>
      </c>
      <c r="H178" s="109">
        <v>502</v>
      </c>
      <c r="I178" s="109">
        <v>285</v>
      </c>
      <c r="T178" s="2"/>
      <c r="V178" s="2"/>
      <c r="W178" s="2"/>
    </row>
    <row r="179" spans="2:88" s="5" customFormat="1" ht="18" customHeight="1" x14ac:dyDescent="0.3">
      <c r="B179" s="105" t="s">
        <v>126</v>
      </c>
      <c r="C179" s="105"/>
      <c r="D179" s="106"/>
      <c r="E179" s="106"/>
      <c r="F179" s="107">
        <f t="shared" si="14"/>
        <v>68</v>
      </c>
      <c r="G179" s="108">
        <f t="shared" si="15"/>
        <v>2.5362724254969976E-4</v>
      </c>
      <c r="H179" s="109">
        <v>55</v>
      </c>
      <c r="I179" s="109">
        <v>13</v>
      </c>
      <c r="T179" s="2"/>
      <c r="V179" s="2"/>
      <c r="W179" s="2"/>
    </row>
    <row r="180" spans="2:88" s="5" customFormat="1" ht="18" customHeight="1" x14ac:dyDescent="0.3">
      <c r="B180" s="105" t="s">
        <v>127</v>
      </c>
      <c r="C180" s="105"/>
      <c r="D180" s="106"/>
      <c r="E180" s="106"/>
      <c r="F180" s="107">
        <f t="shared" si="14"/>
        <v>5734</v>
      </c>
      <c r="G180" s="108">
        <f t="shared" si="15"/>
        <v>2.1386744246764389E-2</v>
      </c>
      <c r="H180" s="109">
        <v>2979</v>
      </c>
      <c r="I180" s="109">
        <v>2755</v>
      </c>
      <c r="T180" s="2"/>
      <c r="V180" s="2"/>
      <c r="W180" s="2"/>
    </row>
    <row r="181" spans="2:88" s="5" customFormat="1" ht="18" customHeight="1" x14ac:dyDescent="0.3">
      <c r="B181" s="105" t="s">
        <v>128</v>
      </c>
      <c r="C181" s="105"/>
      <c r="D181" s="106"/>
      <c r="E181" s="106"/>
      <c r="F181" s="107">
        <f t="shared" si="14"/>
        <v>548</v>
      </c>
      <c r="G181" s="108">
        <f t="shared" si="15"/>
        <v>2.0439371899593451E-3</v>
      </c>
      <c r="H181" s="109">
        <v>389</v>
      </c>
      <c r="I181" s="109">
        <v>159</v>
      </c>
      <c r="T181" s="2"/>
      <c r="V181" s="2"/>
      <c r="W181" s="2"/>
    </row>
    <row r="182" spans="2:88" s="5" customFormat="1" ht="18" customHeight="1" x14ac:dyDescent="0.3">
      <c r="B182" s="105" t="s">
        <v>129</v>
      </c>
      <c r="C182" s="105"/>
      <c r="D182" s="106"/>
      <c r="E182" s="106"/>
      <c r="F182" s="107">
        <f t="shared" si="14"/>
        <v>3662</v>
      </c>
      <c r="G182" s="108">
        <f t="shared" si="15"/>
        <v>1.3658572973779419E-2</v>
      </c>
      <c r="H182" s="109">
        <v>2705</v>
      </c>
      <c r="I182" s="109">
        <v>957</v>
      </c>
      <c r="T182" s="2"/>
      <c r="V182" s="2"/>
      <c r="W182" s="2"/>
    </row>
    <row r="183" spans="2:88" s="5" customFormat="1" ht="18" customHeight="1" x14ac:dyDescent="0.3">
      <c r="B183" s="105" t="s">
        <v>130</v>
      </c>
      <c r="C183" s="105"/>
      <c r="D183" s="106"/>
      <c r="E183" s="106"/>
      <c r="F183" s="107">
        <f t="shared" si="14"/>
        <v>69</v>
      </c>
      <c r="G183" s="108">
        <f t="shared" si="15"/>
        <v>2.5735705494013653E-4</v>
      </c>
      <c r="H183" s="109">
        <v>38</v>
      </c>
      <c r="I183" s="109">
        <v>31</v>
      </c>
      <c r="T183" s="2"/>
      <c r="V183" s="2"/>
      <c r="W183" s="2"/>
    </row>
    <row r="184" spans="2:88" s="5" customFormat="1" ht="18" customHeight="1" x14ac:dyDescent="0.3">
      <c r="B184" s="105" t="s">
        <v>131</v>
      </c>
      <c r="C184" s="105"/>
      <c r="D184" s="106"/>
      <c r="E184" s="106"/>
      <c r="F184" s="107">
        <f t="shared" si="14"/>
        <v>3526</v>
      </c>
      <c r="G184" s="108">
        <f t="shared" si="15"/>
        <v>1.3151318488680019E-2</v>
      </c>
      <c r="H184" s="109">
        <v>2362</v>
      </c>
      <c r="I184" s="109">
        <v>1164</v>
      </c>
      <c r="T184" s="2"/>
      <c r="V184" s="2"/>
      <c r="W184" s="2"/>
    </row>
    <row r="185" spans="2:88" s="5" customFormat="1" ht="18" customHeight="1" x14ac:dyDescent="0.3">
      <c r="B185" s="105" t="s">
        <v>132</v>
      </c>
      <c r="C185" s="105"/>
      <c r="D185" s="106"/>
      <c r="E185" s="106"/>
      <c r="F185" s="107">
        <f t="shared" si="14"/>
        <v>219</v>
      </c>
      <c r="G185" s="108">
        <f t="shared" si="15"/>
        <v>8.168289135056507E-4</v>
      </c>
      <c r="H185" s="109">
        <v>162</v>
      </c>
      <c r="I185" s="109">
        <v>57</v>
      </c>
      <c r="T185" s="2"/>
      <c r="V185" s="2"/>
      <c r="W185" s="2"/>
    </row>
    <row r="186" spans="2:88" s="5" customFormat="1" ht="18" customHeight="1" x14ac:dyDescent="0.3">
      <c r="B186" s="105" t="s">
        <v>133</v>
      </c>
      <c r="C186" s="105"/>
      <c r="D186" s="106"/>
      <c r="E186" s="106"/>
      <c r="F186" s="107">
        <f t="shared" si="14"/>
        <v>13</v>
      </c>
      <c r="G186" s="108">
        <f t="shared" si="15"/>
        <v>4.8487561075677894E-5</v>
      </c>
      <c r="H186" s="109">
        <v>10</v>
      </c>
      <c r="I186" s="109">
        <v>3</v>
      </c>
      <c r="T186" s="2"/>
      <c r="V186" s="2"/>
      <c r="W186" s="2"/>
    </row>
    <row r="187" spans="2:88" s="5" customFormat="1" ht="18" customHeight="1" x14ac:dyDescent="0.3">
      <c r="B187" s="105" t="s">
        <v>134</v>
      </c>
      <c r="C187" s="105"/>
      <c r="D187" s="106"/>
      <c r="E187" s="106"/>
      <c r="F187" s="107">
        <f t="shared" si="14"/>
        <v>1255</v>
      </c>
      <c r="G187" s="108">
        <f t="shared" si="15"/>
        <v>4.6809145499981351E-3</v>
      </c>
      <c r="H187" s="109">
        <v>0</v>
      </c>
      <c r="I187" s="109">
        <v>1255</v>
      </c>
      <c r="T187" s="2"/>
      <c r="V187" s="2"/>
      <c r="W187" s="2"/>
    </row>
    <row r="188" spans="2:88" s="5" customFormat="1" ht="18" customHeight="1" x14ac:dyDescent="0.3">
      <c r="B188" s="105" t="s">
        <v>135</v>
      </c>
      <c r="C188" s="105"/>
      <c r="D188" s="106"/>
      <c r="E188" s="106"/>
      <c r="F188" s="107">
        <f t="shared" si="14"/>
        <v>1267</v>
      </c>
      <c r="G188" s="108">
        <f t="shared" si="15"/>
        <v>4.725672298683376E-3</v>
      </c>
      <c r="H188" s="109">
        <v>1267</v>
      </c>
      <c r="I188" s="109">
        <v>0</v>
      </c>
      <c r="T188" s="2"/>
      <c r="V188" s="2"/>
      <c r="W188" s="2"/>
    </row>
    <row r="189" spans="2:88" s="5" customFormat="1" ht="18" customHeight="1" x14ac:dyDescent="0.3">
      <c r="B189" s="105" t="s">
        <v>136</v>
      </c>
      <c r="C189" s="105"/>
      <c r="D189" s="106"/>
      <c r="E189" s="106"/>
      <c r="F189" s="107">
        <f t="shared" si="14"/>
        <v>133054</v>
      </c>
      <c r="G189" s="108">
        <f t="shared" si="15"/>
        <v>0.49626645779717282</v>
      </c>
      <c r="H189" s="109">
        <v>91971</v>
      </c>
      <c r="I189" s="109">
        <v>41083</v>
      </c>
      <c r="T189" s="2"/>
      <c r="V189" s="2"/>
      <c r="W189" s="2"/>
    </row>
    <row r="190" spans="2:88" s="5" customFormat="1" ht="18" customHeight="1" thickBot="1" x14ac:dyDescent="0.35">
      <c r="B190" s="118" t="s">
        <v>137</v>
      </c>
      <c r="C190" s="118"/>
      <c r="D190" s="119"/>
      <c r="E190" s="119"/>
      <c r="F190" s="107">
        <f t="shared" si="14"/>
        <v>17360</v>
      </c>
      <c r="G190" s="120">
        <f t="shared" si="15"/>
        <v>6.4749543097982171E-2</v>
      </c>
      <c r="H190" s="109">
        <v>11320</v>
      </c>
      <c r="I190" s="109">
        <v>6040</v>
      </c>
      <c r="T190" s="2"/>
      <c r="V190" s="2"/>
      <c r="W190" s="2"/>
    </row>
    <row r="191" spans="2:88" s="5" customFormat="1" ht="21.75" customHeight="1" x14ac:dyDescent="0.3">
      <c r="B191" s="121" t="s">
        <v>5</v>
      </c>
      <c r="C191" s="121"/>
      <c r="D191" s="121"/>
      <c r="E191" s="121"/>
      <c r="F191" s="39">
        <f>SUM(F156:F190)</f>
        <v>268110</v>
      </c>
      <c r="G191" s="99">
        <f t="shared" si="15"/>
        <v>1</v>
      </c>
      <c r="H191" s="39">
        <f>SUM(H156:H190)</f>
        <v>179651</v>
      </c>
      <c r="I191" s="39">
        <f>SUM(I156:I190)</f>
        <v>88459</v>
      </c>
      <c r="T191" s="2"/>
      <c r="V191" s="2"/>
      <c r="W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</row>
    <row r="192" spans="2:88" s="5" customFormat="1" ht="10.5" customHeight="1" x14ac:dyDescent="0.3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T192" s="2"/>
      <c r="V192" s="2"/>
      <c r="W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</row>
    <row r="193" spans="2:88" s="5" customFormat="1" ht="10.5" customHeight="1" x14ac:dyDescent="0.3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T193" s="2"/>
      <c r="V193" s="2"/>
      <c r="W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</row>
    <row r="194" spans="2:88" s="5" customFormat="1" ht="21.75" customHeight="1" x14ac:dyDescent="0.3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T194" s="2"/>
      <c r="V194" s="2"/>
      <c r="W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</row>
    <row r="195" spans="2:88" s="5" customFormat="1" ht="21.75" customHeight="1" x14ac:dyDescent="0.35">
      <c r="B195" s="2"/>
      <c r="C195" s="2"/>
      <c r="D195" s="2"/>
      <c r="E195" s="2"/>
      <c r="F195" s="2"/>
      <c r="G195" s="2"/>
      <c r="H195" s="2"/>
      <c r="I195" s="2"/>
      <c r="J195" s="2"/>
      <c r="K195" s="122" t="s">
        <v>138</v>
      </c>
      <c r="L195" s="122"/>
      <c r="M195" s="122"/>
      <c r="N195" s="122"/>
      <c r="O195" s="122"/>
      <c r="P195" s="122"/>
      <c r="Q195" s="122"/>
      <c r="R195" s="122"/>
      <c r="T195" s="2"/>
      <c r="V195" s="2"/>
      <c r="W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</row>
    <row r="196" spans="2:88" s="5" customFormat="1" ht="39.75" customHeight="1" x14ac:dyDescent="0.3">
      <c r="B196" s="123" t="s">
        <v>54</v>
      </c>
      <c r="C196" s="123"/>
      <c r="D196" s="124"/>
      <c r="E196" s="72">
        <v>2022</v>
      </c>
      <c r="F196" s="71">
        <v>2023</v>
      </c>
      <c r="G196" s="71">
        <v>2024</v>
      </c>
      <c r="H196" s="71">
        <v>2025</v>
      </c>
      <c r="I196" s="71" t="s">
        <v>84</v>
      </c>
      <c r="J196" s="2"/>
      <c r="R196" s="2"/>
      <c r="T196" s="2"/>
      <c r="V196" s="2"/>
      <c r="W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</row>
    <row r="197" spans="2:88" s="5" customFormat="1" ht="21.75" customHeight="1" x14ac:dyDescent="0.3">
      <c r="B197" s="125" t="s">
        <v>55</v>
      </c>
      <c r="C197" s="125"/>
      <c r="D197" s="125"/>
      <c r="E197" s="78">
        <v>39013</v>
      </c>
      <c r="F197" s="78">
        <v>34951</v>
      </c>
      <c r="G197" s="78">
        <v>45569</v>
      </c>
      <c r="H197" s="78">
        <v>48087</v>
      </c>
      <c r="I197" s="78">
        <v>9178</v>
      </c>
      <c r="J197" s="2"/>
      <c r="K197" s="2"/>
      <c r="L197" s="2"/>
      <c r="M197" s="2"/>
      <c r="N197" s="2"/>
      <c r="O197" s="2"/>
      <c r="P197" s="2"/>
      <c r="Q197" s="2"/>
      <c r="R197" s="2"/>
      <c r="T197" s="2"/>
      <c r="V197" s="2"/>
      <c r="W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</row>
    <row r="198" spans="2:88" s="5" customFormat="1" ht="21.75" customHeight="1" x14ac:dyDescent="0.3">
      <c r="B198" s="125" t="s">
        <v>56</v>
      </c>
      <c r="C198" s="125"/>
      <c r="D198" s="125"/>
      <c r="E198" s="77">
        <v>73299</v>
      </c>
      <c r="F198" s="77">
        <v>82537</v>
      </c>
      <c r="G198" s="77">
        <v>96312</v>
      </c>
      <c r="H198" s="77">
        <v>80568</v>
      </c>
      <c r="I198" s="77">
        <v>13863</v>
      </c>
      <c r="J198" s="2"/>
      <c r="K198" s="2"/>
      <c r="L198" s="2"/>
      <c r="M198" s="2"/>
      <c r="N198" s="2"/>
      <c r="O198" s="2"/>
      <c r="P198" s="2"/>
      <c r="Q198" s="2"/>
      <c r="R198" s="2"/>
      <c r="T198" s="2"/>
      <c r="V198" s="2"/>
      <c r="W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</row>
    <row r="199" spans="2:88" s="5" customFormat="1" ht="21.75" customHeight="1" x14ac:dyDescent="0.3">
      <c r="B199" s="125" t="s">
        <v>57</v>
      </c>
      <c r="C199" s="125"/>
      <c r="D199" s="125"/>
      <c r="E199" s="77">
        <v>40789</v>
      </c>
      <c r="F199" s="77">
        <v>46288</v>
      </c>
      <c r="G199" s="77">
        <v>51481</v>
      </c>
      <c r="H199" s="77">
        <v>56334</v>
      </c>
      <c r="I199" s="77">
        <v>5825</v>
      </c>
      <c r="J199" s="2"/>
      <c r="K199" s="2"/>
      <c r="L199" s="2"/>
      <c r="M199" s="2"/>
      <c r="N199" s="2"/>
      <c r="O199" s="2"/>
      <c r="P199" s="2"/>
      <c r="Q199" s="2"/>
      <c r="R199" s="2"/>
      <c r="T199" s="2"/>
      <c r="V199" s="2"/>
      <c r="W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</row>
    <row r="200" spans="2:88" s="5" customFormat="1" ht="21.75" customHeight="1" x14ac:dyDescent="0.3">
      <c r="B200" s="125" t="s">
        <v>59</v>
      </c>
      <c r="C200" s="125"/>
      <c r="D200" s="125"/>
      <c r="E200" s="77">
        <v>96219</v>
      </c>
      <c r="F200" s="77">
        <v>117373</v>
      </c>
      <c r="G200" s="77">
        <v>128765</v>
      </c>
      <c r="H200" s="77">
        <v>120363</v>
      </c>
      <c r="I200" s="77">
        <v>12168</v>
      </c>
      <c r="J200" s="2"/>
      <c r="K200" s="2"/>
      <c r="L200" s="2"/>
      <c r="M200" s="2"/>
      <c r="N200" s="2"/>
      <c r="O200" s="2"/>
      <c r="P200" s="2"/>
      <c r="Q200" s="2"/>
      <c r="R200" s="2"/>
      <c r="T200" s="2"/>
      <c r="V200" s="2"/>
      <c r="W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</row>
    <row r="201" spans="2:88" s="5" customFormat="1" ht="21.75" customHeight="1" x14ac:dyDescent="0.3">
      <c r="B201" s="125" t="s">
        <v>60</v>
      </c>
      <c r="C201" s="125"/>
      <c r="D201" s="125"/>
      <c r="E201" s="77">
        <v>51183</v>
      </c>
      <c r="F201" s="77">
        <v>65113</v>
      </c>
      <c r="G201" s="77">
        <v>83295</v>
      </c>
      <c r="H201" s="77">
        <v>77851</v>
      </c>
      <c r="I201" s="77">
        <v>11430</v>
      </c>
      <c r="J201" s="2"/>
      <c r="K201" s="2"/>
      <c r="L201" s="2"/>
      <c r="M201" s="2"/>
      <c r="N201" s="2"/>
      <c r="O201" s="2"/>
      <c r="P201" s="2"/>
      <c r="Q201" s="2"/>
      <c r="R201" s="2"/>
      <c r="T201" s="2"/>
      <c r="V201" s="2"/>
      <c r="W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</row>
    <row r="202" spans="2:88" s="5" customFormat="1" ht="21.75" customHeight="1" x14ac:dyDescent="0.3">
      <c r="B202" s="125" t="s">
        <v>61</v>
      </c>
      <c r="C202" s="125"/>
      <c r="D202" s="125"/>
      <c r="E202" s="77">
        <v>63266</v>
      </c>
      <c r="F202" s="77">
        <v>56164</v>
      </c>
      <c r="G202" s="77">
        <v>74858</v>
      </c>
      <c r="H202" s="77">
        <v>71149</v>
      </c>
      <c r="I202" s="77">
        <v>11269</v>
      </c>
      <c r="J202" s="2"/>
      <c r="K202" s="2"/>
      <c r="L202" s="2"/>
      <c r="M202" s="2"/>
      <c r="N202" s="2"/>
      <c r="O202" s="2"/>
      <c r="P202" s="2"/>
      <c r="Q202" s="2"/>
      <c r="R202" s="2"/>
      <c r="T202" s="2"/>
      <c r="V202" s="2"/>
      <c r="W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</row>
    <row r="203" spans="2:88" s="5" customFormat="1" ht="21.75" customHeight="1" x14ac:dyDescent="0.3">
      <c r="B203" s="125" t="s">
        <v>62</v>
      </c>
      <c r="C203" s="125"/>
      <c r="D203" s="125"/>
      <c r="E203" s="77">
        <v>44311</v>
      </c>
      <c r="F203" s="77">
        <v>58133</v>
      </c>
      <c r="G203" s="77">
        <v>59362</v>
      </c>
      <c r="H203" s="77">
        <v>64862</v>
      </c>
      <c r="I203" s="77">
        <v>9928</v>
      </c>
      <c r="J203" s="2"/>
      <c r="K203" s="2"/>
      <c r="L203" s="2"/>
      <c r="M203" s="2"/>
      <c r="N203" s="2"/>
      <c r="O203" s="2"/>
      <c r="P203" s="2"/>
      <c r="Q203" s="2"/>
      <c r="R203" s="2"/>
      <c r="T203" s="2"/>
      <c r="V203" s="2"/>
      <c r="W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</row>
    <row r="204" spans="2:88" s="5" customFormat="1" ht="21.75" customHeight="1" x14ac:dyDescent="0.3">
      <c r="B204" s="125" t="s">
        <v>63</v>
      </c>
      <c r="C204" s="125"/>
      <c r="D204" s="125"/>
      <c r="E204" s="77">
        <v>117545</v>
      </c>
      <c r="F204" s="77">
        <v>138891</v>
      </c>
      <c r="G204" s="77">
        <v>163724</v>
      </c>
      <c r="H204" s="77">
        <v>163001</v>
      </c>
      <c r="I204" s="77">
        <v>25685</v>
      </c>
      <c r="J204" s="2"/>
      <c r="K204" s="2"/>
      <c r="L204" s="2"/>
      <c r="M204" s="2"/>
      <c r="N204" s="2"/>
      <c r="O204" s="2"/>
      <c r="P204" s="2"/>
      <c r="Q204" s="2"/>
      <c r="R204" s="2"/>
      <c r="T204" s="2"/>
      <c r="V204" s="2"/>
      <c r="W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</row>
    <row r="205" spans="2:88" s="5" customFormat="1" ht="21.75" customHeight="1" x14ac:dyDescent="0.3">
      <c r="B205" s="125" t="s">
        <v>64</v>
      </c>
      <c r="C205" s="125"/>
      <c r="D205" s="125"/>
      <c r="E205" s="77">
        <v>22445</v>
      </c>
      <c r="F205" s="77">
        <v>30582</v>
      </c>
      <c r="G205" s="77">
        <v>47696</v>
      </c>
      <c r="H205" s="77">
        <v>41256</v>
      </c>
      <c r="I205" s="78">
        <v>5613</v>
      </c>
      <c r="J205" s="2"/>
      <c r="K205" s="2"/>
      <c r="L205" s="2"/>
      <c r="M205" s="2"/>
      <c r="N205" s="2"/>
      <c r="O205" s="2"/>
      <c r="P205" s="2"/>
      <c r="Q205" s="2"/>
      <c r="R205" s="2"/>
      <c r="T205" s="2"/>
      <c r="V205" s="2"/>
      <c r="W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</row>
    <row r="206" spans="2:88" s="5" customFormat="1" ht="21.75" customHeight="1" x14ac:dyDescent="0.3">
      <c r="B206" s="125" t="s">
        <v>65</v>
      </c>
      <c r="C206" s="125"/>
      <c r="D206" s="125"/>
      <c r="E206" s="77">
        <v>45742</v>
      </c>
      <c r="F206" s="77">
        <v>52333</v>
      </c>
      <c r="G206" s="77">
        <v>66277</v>
      </c>
      <c r="H206" s="77">
        <v>64152</v>
      </c>
      <c r="I206" s="77">
        <v>9564</v>
      </c>
      <c r="J206" s="2"/>
      <c r="K206" s="2"/>
      <c r="L206" s="2"/>
      <c r="M206" s="2"/>
      <c r="N206" s="2"/>
      <c r="O206" s="2"/>
      <c r="P206" s="2"/>
      <c r="Q206" s="2"/>
      <c r="R206" s="2"/>
      <c r="T206" s="2"/>
      <c r="V206" s="2"/>
      <c r="W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</row>
    <row r="207" spans="2:88" s="5" customFormat="1" ht="21.75" customHeight="1" x14ac:dyDescent="0.3">
      <c r="B207" s="125" t="s">
        <v>66</v>
      </c>
      <c r="C207" s="125"/>
      <c r="D207" s="125"/>
      <c r="E207" s="77">
        <v>50017</v>
      </c>
      <c r="F207" s="77">
        <v>69300</v>
      </c>
      <c r="G207" s="77">
        <v>75154</v>
      </c>
      <c r="H207" s="77">
        <v>63407</v>
      </c>
      <c r="I207" s="77">
        <v>11324</v>
      </c>
      <c r="J207" s="2"/>
      <c r="K207" s="2"/>
      <c r="L207" s="2"/>
      <c r="M207" s="2"/>
      <c r="N207" s="2"/>
      <c r="O207" s="2"/>
      <c r="P207" s="2"/>
      <c r="Q207" s="2"/>
      <c r="R207" s="2"/>
      <c r="T207" s="2"/>
      <c r="V207" s="2"/>
      <c r="W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</row>
    <row r="208" spans="2:88" s="5" customFormat="1" ht="21.75" customHeight="1" x14ac:dyDescent="0.3">
      <c r="B208" s="125" t="s">
        <v>67</v>
      </c>
      <c r="C208" s="125"/>
      <c r="D208" s="125"/>
      <c r="E208" s="77">
        <v>84233</v>
      </c>
      <c r="F208" s="77">
        <v>127870</v>
      </c>
      <c r="G208" s="77">
        <v>150437</v>
      </c>
      <c r="H208" s="77">
        <v>126495</v>
      </c>
      <c r="I208" s="77">
        <v>13623</v>
      </c>
      <c r="J208" s="2"/>
      <c r="K208" s="2"/>
      <c r="L208" s="2"/>
      <c r="M208" s="2"/>
      <c r="N208" s="2"/>
      <c r="O208" s="2"/>
      <c r="P208" s="2"/>
      <c r="Q208" s="2"/>
      <c r="R208" s="2"/>
      <c r="T208" s="2"/>
      <c r="V208" s="2"/>
      <c r="W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</row>
    <row r="209" spans="1:88" s="5" customFormat="1" ht="21.75" customHeight="1" x14ac:dyDescent="0.3">
      <c r="B209" s="125" t="s">
        <v>68</v>
      </c>
      <c r="C209" s="125"/>
      <c r="D209" s="125"/>
      <c r="E209" s="77">
        <v>65846</v>
      </c>
      <c r="F209" s="77">
        <v>85482</v>
      </c>
      <c r="G209" s="77">
        <v>109276</v>
      </c>
      <c r="H209" s="77">
        <v>96601</v>
      </c>
      <c r="I209" s="77">
        <v>11932</v>
      </c>
      <c r="J209" s="2"/>
      <c r="K209" s="2"/>
      <c r="L209" s="2"/>
      <c r="M209" s="2"/>
      <c r="N209" s="2"/>
      <c r="O209" s="2"/>
      <c r="P209" s="2"/>
      <c r="Q209" s="2"/>
      <c r="R209" s="2"/>
      <c r="T209" s="2"/>
      <c r="V209" s="2"/>
      <c r="W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</row>
    <row r="210" spans="1:88" s="5" customFormat="1" ht="21.75" customHeight="1" x14ac:dyDescent="0.3">
      <c r="B210" s="125" t="s">
        <v>69</v>
      </c>
      <c r="C210" s="125"/>
      <c r="D210" s="125"/>
      <c r="E210" s="77">
        <v>41523</v>
      </c>
      <c r="F210" s="77">
        <v>56661</v>
      </c>
      <c r="G210" s="77">
        <v>56909</v>
      </c>
      <c r="H210" s="77">
        <v>58206</v>
      </c>
      <c r="I210" s="77">
        <v>9297</v>
      </c>
      <c r="J210" s="2"/>
      <c r="K210" s="2"/>
      <c r="L210" s="2"/>
      <c r="M210" s="2"/>
      <c r="N210" s="2"/>
      <c r="O210" s="2"/>
      <c r="P210" s="2"/>
      <c r="Q210" s="2"/>
      <c r="R210" s="2"/>
      <c r="T210" s="2"/>
      <c r="V210" s="2"/>
      <c r="W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</row>
    <row r="211" spans="1:88" s="5" customFormat="1" ht="21.75" customHeight="1" x14ac:dyDescent="0.3">
      <c r="B211" s="125" t="s">
        <v>70</v>
      </c>
      <c r="C211" s="125"/>
      <c r="D211" s="125"/>
      <c r="E211" s="77">
        <v>264217</v>
      </c>
      <c r="F211" s="77">
        <v>284158</v>
      </c>
      <c r="G211" s="77">
        <v>312534</v>
      </c>
      <c r="H211" s="77">
        <v>316342</v>
      </c>
      <c r="I211" s="77">
        <v>39511</v>
      </c>
      <c r="J211" s="2"/>
      <c r="K211" s="2"/>
      <c r="L211" s="2"/>
      <c r="M211" s="2"/>
      <c r="N211" s="2"/>
      <c r="O211" s="2"/>
      <c r="P211" s="2"/>
      <c r="Q211" s="2"/>
      <c r="R211" s="2"/>
      <c r="T211" s="2"/>
      <c r="V211" s="2"/>
      <c r="W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</row>
    <row r="212" spans="1:88" s="5" customFormat="1" ht="21.75" customHeight="1" x14ac:dyDescent="0.3">
      <c r="B212" s="125" t="s">
        <v>71</v>
      </c>
      <c r="C212" s="125"/>
      <c r="D212" s="125"/>
      <c r="E212" s="77">
        <v>69874</v>
      </c>
      <c r="F212" s="77">
        <v>80794</v>
      </c>
      <c r="G212" s="77">
        <v>94999</v>
      </c>
      <c r="H212" s="77">
        <v>77381</v>
      </c>
      <c r="I212" s="77">
        <v>10029</v>
      </c>
      <c r="J212" s="2"/>
      <c r="K212" s="2"/>
      <c r="L212" s="2"/>
      <c r="M212" s="2"/>
      <c r="N212" s="2"/>
      <c r="O212" s="2"/>
      <c r="P212" s="2"/>
      <c r="Q212" s="2"/>
      <c r="R212" s="2"/>
      <c r="T212" s="2"/>
      <c r="V212" s="2"/>
      <c r="W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</row>
    <row r="213" spans="1:88" s="5" customFormat="1" ht="21.75" customHeight="1" x14ac:dyDescent="0.3">
      <c r="B213" s="125" t="s">
        <v>72</v>
      </c>
      <c r="C213" s="125"/>
      <c r="D213" s="125"/>
      <c r="E213" s="77">
        <v>27500</v>
      </c>
      <c r="F213" s="77">
        <v>39819</v>
      </c>
      <c r="G213" s="77">
        <v>41868</v>
      </c>
      <c r="H213" s="77">
        <v>36082</v>
      </c>
      <c r="I213" s="77">
        <v>6920</v>
      </c>
      <c r="J213" s="2"/>
      <c r="K213" s="2"/>
      <c r="L213" s="2"/>
      <c r="M213" s="2"/>
      <c r="N213" s="2"/>
      <c r="O213" s="2"/>
      <c r="P213" s="2"/>
      <c r="Q213" s="2"/>
      <c r="R213" s="2"/>
      <c r="T213" s="2"/>
      <c r="V213" s="2"/>
      <c r="W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</row>
    <row r="214" spans="1:88" s="5" customFormat="1" ht="21.75" customHeight="1" x14ac:dyDescent="0.3">
      <c r="B214" s="125" t="s">
        <v>73</v>
      </c>
      <c r="C214" s="125"/>
      <c r="D214" s="125"/>
      <c r="E214" s="77">
        <v>10052</v>
      </c>
      <c r="F214" s="77">
        <v>9472</v>
      </c>
      <c r="G214" s="77">
        <v>19428</v>
      </c>
      <c r="H214" s="77">
        <v>14918</v>
      </c>
      <c r="I214" s="78">
        <v>1723</v>
      </c>
      <c r="J214" s="2"/>
      <c r="K214" s="2"/>
      <c r="L214" s="2"/>
      <c r="M214" s="2"/>
      <c r="N214" s="2"/>
      <c r="O214" s="2"/>
      <c r="P214" s="2"/>
      <c r="Q214" s="2"/>
      <c r="R214" s="2"/>
      <c r="T214" s="2"/>
      <c r="V214" s="2"/>
      <c r="W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</row>
    <row r="215" spans="1:88" s="5" customFormat="1" ht="21.75" customHeight="1" x14ac:dyDescent="0.3">
      <c r="B215" s="125" t="s">
        <v>74</v>
      </c>
      <c r="C215" s="125"/>
      <c r="D215" s="125"/>
      <c r="E215" s="77">
        <v>15646</v>
      </c>
      <c r="F215" s="77">
        <v>15248</v>
      </c>
      <c r="G215" s="77">
        <v>15795</v>
      </c>
      <c r="H215" s="77">
        <v>16279</v>
      </c>
      <c r="I215" s="77">
        <v>1570</v>
      </c>
      <c r="J215" s="2"/>
      <c r="K215" s="2"/>
      <c r="L215" s="2"/>
      <c r="M215" s="2"/>
      <c r="N215" s="2"/>
      <c r="O215" s="2"/>
      <c r="P215" s="2"/>
      <c r="Q215" s="2"/>
      <c r="R215" s="2"/>
      <c r="T215" s="2"/>
      <c r="V215" s="2"/>
      <c r="W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</row>
    <row r="216" spans="1:88" s="5" customFormat="1" ht="21.75" customHeight="1" x14ac:dyDescent="0.3">
      <c r="B216" s="125" t="s">
        <v>75</v>
      </c>
      <c r="C216" s="125"/>
      <c r="D216" s="125"/>
      <c r="E216" s="77">
        <v>22413</v>
      </c>
      <c r="F216" s="77">
        <v>27412</v>
      </c>
      <c r="G216" s="77">
        <v>31245</v>
      </c>
      <c r="H216" s="77">
        <v>30985</v>
      </c>
      <c r="I216" s="77">
        <v>3287</v>
      </c>
      <c r="J216" s="2"/>
      <c r="K216" s="2"/>
      <c r="L216" s="2"/>
      <c r="M216" s="2"/>
      <c r="N216" s="2"/>
      <c r="O216" s="2"/>
      <c r="P216" s="2"/>
      <c r="Q216" s="2"/>
      <c r="R216" s="2"/>
      <c r="T216" s="2"/>
      <c r="V216" s="2"/>
      <c r="W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</row>
    <row r="217" spans="1:88" s="5" customFormat="1" ht="21.75" customHeight="1" x14ac:dyDescent="0.3">
      <c r="B217" s="125" t="s">
        <v>76</v>
      </c>
      <c r="C217" s="125"/>
      <c r="D217" s="125"/>
      <c r="E217" s="77">
        <v>53372</v>
      </c>
      <c r="F217" s="77">
        <v>66102</v>
      </c>
      <c r="G217" s="77">
        <v>85504</v>
      </c>
      <c r="H217" s="77">
        <v>66522</v>
      </c>
      <c r="I217" s="77">
        <v>9589</v>
      </c>
      <c r="J217" s="2"/>
      <c r="K217" s="2"/>
      <c r="L217" s="2"/>
      <c r="M217" s="2"/>
      <c r="N217" s="2"/>
      <c r="O217" s="2"/>
      <c r="P217" s="2"/>
      <c r="Q217" s="2"/>
      <c r="R217" s="2"/>
      <c r="T217" s="2"/>
      <c r="V217" s="2"/>
      <c r="W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</row>
    <row r="218" spans="1:88" s="5" customFormat="1" ht="21.75" customHeight="1" x14ac:dyDescent="0.3">
      <c r="B218" s="125" t="s">
        <v>77</v>
      </c>
      <c r="C218" s="125"/>
      <c r="D218" s="125"/>
      <c r="E218" s="77">
        <v>67869</v>
      </c>
      <c r="F218" s="77">
        <v>59837</v>
      </c>
      <c r="G218" s="77">
        <v>78361</v>
      </c>
      <c r="H218" s="77">
        <v>78535</v>
      </c>
      <c r="I218" s="77">
        <v>11041</v>
      </c>
      <c r="J218" s="2"/>
      <c r="K218" s="36" t="s">
        <v>12</v>
      </c>
      <c r="L218" s="126" t="s">
        <v>13</v>
      </c>
      <c r="M218" s="127"/>
      <c r="N218" s="2"/>
      <c r="O218" s="2"/>
      <c r="P218" s="2"/>
      <c r="Q218" s="2"/>
      <c r="R218" s="2"/>
      <c r="T218" s="2"/>
      <c r="V218" s="2"/>
      <c r="W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</row>
    <row r="219" spans="1:88" s="5" customFormat="1" ht="21.75" customHeight="1" x14ac:dyDescent="0.35">
      <c r="B219" s="125" t="s">
        <v>78</v>
      </c>
      <c r="C219" s="125"/>
      <c r="D219" s="125"/>
      <c r="E219" s="77">
        <v>62548</v>
      </c>
      <c r="F219" s="77">
        <v>69680</v>
      </c>
      <c r="G219" s="77">
        <v>81103</v>
      </c>
      <c r="H219" s="77">
        <v>87996</v>
      </c>
      <c r="I219" s="77">
        <v>12927</v>
      </c>
      <c r="J219" s="2"/>
      <c r="K219" s="40"/>
      <c r="L219" s="41" t="s">
        <v>139</v>
      </c>
      <c r="M219" s="42"/>
      <c r="N219" s="2"/>
      <c r="O219" s="2"/>
      <c r="P219" s="2"/>
      <c r="Q219" s="2"/>
      <c r="R219" s="2"/>
      <c r="T219" s="2"/>
      <c r="V219" s="2"/>
      <c r="W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</row>
    <row r="220" spans="1:88" s="5" customFormat="1" ht="21.75" customHeight="1" x14ac:dyDescent="0.35">
      <c r="B220" s="125" t="s">
        <v>79</v>
      </c>
      <c r="C220" s="125"/>
      <c r="D220" s="125"/>
      <c r="E220" s="77">
        <v>33415</v>
      </c>
      <c r="F220" s="77">
        <v>35290</v>
      </c>
      <c r="G220" s="77">
        <v>42478</v>
      </c>
      <c r="H220" s="77">
        <v>38669</v>
      </c>
      <c r="I220" s="77">
        <v>4890</v>
      </c>
      <c r="J220" s="2"/>
      <c r="K220" s="43"/>
      <c r="L220" s="41" t="s">
        <v>140</v>
      </c>
      <c r="M220" s="42"/>
      <c r="N220" s="2"/>
      <c r="O220" s="2"/>
      <c r="P220" s="2"/>
      <c r="Q220" s="2"/>
      <c r="R220" s="2"/>
      <c r="T220" s="2"/>
      <c r="V220" s="2"/>
      <c r="W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</row>
    <row r="221" spans="1:88" s="5" customFormat="1" ht="21.75" customHeight="1" x14ac:dyDescent="0.35">
      <c r="B221" s="125" t="s">
        <v>80</v>
      </c>
      <c r="C221" s="125"/>
      <c r="D221" s="125"/>
      <c r="E221" s="77">
        <v>23356</v>
      </c>
      <c r="F221" s="77">
        <v>25704</v>
      </c>
      <c r="G221" s="77">
        <v>27308</v>
      </c>
      <c r="H221" s="77">
        <v>25801</v>
      </c>
      <c r="I221" s="77">
        <v>3792</v>
      </c>
      <c r="J221" s="2"/>
      <c r="K221" s="44"/>
      <c r="L221" s="41" t="s">
        <v>141</v>
      </c>
      <c r="M221" s="42"/>
      <c r="N221" s="2"/>
      <c r="O221" s="2"/>
      <c r="P221" s="2"/>
      <c r="Q221" s="2"/>
      <c r="R221" s="2"/>
      <c r="T221" s="2"/>
      <c r="V221" s="2"/>
      <c r="W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</row>
    <row r="222" spans="1:88" s="5" customFormat="1" ht="21.75" customHeight="1" thickBot="1" x14ac:dyDescent="0.4">
      <c r="B222" s="125" t="s">
        <v>81</v>
      </c>
      <c r="C222" s="125"/>
      <c r="D222" s="125"/>
      <c r="E222" s="81">
        <v>13208</v>
      </c>
      <c r="F222" s="81">
        <v>13723</v>
      </c>
      <c r="G222" s="81">
        <v>21161</v>
      </c>
      <c r="H222" s="81">
        <v>20727</v>
      </c>
      <c r="I222" s="81">
        <v>2132</v>
      </c>
      <c r="J222" s="2"/>
      <c r="K222" s="45"/>
      <c r="L222" s="41" t="s">
        <v>142</v>
      </c>
      <c r="M222" s="42"/>
      <c r="N222" s="2"/>
      <c r="O222" s="2"/>
      <c r="P222" s="2"/>
      <c r="Q222" s="2"/>
      <c r="R222" s="2"/>
      <c r="T222" s="2"/>
      <c r="V222" s="2"/>
      <c r="W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</row>
    <row r="223" spans="1:88" s="5" customFormat="1" ht="21.75" customHeight="1" x14ac:dyDescent="0.35">
      <c r="B223" s="61" t="s">
        <v>5</v>
      </c>
      <c r="C223" s="61"/>
      <c r="D223" s="39"/>
      <c r="E223" s="39">
        <v>1498901</v>
      </c>
      <c r="F223" s="39">
        <v>1748917</v>
      </c>
      <c r="G223" s="39">
        <v>2060899</v>
      </c>
      <c r="H223" s="39">
        <f>SUM(H197:H222)</f>
        <v>1942569</v>
      </c>
      <c r="I223" s="39">
        <f>SUM(I197:I222)</f>
        <v>268110</v>
      </c>
      <c r="J223" s="2"/>
      <c r="K223" s="46"/>
      <c r="L223" s="41" t="s">
        <v>143</v>
      </c>
      <c r="M223" s="42"/>
      <c r="N223" s="2"/>
      <c r="O223" s="2"/>
      <c r="P223" s="2"/>
      <c r="Q223" s="2"/>
      <c r="R223" s="2"/>
      <c r="T223" s="2"/>
      <c r="V223" s="2"/>
      <c r="W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</row>
    <row r="224" spans="1:88" s="5" customFormat="1" ht="21.75" customHeight="1" x14ac:dyDescent="0.35">
      <c r="A224" s="2"/>
      <c r="B224" s="68" t="s">
        <v>90</v>
      </c>
      <c r="C224" s="2"/>
      <c r="D224" s="2"/>
      <c r="E224" s="2"/>
      <c r="F224" s="2"/>
      <c r="G224" s="2"/>
      <c r="H224" s="2"/>
      <c r="I224" s="2"/>
      <c r="J224" s="2"/>
      <c r="K224" s="48"/>
      <c r="L224" s="41" t="s">
        <v>144</v>
      </c>
      <c r="M224" s="42"/>
      <c r="N224" s="2"/>
      <c r="O224" s="2"/>
      <c r="P224" s="2"/>
      <c r="Q224" s="2"/>
      <c r="R224" s="2"/>
      <c r="T224" s="2"/>
      <c r="V224" s="2"/>
      <c r="W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</row>
    <row r="225" spans="2:88" s="5" customFormat="1" ht="21.75" customHeight="1" x14ac:dyDescent="0.3">
      <c r="B225" s="68"/>
      <c r="C225" s="22"/>
      <c r="D225" s="22"/>
      <c r="E225" s="22"/>
      <c r="F225" s="22"/>
      <c r="G225" s="22"/>
      <c r="H225" s="22"/>
      <c r="I225" s="22"/>
      <c r="J225" s="2"/>
      <c r="K225" s="2"/>
      <c r="L225" s="2"/>
      <c r="M225" s="2"/>
      <c r="N225" s="2"/>
      <c r="O225" s="2"/>
      <c r="P225" s="2"/>
      <c r="Q225" s="2"/>
      <c r="R225" s="2"/>
      <c r="T225" s="2"/>
      <c r="V225" s="2"/>
      <c r="W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</row>
    <row r="226" spans="2:88" s="5" customFormat="1" ht="18.75" customHeight="1" x14ac:dyDescent="0.3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V226" s="2"/>
      <c r="W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</row>
    <row r="227" spans="2:88" s="5" customFormat="1" ht="18.75" customHeight="1" x14ac:dyDescent="0.3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V227" s="2"/>
      <c r="W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</row>
    <row r="228" spans="2:88" s="5" customFormat="1" ht="18.75" customHeight="1" x14ac:dyDescent="0.3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V228" s="2"/>
      <c r="W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</row>
    <row r="229" spans="2:88" s="5" customFormat="1" ht="18.75" customHeight="1" x14ac:dyDescent="0.3">
      <c r="B229" s="24" t="s">
        <v>145</v>
      </c>
      <c r="C229" s="25"/>
      <c r="D229" s="25"/>
      <c r="E229" s="25"/>
      <c r="F229" s="32" t="s">
        <v>5</v>
      </c>
      <c r="G229" s="59" t="s">
        <v>26</v>
      </c>
      <c r="H229" s="104" t="s">
        <v>92</v>
      </c>
      <c r="I229" s="104" t="s">
        <v>93</v>
      </c>
      <c r="J229" s="2"/>
      <c r="K229" s="2"/>
      <c r="L229" s="25" t="s">
        <v>146</v>
      </c>
      <c r="M229" s="25"/>
      <c r="N229" s="23"/>
      <c r="O229" s="32" t="s">
        <v>5</v>
      </c>
      <c r="P229" s="59" t="s">
        <v>26</v>
      </c>
      <c r="Q229" s="128" t="s">
        <v>147</v>
      </c>
      <c r="R229" s="129"/>
      <c r="T229" s="2"/>
      <c r="V229" s="2"/>
      <c r="W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</row>
    <row r="230" spans="2:88" s="5" customFormat="1" ht="24.75" customHeight="1" x14ac:dyDescent="0.3">
      <c r="B230" s="24"/>
      <c r="C230" s="25"/>
      <c r="D230" s="25"/>
      <c r="E230" s="25"/>
      <c r="F230" s="32"/>
      <c r="G230" s="59"/>
      <c r="H230" s="110"/>
      <c r="I230" s="110"/>
      <c r="K230" s="130"/>
      <c r="L230" s="25"/>
      <c r="M230" s="25"/>
      <c r="N230" s="23"/>
      <c r="O230" s="32"/>
      <c r="P230" s="59"/>
      <c r="Q230" s="86" t="s">
        <v>92</v>
      </c>
      <c r="R230" s="86" t="s">
        <v>93</v>
      </c>
      <c r="T230" s="2"/>
      <c r="V230" s="2"/>
      <c r="W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</row>
    <row r="231" spans="2:88" ht="25.5" customHeight="1" x14ac:dyDescent="0.3">
      <c r="B231" s="105" t="s">
        <v>148</v>
      </c>
      <c r="C231" s="105"/>
      <c r="D231" s="106"/>
      <c r="E231" s="106"/>
      <c r="F231" s="107">
        <f t="shared" ref="F231:F285" si="24">H231+I231</f>
        <v>281</v>
      </c>
      <c r="G231" s="108">
        <f t="shared" ref="G231:G286" si="25">F231/$F$191</f>
        <v>1.0480772817127299E-3</v>
      </c>
      <c r="H231" s="109">
        <v>220</v>
      </c>
      <c r="I231" s="109">
        <v>61</v>
      </c>
      <c r="K231" s="130"/>
      <c r="L231" s="54" t="s">
        <v>149</v>
      </c>
      <c r="M231" s="54"/>
      <c r="N231" s="54"/>
      <c r="O231" s="33">
        <f>SUM(Q231:R231)</f>
        <v>7297</v>
      </c>
      <c r="P231" s="56">
        <f>O231/$O$235</f>
        <v>2.7216441013017047E-2</v>
      </c>
      <c r="Q231" s="55">
        <v>527</v>
      </c>
      <c r="R231" s="55">
        <v>6770</v>
      </c>
    </row>
    <row r="232" spans="2:88" ht="25.5" customHeight="1" x14ac:dyDescent="0.3">
      <c r="B232" s="105" t="s">
        <v>150</v>
      </c>
      <c r="C232" s="105"/>
      <c r="D232" s="106"/>
      <c r="E232" s="106"/>
      <c r="F232" s="107">
        <f t="shared" si="24"/>
        <v>78</v>
      </c>
      <c r="G232" s="108">
        <f t="shared" si="25"/>
        <v>2.9092536645406738E-4</v>
      </c>
      <c r="H232" s="109">
        <v>48</v>
      </c>
      <c r="I232" s="109">
        <v>30</v>
      </c>
      <c r="K232" s="130"/>
      <c r="L232" s="62" t="s">
        <v>151</v>
      </c>
      <c r="M232" s="62"/>
      <c r="N232" s="62"/>
      <c r="O232" s="33">
        <f>SUM(Q232:R232)</f>
        <v>4062</v>
      </c>
      <c r="P232" s="56">
        <f>O232/$O$235</f>
        <v>1.5150497929954123E-2</v>
      </c>
      <c r="Q232" s="55">
        <v>2508</v>
      </c>
      <c r="R232" s="55">
        <v>1554</v>
      </c>
    </row>
    <row r="233" spans="2:88" ht="25.5" customHeight="1" x14ac:dyDescent="0.3">
      <c r="B233" s="105" t="s">
        <v>152</v>
      </c>
      <c r="C233" s="105"/>
      <c r="D233" s="106"/>
      <c r="E233" s="106"/>
      <c r="F233" s="107">
        <f t="shared" si="24"/>
        <v>54</v>
      </c>
      <c r="G233" s="108">
        <f t="shared" si="25"/>
        <v>2.014098690835851E-4</v>
      </c>
      <c r="H233" s="109">
        <v>44</v>
      </c>
      <c r="I233" s="109">
        <v>10</v>
      </c>
      <c r="K233" s="130"/>
      <c r="L233" s="131" t="s">
        <v>153</v>
      </c>
      <c r="M233" s="131"/>
      <c r="N233" s="131"/>
      <c r="O233" s="33">
        <f>SUM(Q233:R233)</f>
        <v>845</v>
      </c>
      <c r="P233" s="56">
        <f>O233/$O$235</f>
        <v>3.1516914699190632E-3</v>
      </c>
      <c r="Q233" s="55">
        <v>387</v>
      </c>
      <c r="R233" s="55">
        <v>458</v>
      </c>
    </row>
    <row r="234" spans="2:88" ht="25.5" customHeight="1" thickBot="1" x14ac:dyDescent="0.35">
      <c r="B234" s="105" t="s">
        <v>154</v>
      </c>
      <c r="C234" s="105"/>
      <c r="D234" s="106"/>
      <c r="E234" s="106"/>
      <c r="F234" s="107">
        <f t="shared" si="24"/>
        <v>6626</v>
      </c>
      <c r="G234" s="108">
        <f t="shared" si="25"/>
        <v>2.4713736899033979E-2</v>
      </c>
      <c r="H234" s="109">
        <v>112</v>
      </c>
      <c r="I234" s="109">
        <v>6514</v>
      </c>
      <c r="K234" s="130"/>
      <c r="L234" s="132" t="s">
        <v>155</v>
      </c>
      <c r="M234" s="133"/>
      <c r="N234" s="134"/>
      <c r="O234" s="33">
        <f>SUM(Q234:R234)</f>
        <v>255906</v>
      </c>
      <c r="P234" s="56">
        <f>O234/$O$235</f>
        <v>0.95448136958710972</v>
      </c>
      <c r="Q234" s="55">
        <v>176229</v>
      </c>
      <c r="R234" s="55">
        <v>79677</v>
      </c>
    </row>
    <row r="235" spans="2:88" ht="25.5" customHeight="1" x14ac:dyDescent="0.3">
      <c r="B235" s="105" t="s">
        <v>156</v>
      </c>
      <c r="C235" s="105"/>
      <c r="D235" s="106"/>
      <c r="E235" s="106"/>
      <c r="F235" s="107">
        <f t="shared" si="24"/>
        <v>35</v>
      </c>
      <c r="G235" s="108">
        <f t="shared" si="25"/>
        <v>1.3054343366528662E-4</v>
      </c>
      <c r="H235" s="109">
        <v>22</v>
      </c>
      <c r="I235" s="109">
        <v>13</v>
      </c>
      <c r="K235" s="130"/>
      <c r="L235" s="135" t="s">
        <v>5</v>
      </c>
      <c r="M235" s="135"/>
      <c r="N235" s="135"/>
      <c r="O235" s="39">
        <f>SUM(O231:O234)</f>
        <v>268110</v>
      </c>
      <c r="P235" s="66">
        <f>SUM(P231:P234)</f>
        <v>1</v>
      </c>
      <c r="Q235" s="39">
        <f>SUM(Q231:Q234)</f>
        <v>179651</v>
      </c>
      <c r="R235" s="39">
        <f>SUM(R231:R234)</f>
        <v>88459</v>
      </c>
    </row>
    <row r="236" spans="2:88" ht="25.5" customHeight="1" x14ac:dyDescent="0.3">
      <c r="B236" s="105" t="s">
        <v>157</v>
      </c>
      <c r="C236" s="105"/>
      <c r="D236" s="106"/>
      <c r="E236" s="106"/>
      <c r="F236" s="107">
        <f t="shared" si="24"/>
        <v>40</v>
      </c>
      <c r="G236" s="108">
        <f t="shared" si="25"/>
        <v>1.4919249561747044E-4</v>
      </c>
      <c r="H236" s="109">
        <v>34</v>
      </c>
      <c r="I236" s="109">
        <v>6</v>
      </c>
      <c r="K236" s="130"/>
      <c r="M236" s="136"/>
    </row>
    <row r="237" spans="2:88" ht="25.5" customHeight="1" x14ac:dyDescent="0.3">
      <c r="B237" s="105" t="s">
        <v>158</v>
      </c>
      <c r="C237" s="105"/>
      <c r="D237" s="106"/>
      <c r="E237" s="106"/>
      <c r="F237" s="107">
        <f t="shared" si="24"/>
        <v>206598</v>
      </c>
      <c r="G237" s="108">
        <f t="shared" si="25"/>
        <v>0.77057178023945394</v>
      </c>
      <c r="H237" s="109">
        <v>143537</v>
      </c>
      <c r="I237" s="109">
        <v>63061</v>
      </c>
      <c r="K237" s="130"/>
    </row>
    <row r="238" spans="2:88" ht="25.5" customHeight="1" x14ac:dyDescent="0.3">
      <c r="B238" s="105" t="s">
        <v>159</v>
      </c>
      <c r="C238" s="105"/>
      <c r="D238" s="106"/>
      <c r="E238" s="106"/>
      <c r="F238" s="107">
        <f t="shared" si="24"/>
        <v>30962</v>
      </c>
      <c r="G238" s="108">
        <f t="shared" si="25"/>
        <v>0.115482451232703</v>
      </c>
      <c r="H238" s="109">
        <v>20865</v>
      </c>
      <c r="I238" s="109">
        <v>10097</v>
      </c>
      <c r="K238" s="130"/>
    </row>
    <row r="239" spans="2:88" ht="25.5" customHeight="1" x14ac:dyDescent="0.3">
      <c r="B239" s="105" t="s">
        <v>160</v>
      </c>
      <c r="C239" s="105"/>
      <c r="D239" s="106"/>
      <c r="E239" s="106"/>
      <c r="F239" s="107">
        <f t="shared" si="24"/>
        <v>559</v>
      </c>
      <c r="G239" s="108">
        <f t="shared" si="25"/>
        <v>2.0849651262541493E-3</v>
      </c>
      <c r="H239" s="109">
        <v>377</v>
      </c>
      <c r="I239" s="109">
        <v>182</v>
      </c>
      <c r="K239" s="130"/>
    </row>
    <row r="240" spans="2:88" ht="25.5" customHeight="1" x14ac:dyDescent="0.3">
      <c r="B240" s="105" t="s">
        <v>161</v>
      </c>
      <c r="C240" s="105"/>
      <c r="D240" s="106"/>
      <c r="E240" s="106"/>
      <c r="F240" s="107">
        <f t="shared" si="24"/>
        <v>404</v>
      </c>
      <c r="G240" s="108">
        <f t="shared" si="25"/>
        <v>1.5068442057364516E-3</v>
      </c>
      <c r="H240" s="109">
        <v>0</v>
      </c>
      <c r="I240" s="109">
        <v>404</v>
      </c>
      <c r="K240" s="130"/>
    </row>
    <row r="241" spans="2:18" ht="25.5" customHeight="1" x14ac:dyDescent="0.3">
      <c r="B241" s="105" t="s">
        <v>162</v>
      </c>
      <c r="C241" s="105"/>
      <c r="D241" s="106"/>
      <c r="E241" s="106"/>
      <c r="F241" s="107">
        <f t="shared" si="24"/>
        <v>30</v>
      </c>
      <c r="G241" s="108">
        <f t="shared" si="25"/>
        <v>1.1189437171310283E-4</v>
      </c>
      <c r="H241" s="109">
        <v>20</v>
      </c>
      <c r="I241" s="109">
        <v>10</v>
      </c>
      <c r="K241" s="130"/>
    </row>
    <row r="242" spans="2:18" ht="25.5" customHeight="1" x14ac:dyDescent="0.3">
      <c r="B242" s="105" t="s">
        <v>163</v>
      </c>
      <c r="C242" s="105"/>
      <c r="D242" s="106"/>
      <c r="E242" s="106"/>
      <c r="F242" s="107">
        <f t="shared" si="24"/>
        <v>0</v>
      </c>
      <c r="G242" s="108">
        <f t="shared" si="25"/>
        <v>0</v>
      </c>
      <c r="H242" s="109">
        <v>0</v>
      </c>
      <c r="I242" s="109">
        <v>0</v>
      </c>
      <c r="K242" s="130"/>
    </row>
    <row r="243" spans="2:18" ht="25.5" customHeight="1" x14ac:dyDescent="0.3">
      <c r="B243" s="105" t="s">
        <v>164</v>
      </c>
      <c r="C243" s="105"/>
      <c r="D243" s="106"/>
      <c r="E243" s="106"/>
      <c r="F243" s="107">
        <f t="shared" si="24"/>
        <v>257</v>
      </c>
      <c r="G243" s="108">
        <f t="shared" si="25"/>
        <v>9.5856178434224754E-4</v>
      </c>
      <c r="H243" s="109">
        <v>188</v>
      </c>
      <c r="I243" s="109">
        <v>69</v>
      </c>
      <c r="K243" s="130"/>
    </row>
    <row r="244" spans="2:18" ht="25.5" customHeight="1" x14ac:dyDescent="0.3">
      <c r="B244" s="105" t="s">
        <v>165</v>
      </c>
      <c r="C244" s="105"/>
      <c r="D244" s="106"/>
      <c r="E244" s="106"/>
      <c r="F244" s="107">
        <f t="shared" si="24"/>
        <v>9</v>
      </c>
      <c r="G244" s="108">
        <f t="shared" si="25"/>
        <v>3.3568311513930849E-5</v>
      </c>
      <c r="H244" s="109">
        <v>6</v>
      </c>
      <c r="I244" s="109">
        <v>3</v>
      </c>
      <c r="K244" s="130"/>
      <c r="L244" s="25" t="s">
        <v>166</v>
      </c>
      <c r="M244" s="23"/>
      <c r="N244" s="32" t="s">
        <v>5</v>
      </c>
      <c r="O244" s="59" t="s">
        <v>26</v>
      </c>
      <c r="P244" s="128" t="s">
        <v>147</v>
      </c>
      <c r="Q244" s="129"/>
    </row>
    <row r="245" spans="2:18" ht="25.5" customHeight="1" x14ac:dyDescent="0.3">
      <c r="B245" s="105" t="s">
        <v>167</v>
      </c>
      <c r="C245" s="105"/>
      <c r="D245" s="106"/>
      <c r="E245" s="106"/>
      <c r="F245" s="107">
        <f t="shared" si="24"/>
        <v>580</v>
      </c>
      <c r="G245" s="108">
        <f t="shared" si="25"/>
        <v>2.1632911864533214E-3</v>
      </c>
      <c r="H245" s="109">
        <v>377</v>
      </c>
      <c r="I245" s="109">
        <v>203</v>
      </c>
      <c r="K245" s="130"/>
      <c r="L245" s="25"/>
      <c r="M245" s="23"/>
      <c r="N245" s="32"/>
      <c r="O245" s="59"/>
      <c r="P245" s="86" t="s">
        <v>92</v>
      </c>
      <c r="Q245" s="86" t="s">
        <v>93</v>
      </c>
    </row>
    <row r="246" spans="2:18" ht="25.5" customHeight="1" x14ac:dyDescent="0.3">
      <c r="B246" s="105" t="s">
        <v>168</v>
      </c>
      <c r="C246" s="105"/>
      <c r="D246" s="106"/>
      <c r="E246" s="106"/>
      <c r="F246" s="107">
        <f t="shared" si="24"/>
        <v>1890</v>
      </c>
      <c r="G246" s="108">
        <f t="shared" si="25"/>
        <v>7.0493454179254783E-3</v>
      </c>
      <c r="H246" s="109">
        <v>1307</v>
      </c>
      <c r="I246" s="109">
        <v>583</v>
      </c>
      <c r="K246" s="130"/>
      <c r="L246" s="26" t="s">
        <v>169</v>
      </c>
      <c r="M246" s="26"/>
      <c r="N246" s="33">
        <f>SUM(P246:Q246)</f>
        <v>231593</v>
      </c>
      <c r="O246" s="56">
        <f>N246/$N$248</f>
        <v>0.86379844093842084</v>
      </c>
      <c r="P246" s="55">
        <v>154685</v>
      </c>
      <c r="Q246" s="55">
        <v>76908</v>
      </c>
    </row>
    <row r="247" spans="2:18" ht="25.5" customHeight="1" thickBot="1" x14ac:dyDescent="0.35">
      <c r="B247" s="105" t="s">
        <v>170</v>
      </c>
      <c r="C247" s="105"/>
      <c r="D247" s="106"/>
      <c r="E247" s="106"/>
      <c r="F247" s="107">
        <f t="shared" si="24"/>
        <v>8873</v>
      </c>
      <c r="G247" s="108">
        <f t="shared" si="25"/>
        <v>3.3094625340345379E-2</v>
      </c>
      <c r="H247" s="109">
        <v>5675</v>
      </c>
      <c r="I247" s="109">
        <v>3198</v>
      </c>
      <c r="K247" s="130"/>
      <c r="L247" s="137" t="s">
        <v>171</v>
      </c>
      <c r="M247" s="137"/>
      <c r="N247" s="33">
        <f>SUM(P247:Q247)</f>
        <v>36517</v>
      </c>
      <c r="O247" s="56">
        <f>N247/$N$248</f>
        <v>0.13620155906157921</v>
      </c>
      <c r="P247" s="55">
        <v>24966</v>
      </c>
      <c r="Q247" s="55">
        <v>11551</v>
      </c>
    </row>
    <row r="248" spans="2:18" ht="25.5" customHeight="1" x14ac:dyDescent="0.3">
      <c r="B248" s="105" t="s">
        <v>172</v>
      </c>
      <c r="C248" s="105"/>
      <c r="D248" s="106"/>
      <c r="E248" s="106"/>
      <c r="F248" s="107">
        <f t="shared" si="24"/>
        <v>111</v>
      </c>
      <c r="G248" s="108">
        <f t="shared" si="25"/>
        <v>4.1400917533848046E-4</v>
      </c>
      <c r="H248" s="109">
        <v>61</v>
      </c>
      <c r="I248" s="109">
        <v>50</v>
      </c>
      <c r="K248" s="130"/>
      <c r="L248" s="121" t="s">
        <v>5</v>
      </c>
      <c r="M248" s="121"/>
      <c r="N248" s="39">
        <f>SUM(N246:N247)</f>
        <v>268110</v>
      </c>
      <c r="O248" s="66">
        <f>SUM(O246:O247)</f>
        <v>1</v>
      </c>
      <c r="P248" s="39">
        <f>SUM(P246:P247)</f>
        <v>179651</v>
      </c>
      <c r="Q248" s="39">
        <f>SUM(Q246:Q247)</f>
        <v>88459</v>
      </c>
    </row>
    <row r="249" spans="2:18" ht="25.5" customHeight="1" x14ac:dyDescent="0.3">
      <c r="B249" s="105" t="s">
        <v>173</v>
      </c>
      <c r="C249" s="105"/>
      <c r="D249" s="106"/>
      <c r="E249" s="106"/>
      <c r="F249" s="107">
        <f t="shared" si="24"/>
        <v>0</v>
      </c>
      <c r="G249" s="108">
        <f t="shared" si="25"/>
        <v>0</v>
      </c>
      <c r="H249" s="109">
        <v>0</v>
      </c>
      <c r="I249" s="109">
        <v>0</v>
      </c>
      <c r="K249" s="130"/>
    </row>
    <row r="250" spans="2:18" ht="25.5" customHeight="1" x14ac:dyDescent="0.3">
      <c r="B250" s="105" t="s">
        <v>174</v>
      </c>
      <c r="C250" s="105"/>
      <c r="D250" s="106"/>
      <c r="E250" s="106"/>
      <c r="F250" s="107">
        <f t="shared" si="24"/>
        <v>0</v>
      </c>
      <c r="G250" s="108">
        <f t="shared" si="25"/>
        <v>0</v>
      </c>
      <c r="H250" s="109">
        <v>0</v>
      </c>
      <c r="I250" s="109">
        <v>0</v>
      </c>
      <c r="K250" s="130"/>
      <c r="N250" s="47"/>
      <c r="O250" s="47"/>
      <c r="P250" s="47"/>
      <c r="Q250" s="47"/>
      <c r="R250" s="47"/>
    </row>
    <row r="251" spans="2:18" ht="25.5" customHeight="1" x14ac:dyDescent="0.3">
      <c r="B251" s="105" t="s">
        <v>175</v>
      </c>
      <c r="C251" s="105"/>
      <c r="D251" s="106"/>
      <c r="E251" s="106"/>
      <c r="F251" s="107">
        <f t="shared" si="24"/>
        <v>0</v>
      </c>
      <c r="G251" s="108">
        <f t="shared" si="25"/>
        <v>0</v>
      </c>
      <c r="H251" s="109">
        <v>0</v>
      </c>
      <c r="I251" s="109">
        <v>0</v>
      </c>
      <c r="K251" s="130"/>
    </row>
    <row r="252" spans="2:18" ht="25.5" customHeight="1" x14ac:dyDescent="0.3">
      <c r="B252" s="105" t="s">
        <v>176</v>
      </c>
      <c r="C252" s="105"/>
      <c r="D252" s="106"/>
      <c r="E252" s="106"/>
      <c r="F252" s="107">
        <f t="shared" si="24"/>
        <v>0</v>
      </c>
      <c r="G252" s="108">
        <f t="shared" si="25"/>
        <v>0</v>
      </c>
      <c r="H252" s="109">
        <v>0</v>
      </c>
      <c r="I252" s="109">
        <v>0</v>
      </c>
      <c r="K252" s="130"/>
    </row>
    <row r="253" spans="2:18" ht="25.5" customHeight="1" x14ac:dyDescent="0.3">
      <c r="B253" s="105" t="s">
        <v>177</v>
      </c>
      <c r="C253" s="105"/>
      <c r="D253" s="106"/>
      <c r="E253" s="106"/>
      <c r="F253" s="107">
        <f t="shared" si="24"/>
        <v>0</v>
      </c>
      <c r="G253" s="108">
        <f t="shared" si="25"/>
        <v>0</v>
      </c>
      <c r="H253" s="109">
        <v>0</v>
      </c>
      <c r="I253" s="109">
        <v>0</v>
      </c>
      <c r="K253" s="130"/>
    </row>
    <row r="254" spans="2:18" ht="25.5" customHeight="1" x14ac:dyDescent="0.35">
      <c r="B254" s="105" t="s">
        <v>178</v>
      </c>
      <c r="C254" s="105"/>
      <c r="D254" s="106"/>
      <c r="E254" s="106"/>
      <c r="F254" s="107">
        <f t="shared" si="24"/>
        <v>0</v>
      </c>
      <c r="G254" s="108">
        <f t="shared" si="25"/>
        <v>0</v>
      </c>
      <c r="H254" s="109">
        <v>0</v>
      </c>
      <c r="I254" s="109">
        <v>0</v>
      </c>
      <c r="K254" s="130"/>
      <c r="R254"/>
    </row>
    <row r="255" spans="2:18" ht="25.5" customHeight="1" x14ac:dyDescent="0.35">
      <c r="B255" s="105" t="s">
        <v>179</v>
      </c>
      <c r="C255" s="105"/>
      <c r="D255" s="106"/>
      <c r="E255" s="106"/>
      <c r="F255" s="107">
        <f t="shared" si="24"/>
        <v>0</v>
      </c>
      <c r="G255" s="108">
        <f t="shared" si="25"/>
        <v>0</v>
      </c>
      <c r="H255" s="109">
        <v>0</v>
      </c>
      <c r="I255" s="109">
        <v>0</v>
      </c>
      <c r="K255" s="130"/>
      <c r="R255"/>
    </row>
    <row r="256" spans="2:18" ht="25.5" customHeight="1" x14ac:dyDescent="0.35">
      <c r="B256" s="105" t="s">
        <v>180</v>
      </c>
      <c r="C256" s="105"/>
      <c r="D256" s="106"/>
      <c r="E256" s="106"/>
      <c r="F256" s="107">
        <f t="shared" si="24"/>
        <v>0</v>
      </c>
      <c r="G256" s="108">
        <f t="shared" si="25"/>
        <v>0</v>
      </c>
      <c r="H256" s="109">
        <v>0</v>
      </c>
      <c r="I256" s="109">
        <v>0</v>
      </c>
      <c r="K256" s="130"/>
      <c r="R256"/>
    </row>
    <row r="257" spans="2:18" ht="25.5" customHeight="1" x14ac:dyDescent="0.35">
      <c r="B257" s="105" t="s">
        <v>181</v>
      </c>
      <c r="C257" s="105"/>
      <c r="D257" s="106"/>
      <c r="E257" s="106"/>
      <c r="F257" s="107">
        <f t="shared" si="24"/>
        <v>128</v>
      </c>
      <c r="G257" s="108">
        <f t="shared" si="25"/>
        <v>4.7741598597590544E-4</v>
      </c>
      <c r="H257" s="109">
        <v>101</v>
      </c>
      <c r="I257" s="109">
        <v>27</v>
      </c>
      <c r="K257" s="130"/>
      <c r="R257"/>
    </row>
    <row r="258" spans="2:18" ht="25.5" customHeight="1" x14ac:dyDescent="0.35">
      <c r="B258" s="105" t="s">
        <v>182</v>
      </c>
      <c r="C258" s="105"/>
      <c r="D258" s="106"/>
      <c r="E258" s="106"/>
      <c r="F258" s="107">
        <f t="shared" si="24"/>
        <v>0</v>
      </c>
      <c r="G258" s="108">
        <f t="shared" si="25"/>
        <v>0</v>
      </c>
      <c r="H258" s="109">
        <v>0</v>
      </c>
      <c r="I258" s="109">
        <v>0</v>
      </c>
      <c r="K258" s="130"/>
      <c r="R258"/>
    </row>
    <row r="259" spans="2:18" ht="25.5" customHeight="1" x14ac:dyDescent="0.35">
      <c r="B259" s="105" t="s">
        <v>183</v>
      </c>
      <c r="C259" s="105"/>
      <c r="D259" s="106"/>
      <c r="E259" s="106"/>
      <c r="F259" s="107">
        <f t="shared" si="24"/>
        <v>0</v>
      </c>
      <c r="G259" s="108">
        <f t="shared" si="25"/>
        <v>0</v>
      </c>
      <c r="H259" s="109">
        <v>0</v>
      </c>
      <c r="I259" s="109">
        <v>0</v>
      </c>
      <c r="K259" s="130"/>
      <c r="R259"/>
    </row>
    <row r="260" spans="2:18" ht="25.5" customHeight="1" x14ac:dyDescent="0.35">
      <c r="B260" s="105" t="s">
        <v>184</v>
      </c>
      <c r="C260" s="105"/>
      <c r="D260" s="106"/>
      <c r="E260" s="106"/>
      <c r="F260" s="107">
        <f t="shared" si="24"/>
        <v>0</v>
      </c>
      <c r="G260" s="108">
        <f t="shared" si="25"/>
        <v>0</v>
      </c>
      <c r="H260" s="109">
        <v>0</v>
      </c>
      <c r="I260" s="109">
        <v>0</v>
      </c>
      <c r="K260" s="130"/>
      <c r="R260"/>
    </row>
    <row r="261" spans="2:18" ht="25.5" customHeight="1" x14ac:dyDescent="0.35">
      <c r="B261" s="105" t="s">
        <v>185</v>
      </c>
      <c r="C261" s="105"/>
      <c r="D261" s="106"/>
      <c r="E261" s="106"/>
      <c r="F261" s="107">
        <f t="shared" si="24"/>
        <v>2803</v>
      </c>
      <c r="G261" s="108">
        <f t="shared" si="25"/>
        <v>1.0454664130394241E-2</v>
      </c>
      <c r="H261" s="109">
        <v>1563</v>
      </c>
      <c r="I261" s="109">
        <v>1240</v>
      </c>
      <c r="K261" s="130"/>
      <c r="R261"/>
    </row>
    <row r="262" spans="2:18" ht="25.5" customHeight="1" x14ac:dyDescent="0.35">
      <c r="B262" s="105" t="s">
        <v>186</v>
      </c>
      <c r="C262" s="105"/>
      <c r="D262" s="106"/>
      <c r="E262" s="106"/>
      <c r="F262" s="107">
        <f t="shared" si="24"/>
        <v>0</v>
      </c>
      <c r="G262" s="108">
        <f t="shared" si="25"/>
        <v>0</v>
      </c>
      <c r="H262" s="109">
        <v>0</v>
      </c>
      <c r="I262" s="109">
        <v>0</v>
      </c>
      <c r="K262" s="130"/>
      <c r="R262"/>
    </row>
    <row r="263" spans="2:18" ht="25.5" customHeight="1" x14ac:dyDescent="0.35">
      <c r="B263" s="105" t="s">
        <v>187</v>
      </c>
      <c r="C263" s="105"/>
      <c r="D263" s="106"/>
      <c r="E263" s="106"/>
      <c r="F263" s="107">
        <f t="shared" si="24"/>
        <v>0</v>
      </c>
      <c r="G263" s="108">
        <f t="shared" si="25"/>
        <v>0</v>
      </c>
      <c r="H263" s="109">
        <v>0</v>
      </c>
      <c r="I263" s="109">
        <v>0</v>
      </c>
      <c r="K263" s="130"/>
      <c r="R263"/>
    </row>
    <row r="264" spans="2:18" ht="25.5" customHeight="1" x14ac:dyDescent="0.35">
      <c r="B264" s="105" t="s">
        <v>188</v>
      </c>
      <c r="C264" s="105"/>
      <c r="D264" s="106"/>
      <c r="E264" s="106"/>
      <c r="F264" s="107">
        <f t="shared" si="24"/>
        <v>0</v>
      </c>
      <c r="G264" s="108">
        <f t="shared" si="25"/>
        <v>0</v>
      </c>
      <c r="H264" s="109">
        <v>0</v>
      </c>
      <c r="I264" s="109">
        <v>0</v>
      </c>
      <c r="K264" s="130"/>
      <c r="R264"/>
    </row>
    <row r="265" spans="2:18" ht="25.5" customHeight="1" x14ac:dyDescent="0.35">
      <c r="B265" s="105" t="s">
        <v>189</v>
      </c>
      <c r="C265" s="105"/>
      <c r="D265" s="106"/>
      <c r="E265" s="106"/>
      <c r="F265" s="107">
        <f t="shared" si="24"/>
        <v>0</v>
      </c>
      <c r="G265" s="108">
        <f t="shared" si="25"/>
        <v>0</v>
      </c>
      <c r="H265" s="109">
        <v>0</v>
      </c>
      <c r="I265" s="109">
        <v>0</v>
      </c>
      <c r="K265" s="130"/>
      <c r="L265"/>
      <c r="M265"/>
      <c r="N265"/>
      <c r="O265"/>
      <c r="P265"/>
      <c r="Q265"/>
      <c r="R265"/>
    </row>
    <row r="266" spans="2:18" ht="25.5" customHeight="1" x14ac:dyDescent="0.35">
      <c r="B266" s="105" t="s">
        <v>190</v>
      </c>
      <c r="C266" s="105"/>
      <c r="D266" s="106"/>
      <c r="E266" s="106"/>
      <c r="F266" s="107">
        <f t="shared" si="24"/>
        <v>0</v>
      </c>
      <c r="G266" s="108">
        <f t="shared" si="25"/>
        <v>0</v>
      </c>
      <c r="H266" s="109">
        <v>0</v>
      </c>
      <c r="I266" s="109">
        <v>0</v>
      </c>
      <c r="K266" s="130"/>
      <c r="L266" s="25" t="s">
        <v>4</v>
      </c>
      <c r="M266" s="23"/>
      <c r="N266" s="49">
        <v>2025</v>
      </c>
      <c r="O266" s="49">
        <v>2026</v>
      </c>
      <c r="P266" s="138" t="s">
        <v>58</v>
      </c>
      <c r="Q266"/>
      <c r="R266"/>
    </row>
    <row r="267" spans="2:18" ht="25.5" customHeight="1" x14ac:dyDescent="0.3">
      <c r="B267" s="105" t="s">
        <v>191</v>
      </c>
      <c r="C267" s="105"/>
      <c r="D267" s="106"/>
      <c r="E267" s="106"/>
      <c r="F267" s="107">
        <f t="shared" si="24"/>
        <v>0</v>
      </c>
      <c r="G267" s="108">
        <f t="shared" si="25"/>
        <v>0</v>
      </c>
      <c r="H267" s="109">
        <v>0</v>
      </c>
      <c r="I267" s="109">
        <v>0</v>
      </c>
      <c r="K267" s="130"/>
      <c r="L267" s="62" t="s">
        <v>6</v>
      </c>
      <c r="M267" s="62"/>
      <c r="N267" s="64">
        <v>61165</v>
      </c>
      <c r="O267" s="64">
        <v>44144</v>
      </c>
      <c r="P267" s="65">
        <f>O267/N267-1</f>
        <v>-0.27828006212703349</v>
      </c>
    </row>
    <row r="268" spans="2:18" ht="25.5" customHeight="1" x14ac:dyDescent="0.3">
      <c r="B268" s="105" t="s">
        <v>192</v>
      </c>
      <c r="C268" s="105"/>
      <c r="D268" s="106"/>
      <c r="E268" s="106"/>
      <c r="F268" s="107">
        <f t="shared" si="24"/>
        <v>4148</v>
      </c>
      <c r="G268" s="108">
        <f t="shared" si="25"/>
        <v>1.5471261795531684E-2</v>
      </c>
      <c r="H268" s="109">
        <v>2720</v>
      </c>
      <c r="I268" s="109">
        <v>1428</v>
      </c>
      <c r="K268" s="130"/>
      <c r="L268" s="62" t="s">
        <v>7</v>
      </c>
      <c r="M268" s="62"/>
      <c r="N268" s="64">
        <v>98008</v>
      </c>
      <c r="O268" s="64">
        <v>71069</v>
      </c>
      <c r="P268" s="65">
        <f>O268/N268-1</f>
        <v>-0.27486531711697004</v>
      </c>
    </row>
    <row r="269" spans="2:18" ht="25.5" customHeight="1" thickBot="1" x14ac:dyDescent="0.4">
      <c r="B269" s="105" t="s">
        <v>193</v>
      </c>
      <c r="C269" s="105"/>
      <c r="D269" s="106"/>
      <c r="E269" s="106"/>
      <c r="F269" s="107">
        <f t="shared" si="24"/>
        <v>0</v>
      </c>
      <c r="G269" s="108">
        <f t="shared" si="25"/>
        <v>0</v>
      </c>
      <c r="H269" s="109">
        <v>0</v>
      </c>
      <c r="I269" s="109">
        <v>0</v>
      </c>
      <c r="K269"/>
      <c r="L269" s="62" t="s">
        <v>8</v>
      </c>
      <c r="M269" s="62"/>
      <c r="N269" s="64">
        <v>197374</v>
      </c>
      <c r="O269" s="64">
        <v>152897</v>
      </c>
      <c r="P269" s="65">
        <f>O269/N269-1</f>
        <v>-0.22534376361628183</v>
      </c>
      <c r="Q269"/>
      <c r="R269"/>
    </row>
    <row r="270" spans="2:18" ht="25.5" customHeight="1" x14ac:dyDescent="0.35">
      <c r="B270" s="105" t="s">
        <v>194</v>
      </c>
      <c r="C270" s="105"/>
      <c r="D270" s="106"/>
      <c r="E270" s="106"/>
      <c r="F270" s="107">
        <f t="shared" si="24"/>
        <v>224</v>
      </c>
      <c r="G270" s="108">
        <f t="shared" si="25"/>
        <v>8.3547797545783446E-4</v>
      </c>
      <c r="H270" s="109">
        <v>107</v>
      </c>
      <c r="I270" s="109">
        <v>117</v>
      </c>
      <c r="K270"/>
      <c r="L270" s="61" t="s">
        <v>5</v>
      </c>
      <c r="M270" s="61"/>
      <c r="N270" s="39">
        <f>SUM(N267:N269)</f>
        <v>356547</v>
      </c>
      <c r="O270" s="39">
        <f>SUM(O267:O269)</f>
        <v>268110</v>
      </c>
      <c r="P270" s="66">
        <f>O270/N270-1</f>
        <v>-0.24803742564093934</v>
      </c>
      <c r="Q270"/>
      <c r="R270"/>
    </row>
    <row r="271" spans="2:18" ht="25.5" customHeight="1" x14ac:dyDescent="0.35">
      <c r="B271" s="105" t="s">
        <v>195</v>
      </c>
      <c r="C271" s="105"/>
      <c r="D271" s="106"/>
      <c r="E271" s="106"/>
      <c r="F271" s="107">
        <f t="shared" si="24"/>
        <v>0</v>
      </c>
      <c r="G271" s="108">
        <f t="shared" si="25"/>
        <v>0</v>
      </c>
      <c r="H271" s="109">
        <v>0</v>
      </c>
      <c r="I271" s="109">
        <v>0</v>
      </c>
      <c r="K271"/>
      <c r="L271" s="130"/>
      <c r="M271" s="130"/>
      <c r="N271" s="130"/>
      <c r="O271" s="130"/>
      <c r="P271" s="130"/>
      <c r="Q271"/>
      <c r="R271"/>
    </row>
    <row r="272" spans="2:18" ht="25.5" customHeight="1" x14ac:dyDescent="0.35">
      <c r="B272" s="105" t="s">
        <v>196</v>
      </c>
      <c r="C272" s="105"/>
      <c r="D272" s="106"/>
      <c r="E272" s="106"/>
      <c r="F272" s="107">
        <f t="shared" si="24"/>
        <v>293</v>
      </c>
      <c r="G272" s="108">
        <f t="shared" si="25"/>
        <v>1.0928350303979709E-3</v>
      </c>
      <c r="H272" s="109">
        <v>104</v>
      </c>
      <c r="I272" s="109">
        <v>189</v>
      </c>
      <c r="K272"/>
      <c r="L272" s="130"/>
      <c r="M272" s="130"/>
      <c r="N272" s="130"/>
      <c r="O272" s="130"/>
      <c r="P272" s="130"/>
      <c r="Q272"/>
      <c r="R272"/>
    </row>
    <row r="273" spans="1:54" ht="25.5" customHeight="1" x14ac:dyDescent="0.35">
      <c r="B273" s="105" t="s">
        <v>197</v>
      </c>
      <c r="C273" s="105"/>
      <c r="D273" s="106"/>
      <c r="E273" s="106"/>
      <c r="F273" s="107">
        <f t="shared" si="24"/>
        <v>45</v>
      </c>
      <c r="G273" s="108">
        <f t="shared" si="25"/>
        <v>1.6784155756965425E-4</v>
      </c>
      <c r="H273" s="109">
        <v>32</v>
      </c>
      <c r="I273" s="109">
        <v>13</v>
      </c>
      <c r="K273"/>
      <c r="L273" s="130"/>
      <c r="M273" s="130"/>
      <c r="N273" s="130"/>
      <c r="O273" s="130"/>
      <c r="P273" s="130"/>
      <c r="Q273"/>
      <c r="R273"/>
    </row>
    <row r="274" spans="1:54" ht="25.5" customHeight="1" x14ac:dyDescent="0.35">
      <c r="B274" s="105" t="s">
        <v>198</v>
      </c>
      <c r="C274" s="105"/>
      <c r="D274" s="106"/>
      <c r="E274" s="106"/>
      <c r="F274" s="107">
        <f t="shared" si="24"/>
        <v>0</v>
      </c>
      <c r="G274" s="108">
        <f t="shared" si="25"/>
        <v>0</v>
      </c>
      <c r="H274" s="109">
        <v>0</v>
      </c>
      <c r="I274" s="109">
        <v>0</v>
      </c>
      <c r="K274"/>
      <c r="L274" s="130"/>
      <c r="M274" s="130"/>
      <c r="N274" s="130"/>
      <c r="O274" s="130"/>
      <c r="P274" s="130"/>
      <c r="Q274"/>
      <c r="R274"/>
    </row>
    <row r="275" spans="1:54" ht="25.5" customHeight="1" x14ac:dyDescent="0.35">
      <c r="B275" s="105" t="s">
        <v>199</v>
      </c>
      <c r="C275" s="105"/>
      <c r="D275" s="106"/>
      <c r="E275" s="106"/>
      <c r="F275" s="107">
        <f t="shared" si="24"/>
        <v>0</v>
      </c>
      <c r="G275" s="108">
        <f t="shared" si="25"/>
        <v>0</v>
      </c>
      <c r="H275" s="109">
        <v>0</v>
      </c>
      <c r="I275" s="109">
        <v>0</v>
      </c>
      <c r="K275"/>
      <c r="L275" s="130"/>
      <c r="M275" s="130"/>
      <c r="N275" s="130"/>
      <c r="O275" s="130"/>
      <c r="P275" s="130"/>
      <c r="Q275"/>
      <c r="R275"/>
      <c r="T275"/>
    </row>
    <row r="276" spans="1:54" ht="25.5" customHeight="1" x14ac:dyDescent="0.35">
      <c r="B276" s="105" t="s">
        <v>200</v>
      </c>
      <c r="C276" s="105"/>
      <c r="D276" s="106"/>
      <c r="E276" s="106"/>
      <c r="F276" s="107">
        <f t="shared" si="24"/>
        <v>2606</v>
      </c>
      <c r="G276" s="108">
        <f t="shared" si="25"/>
        <v>9.7198910894781988E-3</v>
      </c>
      <c r="H276" s="109">
        <v>1811</v>
      </c>
      <c r="I276" s="109">
        <v>795</v>
      </c>
      <c r="K276"/>
      <c r="L276" s="130"/>
      <c r="M276" s="130"/>
      <c r="N276" s="130"/>
      <c r="O276" s="130"/>
      <c r="P276" s="130"/>
      <c r="Q276"/>
      <c r="R276"/>
      <c r="T276"/>
    </row>
    <row r="277" spans="1:54" ht="25.5" customHeight="1" x14ac:dyDescent="0.35">
      <c r="B277" s="105" t="s">
        <v>201</v>
      </c>
      <c r="C277" s="105"/>
      <c r="D277" s="106"/>
      <c r="E277" s="106"/>
      <c r="F277" s="107">
        <f t="shared" si="24"/>
        <v>126</v>
      </c>
      <c r="G277" s="108">
        <f t="shared" si="25"/>
        <v>4.6995636119503189E-4</v>
      </c>
      <c r="H277" s="109">
        <v>81</v>
      </c>
      <c r="I277" s="109">
        <v>45</v>
      </c>
      <c r="K277" s="130"/>
      <c r="L277" s="130"/>
      <c r="M277" s="130"/>
      <c r="N277" s="130"/>
      <c r="O277" s="130"/>
      <c r="P277" s="130"/>
      <c r="R277" s="139"/>
      <c r="S277" s="139"/>
      <c r="T277"/>
      <c r="V277" s="5"/>
      <c r="W277" s="5"/>
      <c r="BA277" s="2"/>
      <c r="BB277" s="2"/>
    </row>
    <row r="278" spans="1:54" ht="25.5" customHeight="1" x14ac:dyDescent="0.35">
      <c r="B278" s="105" t="s">
        <v>202</v>
      </c>
      <c r="C278" s="105"/>
      <c r="D278" s="106"/>
      <c r="E278" s="106"/>
      <c r="F278" s="107">
        <f t="shared" si="24"/>
        <v>33</v>
      </c>
      <c r="G278" s="108">
        <f t="shared" si="25"/>
        <v>1.230838088844131E-4</v>
      </c>
      <c r="H278" s="109">
        <v>33</v>
      </c>
      <c r="I278" s="109">
        <v>0</v>
      </c>
      <c r="K278" s="130"/>
      <c r="L278" s="130"/>
      <c r="M278" s="130"/>
      <c r="N278" s="130"/>
      <c r="O278" s="130"/>
      <c r="P278" s="130"/>
      <c r="R278" s="139"/>
      <c r="S278" s="139"/>
      <c r="T278"/>
      <c r="V278" s="5"/>
      <c r="W278" s="5"/>
      <c r="BA278" s="2"/>
      <c r="BB278" s="2"/>
    </row>
    <row r="279" spans="1:54" ht="25.5" customHeight="1" x14ac:dyDescent="0.35">
      <c r="B279" s="105" t="s">
        <v>203</v>
      </c>
      <c r="C279" s="105"/>
      <c r="D279" s="106"/>
      <c r="E279" s="106"/>
      <c r="F279" s="107">
        <f t="shared" si="24"/>
        <v>0</v>
      </c>
      <c r="G279" s="108">
        <f t="shared" si="25"/>
        <v>0</v>
      </c>
      <c r="H279" s="109">
        <v>0</v>
      </c>
      <c r="I279" s="109">
        <v>0</v>
      </c>
      <c r="K279" s="130"/>
      <c r="L279" s="130"/>
      <c r="M279" s="130"/>
      <c r="N279" s="130"/>
      <c r="O279" s="130"/>
      <c r="P279" s="130"/>
      <c r="R279" s="139"/>
      <c r="S279" s="139"/>
      <c r="T279"/>
      <c r="V279" s="5"/>
      <c r="W279" s="5"/>
      <c r="BA279" s="2"/>
      <c r="BB279" s="2"/>
    </row>
    <row r="280" spans="1:54" ht="25.5" customHeight="1" x14ac:dyDescent="0.35">
      <c r="B280" s="105" t="s">
        <v>204</v>
      </c>
      <c r="C280" s="105"/>
      <c r="D280" s="106"/>
      <c r="E280" s="106"/>
      <c r="F280" s="107">
        <f t="shared" si="24"/>
        <v>0</v>
      </c>
      <c r="G280" s="108">
        <f t="shared" si="25"/>
        <v>0</v>
      </c>
      <c r="H280" s="109">
        <v>0</v>
      </c>
      <c r="I280" s="109">
        <v>0</v>
      </c>
      <c r="K280" s="130"/>
      <c r="L280" s="130"/>
      <c r="T280"/>
    </row>
    <row r="281" spans="1:54" ht="25.5" customHeight="1" x14ac:dyDescent="0.3">
      <c r="B281" s="105" t="s">
        <v>205</v>
      </c>
      <c r="C281" s="105"/>
      <c r="D281" s="106"/>
      <c r="E281" s="106"/>
      <c r="F281" s="107">
        <f t="shared" si="24"/>
        <v>0</v>
      </c>
      <c r="G281" s="108">
        <f t="shared" si="25"/>
        <v>0</v>
      </c>
      <c r="H281" s="109">
        <v>0</v>
      </c>
      <c r="I281" s="109">
        <v>0</v>
      </c>
      <c r="K281" s="130"/>
      <c r="L281" s="130"/>
      <c r="T281" s="139"/>
    </row>
    <row r="282" spans="1:54" ht="25.5" customHeight="1" x14ac:dyDescent="0.3">
      <c r="B282" s="105" t="s">
        <v>206</v>
      </c>
      <c r="C282" s="105"/>
      <c r="D282" s="106"/>
      <c r="E282" s="106"/>
      <c r="F282" s="107">
        <f t="shared" si="24"/>
        <v>7</v>
      </c>
      <c r="G282" s="108">
        <f t="shared" si="25"/>
        <v>2.6108686733057327E-5</v>
      </c>
      <c r="H282" s="109">
        <v>5</v>
      </c>
      <c r="I282" s="109">
        <v>2</v>
      </c>
      <c r="K282" s="130"/>
      <c r="L282" s="130"/>
      <c r="T282" s="139"/>
    </row>
    <row r="283" spans="1:54" ht="25.5" customHeight="1" x14ac:dyDescent="0.3">
      <c r="B283" s="105" t="s">
        <v>207</v>
      </c>
      <c r="C283" s="105"/>
      <c r="D283" s="106"/>
      <c r="E283" s="106"/>
      <c r="F283" s="107">
        <f t="shared" si="24"/>
        <v>34</v>
      </c>
      <c r="G283" s="108">
        <f t="shared" si="25"/>
        <v>1.2681362127484988E-4</v>
      </c>
      <c r="H283" s="109">
        <v>28</v>
      </c>
      <c r="I283" s="109">
        <v>6</v>
      </c>
      <c r="K283" s="130"/>
      <c r="L283" s="130"/>
      <c r="T283" s="139"/>
    </row>
    <row r="284" spans="1:54" ht="25.5" customHeight="1" x14ac:dyDescent="0.3">
      <c r="B284" s="105" t="s">
        <v>208</v>
      </c>
      <c r="C284" s="105"/>
      <c r="D284" s="106"/>
      <c r="E284" s="106"/>
      <c r="F284" s="107">
        <f t="shared" si="24"/>
        <v>0</v>
      </c>
      <c r="G284" s="108">
        <f t="shared" si="25"/>
        <v>0</v>
      </c>
      <c r="H284" s="109">
        <v>0</v>
      </c>
      <c r="I284" s="109">
        <v>0</v>
      </c>
      <c r="K284" s="130"/>
      <c r="L284" s="130"/>
      <c r="M284" s="130"/>
      <c r="N284" s="130"/>
      <c r="O284" s="130"/>
      <c r="P284" s="130"/>
      <c r="Q284" s="130"/>
      <c r="R284" s="130"/>
      <c r="S284" s="130"/>
      <c r="T284" s="139"/>
    </row>
    <row r="285" spans="1:54" ht="25.5" customHeight="1" thickBot="1" x14ac:dyDescent="0.35">
      <c r="B285" s="105" t="s">
        <v>137</v>
      </c>
      <c r="C285" s="119"/>
      <c r="D285" s="119"/>
      <c r="E285" s="119"/>
      <c r="F285" s="107">
        <f t="shared" si="24"/>
        <v>276</v>
      </c>
      <c r="G285" s="120">
        <f t="shared" si="25"/>
        <v>1.0294282197605461E-3</v>
      </c>
      <c r="H285" s="140">
        <v>173</v>
      </c>
      <c r="I285" s="140">
        <v>103</v>
      </c>
      <c r="K285" s="130"/>
      <c r="L285" s="130"/>
      <c r="M285" s="130"/>
      <c r="N285" s="130"/>
      <c r="O285" s="130"/>
      <c r="P285" s="130"/>
      <c r="Q285" s="130"/>
      <c r="R285" s="130"/>
      <c r="S285" s="130"/>
      <c r="T285" s="139"/>
    </row>
    <row r="286" spans="1:54" ht="19.5" customHeight="1" x14ac:dyDescent="0.3">
      <c r="B286" s="141" t="s">
        <v>5</v>
      </c>
      <c r="C286" s="141"/>
      <c r="D286" s="141"/>
      <c r="E286" s="141"/>
      <c r="F286" s="39">
        <f>SUM(F231:F285)</f>
        <v>268110</v>
      </c>
      <c r="G286" s="66">
        <f t="shared" si="25"/>
        <v>1</v>
      </c>
      <c r="H286" s="39">
        <f>SUM(H231:H285)</f>
        <v>179651</v>
      </c>
      <c r="I286" s="39">
        <f>SUM(I231:I285)</f>
        <v>88459</v>
      </c>
      <c r="K286" s="130"/>
      <c r="L286" s="130"/>
      <c r="M286" s="130"/>
      <c r="N286" s="130"/>
      <c r="O286" s="130"/>
      <c r="P286" s="130"/>
      <c r="Q286" s="130"/>
      <c r="R286" s="130" t="s">
        <v>209</v>
      </c>
      <c r="S286" s="130"/>
      <c r="T286" s="139"/>
    </row>
    <row r="287" spans="1:54" ht="19.5" customHeight="1" x14ac:dyDescent="0.3">
      <c r="A287" s="130"/>
      <c r="B287" s="130"/>
      <c r="C287" s="130"/>
      <c r="D287" s="130"/>
      <c r="E287" s="130"/>
      <c r="F287" s="130"/>
      <c r="G287" s="130"/>
      <c r="H287" s="130"/>
      <c r="I287" s="130"/>
      <c r="J287" s="130"/>
      <c r="K287" s="130"/>
      <c r="L287" s="130"/>
      <c r="M287" s="130"/>
      <c r="N287" s="130"/>
      <c r="O287" s="130"/>
      <c r="P287" s="130"/>
      <c r="Q287" s="130"/>
      <c r="R287" s="130"/>
      <c r="S287" s="130"/>
      <c r="T287" s="139"/>
    </row>
    <row r="288" spans="1:54" ht="19.5" customHeight="1" x14ac:dyDescent="0.3">
      <c r="A288" s="130"/>
      <c r="B288" s="130"/>
      <c r="C288" s="130"/>
      <c r="D288" s="130"/>
      <c r="E288" s="130"/>
      <c r="F288" s="130"/>
      <c r="G288" s="130"/>
      <c r="H288" s="130"/>
      <c r="I288" s="130"/>
      <c r="J288" s="130"/>
      <c r="K288" s="130"/>
      <c r="L288" s="130"/>
      <c r="M288" s="130"/>
      <c r="N288" s="130"/>
      <c r="O288" s="130"/>
      <c r="P288" s="130"/>
      <c r="Q288" s="130"/>
      <c r="R288" s="130"/>
      <c r="S288" s="130"/>
      <c r="T288" s="139"/>
    </row>
    <row r="289" spans="1:54" ht="19.149999999999999" customHeight="1" x14ac:dyDescent="0.3">
      <c r="A289" s="130"/>
      <c r="B289" s="130"/>
      <c r="C289" s="130"/>
      <c r="D289" s="130"/>
      <c r="E289" s="130"/>
      <c r="F289" s="130"/>
      <c r="G289" s="130"/>
      <c r="H289" s="130"/>
      <c r="I289" s="130"/>
      <c r="J289" s="130"/>
      <c r="K289" s="130"/>
      <c r="L289" s="130"/>
      <c r="M289" s="130"/>
      <c r="N289" s="130"/>
      <c r="O289" s="130"/>
      <c r="P289" s="130"/>
      <c r="Q289" s="130"/>
      <c r="R289" s="130"/>
      <c r="S289" s="130"/>
      <c r="T289" s="139"/>
    </row>
    <row r="290" spans="1:54" ht="19.5" customHeight="1" x14ac:dyDescent="0.3">
      <c r="A290" s="130"/>
      <c r="B290" s="142" t="s">
        <v>4</v>
      </c>
      <c r="C290" s="143" t="s">
        <v>5</v>
      </c>
      <c r="D290" s="144" t="s">
        <v>9</v>
      </c>
      <c r="E290" s="145"/>
      <c r="F290" s="145"/>
      <c r="G290" s="144" t="s">
        <v>10</v>
      </c>
      <c r="H290" s="145"/>
      <c r="I290" s="145"/>
      <c r="J290" s="144" t="s">
        <v>11</v>
      </c>
      <c r="K290" s="145"/>
      <c r="L290" s="145" t="s">
        <v>210</v>
      </c>
      <c r="Q290" s="139"/>
      <c r="U290" s="5"/>
      <c r="V290" s="5"/>
      <c r="W290" s="5"/>
      <c r="AZ290" s="2"/>
      <c r="BA290" s="2"/>
      <c r="BB290" s="2"/>
    </row>
    <row r="291" spans="1:54" ht="19.5" customHeight="1" x14ac:dyDescent="0.3">
      <c r="A291" s="130"/>
      <c r="B291" s="142"/>
      <c r="C291" s="143"/>
      <c r="D291" s="59" t="s">
        <v>211</v>
      </c>
      <c r="E291" s="128" t="s">
        <v>147</v>
      </c>
      <c r="F291" s="129"/>
      <c r="G291" s="59" t="s">
        <v>211</v>
      </c>
      <c r="H291" s="128" t="s">
        <v>147</v>
      </c>
      <c r="I291" s="129"/>
      <c r="J291" s="59" t="s">
        <v>211</v>
      </c>
      <c r="K291" s="128" t="s">
        <v>147</v>
      </c>
      <c r="L291" s="129"/>
      <c r="Q291" s="139"/>
      <c r="U291" s="5"/>
      <c r="V291" s="5"/>
      <c r="W291" s="5"/>
      <c r="AZ291" s="2"/>
      <c r="BA291" s="2"/>
      <c r="BB291" s="2"/>
    </row>
    <row r="292" spans="1:54" ht="19.5" customHeight="1" x14ac:dyDescent="0.3">
      <c r="A292" s="130"/>
      <c r="B292" s="142"/>
      <c r="C292" s="143"/>
      <c r="D292" s="59"/>
      <c r="E292" s="86" t="s">
        <v>92</v>
      </c>
      <c r="F292" s="86" t="s">
        <v>93</v>
      </c>
      <c r="G292" s="59"/>
      <c r="H292" s="86" t="s">
        <v>92</v>
      </c>
      <c r="I292" s="86" t="s">
        <v>93</v>
      </c>
      <c r="J292" s="59"/>
      <c r="K292" s="86" t="s">
        <v>92</v>
      </c>
      <c r="L292" s="86" t="s">
        <v>93</v>
      </c>
      <c r="Q292" s="139"/>
      <c r="U292" s="5"/>
      <c r="V292" s="5"/>
      <c r="W292" s="5"/>
      <c r="AZ292" s="2"/>
      <c r="BA292" s="2"/>
      <c r="BB292" s="2"/>
    </row>
    <row r="293" spans="1:54" ht="19.5" customHeight="1" x14ac:dyDescent="0.3">
      <c r="A293" s="130"/>
      <c r="B293" s="26" t="s">
        <v>6</v>
      </c>
      <c r="C293" s="33">
        <f>D293+G293+J293</f>
        <v>44144</v>
      </c>
      <c r="D293" s="33">
        <v>1052</v>
      </c>
      <c r="E293" s="55">
        <v>0</v>
      </c>
      <c r="F293" s="55">
        <v>1052</v>
      </c>
      <c r="G293" s="33">
        <v>41198</v>
      </c>
      <c r="H293" s="55">
        <v>26771</v>
      </c>
      <c r="I293" s="55">
        <v>14427</v>
      </c>
      <c r="J293" s="33">
        <v>1894</v>
      </c>
      <c r="K293" s="55">
        <v>1017</v>
      </c>
      <c r="L293" s="55">
        <v>877</v>
      </c>
      <c r="P293" s="130"/>
      <c r="Q293" s="139"/>
      <c r="U293" s="5"/>
      <c r="V293" s="5"/>
      <c r="W293" s="5"/>
      <c r="AZ293" s="2"/>
      <c r="BA293" s="2"/>
      <c r="BB293" s="2"/>
    </row>
    <row r="294" spans="1:54" ht="19.5" customHeight="1" x14ac:dyDescent="0.3">
      <c r="A294" s="130"/>
      <c r="B294" s="26" t="s">
        <v>7</v>
      </c>
      <c r="C294" s="33">
        <f t="shared" ref="C294:C296" si="26">D294+G294+J294</f>
        <v>71069</v>
      </c>
      <c r="D294" s="33">
        <v>2515</v>
      </c>
      <c r="E294" s="55">
        <v>21</v>
      </c>
      <c r="F294" s="55">
        <v>2494</v>
      </c>
      <c r="G294" s="33">
        <v>65388</v>
      </c>
      <c r="H294" s="55">
        <v>43061</v>
      </c>
      <c r="I294" s="55">
        <v>22327</v>
      </c>
      <c r="J294" s="33">
        <v>3166</v>
      </c>
      <c r="K294" s="55">
        <v>1774</v>
      </c>
      <c r="L294" s="55">
        <v>1392</v>
      </c>
      <c r="P294" s="130"/>
      <c r="Q294" s="139"/>
      <c r="U294" s="5"/>
      <c r="V294" s="5"/>
      <c r="W294" s="5"/>
      <c r="AZ294" s="2"/>
      <c r="BA294" s="2"/>
      <c r="BB294" s="2"/>
    </row>
    <row r="295" spans="1:54" ht="19.5" customHeight="1" thickBot="1" x14ac:dyDescent="0.35">
      <c r="A295" s="130"/>
      <c r="B295" s="26" t="s">
        <v>8</v>
      </c>
      <c r="C295" s="33">
        <f t="shared" si="26"/>
        <v>152897</v>
      </c>
      <c r="D295" s="33">
        <v>3468</v>
      </c>
      <c r="E295" s="55">
        <v>27</v>
      </c>
      <c r="F295" s="55">
        <v>3441</v>
      </c>
      <c r="G295" s="33">
        <v>144733</v>
      </c>
      <c r="H295" s="55">
        <v>104101</v>
      </c>
      <c r="I295" s="55">
        <v>40632</v>
      </c>
      <c r="J295" s="33">
        <v>4696</v>
      </c>
      <c r="K295" s="55">
        <v>2879</v>
      </c>
      <c r="L295" s="55">
        <v>1817</v>
      </c>
      <c r="P295" s="130"/>
      <c r="Q295" s="139"/>
      <c r="U295" s="5"/>
      <c r="V295" s="5"/>
      <c r="W295" s="5"/>
      <c r="AZ295" s="2"/>
      <c r="BA295" s="2"/>
      <c r="BB295" s="2"/>
    </row>
    <row r="296" spans="1:54" ht="19.5" customHeight="1" x14ac:dyDescent="0.3">
      <c r="A296" s="130"/>
      <c r="B296" s="146" t="s">
        <v>5</v>
      </c>
      <c r="C296" s="39">
        <f t="shared" si="26"/>
        <v>268110</v>
      </c>
      <c r="D296" s="39">
        <f t="shared" ref="D296:L296" si="27">SUM(D293:D295)</f>
        <v>7035</v>
      </c>
      <c r="E296" s="39">
        <f t="shared" si="27"/>
        <v>48</v>
      </c>
      <c r="F296" s="39">
        <f t="shared" si="27"/>
        <v>6987</v>
      </c>
      <c r="G296" s="39">
        <f t="shared" si="27"/>
        <v>251319</v>
      </c>
      <c r="H296" s="39">
        <f t="shared" si="27"/>
        <v>173933</v>
      </c>
      <c r="I296" s="39">
        <f t="shared" si="27"/>
        <v>77386</v>
      </c>
      <c r="J296" s="39">
        <f t="shared" si="27"/>
        <v>9756</v>
      </c>
      <c r="K296" s="39">
        <f t="shared" si="27"/>
        <v>5670</v>
      </c>
      <c r="L296" s="39">
        <f t="shared" si="27"/>
        <v>4086</v>
      </c>
      <c r="P296" s="130"/>
      <c r="Q296" s="139"/>
      <c r="U296" s="5"/>
      <c r="V296" s="5"/>
      <c r="W296" s="5"/>
      <c r="AZ296" s="2"/>
      <c r="BA296" s="2"/>
      <c r="BB296" s="2"/>
    </row>
    <row r="297" spans="1:54" ht="19.5" customHeight="1" x14ac:dyDescent="0.35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 s="139"/>
    </row>
    <row r="298" spans="1:54" ht="19.5" customHeight="1" x14ac:dyDescent="0.35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 s="139"/>
    </row>
    <row r="299" spans="1:54" ht="19.5" customHeight="1" x14ac:dyDescent="0.35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 s="139"/>
    </row>
    <row r="300" spans="1:54" ht="19.5" customHeight="1" x14ac:dyDescent="0.35">
      <c r="A300"/>
      <c r="B300" s="142" t="s">
        <v>54</v>
      </c>
      <c r="C300" s="143" t="s">
        <v>5</v>
      </c>
      <c r="D300" s="144" t="s">
        <v>9</v>
      </c>
      <c r="E300" s="145"/>
      <c r="F300" s="145"/>
      <c r="G300" s="144" t="s">
        <v>10</v>
      </c>
      <c r="H300" s="145"/>
      <c r="I300" s="145"/>
      <c r="J300" s="144" t="s">
        <v>11</v>
      </c>
      <c r="K300" s="145"/>
      <c r="L300" s="145" t="s">
        <v>210</v>
      </c>
      <c r="M300" s="130"/>
      <c r="N300" s="130"/>
      <c r="O300" s="130"/>
      <c r="P300"/>
      <c r="Q300" s="139"/>
      <c r="U300" s="5"/>
      <c r="V300" s="5"/>
      <c r="W300" s="5"/>
      <c r="AZ300" s="2"/>
      <c r="BA300" s="2"/>
      <c r="BB300" s="2"/>
    </row>
    <row r="301" spans="1:54" ht="19.5" customHeight="1" x14ac:dyDescent="0.35">
      <c r="A301"/>
      <c r="B301" s="142"/>
      <c r="C301" s="143"/>
      <c r="D301" s="59" t="s">
        <v>211</v>
      </c>
      <c r="E301" s="128" t="s">
        <v>147</v>
      </c>
      <c r="F301" s="129"/>
      <c r="G301" s="59" t="s">
        <v>211</v>
      </c>
      <c r="H301" s="128" t="s">
        <v>147</v>
      </c>
      <c r="I301" s="129"/>
      <c r="J301" s="59" t="s">
        <v>211</v>
      </c>
      <c r="K301" s="128" t="s">
        <v>147</v>
      </c>
      <c r="L301" s="129"/>
      <c r="M301" s="147"/>
      <c r="N301" s="147"/>
      <c r="O301" s="147"/>
      <c r="P301"/>
      <c r="Q301" s="139"/>
      <c r="U301" s="5"/>
      <c r="V301" s="5"/>
      <c r="W301" s="5"/>
      <c r="AZ301" s="2"/>
      <c r="BA301" s="2"/>
      <c r="BB301" s="2"/>
    </row>
    <row r="302" spans="1:54" ht="19.5" customHeight="1" x14ac:dyDescent="0.35">
      <c r="A302"/>
      <c r="B302" s="142"/>
      <c r="C302" s="143"/>
      <c r="D302" s="59"/>
      <c r="E302" s="86" t="s">
        <v>92</v>
      </c>
      <c r="F302" s="86" t="s">
        <v>93</v>
      </c>
      <c r="G302" s="59"/>
      <c r="H302" s="86" t="s">
        <v>92</v>
      </c>
      <c r="I302" s="86" t="s">
        <v>93</v>
      </c>
      <c r="J302" s="59"/>
      <c r="K302" s="86" t="s">
        <v>92</v>
      </c>
      <c r="L302" s="86" t="s">
        <v>93</v>
      </c>
      <c r="P302"/>
      <c r="Q302" s="139"/>
      <c r="U302" s="5"/>
      <c r="V302" s="5"/>
      <c r="W302" s="5"/>
      <c r="AZ302" s="2"/>
      <c r="BA302" s="2"/>
      <c r="BB302" s="2"/>
    </row>
    <row r="303" spans="1:54" ht="28.9" customHeight="1" x14ac:dyDescent="0.35">
      <c r="A303"/>
      <c r="B303" s="26" t="s">
        <v>55</v>
      </c>
      <c r="C303" s="33">
        <f>D303++G303+J303</f>
        <v>9178</v>
      </c>
      <c r="D303" s="33">
        <v>11</v>
      </c>
      <c r="E303" s="55">
        <v>11</v>
      </c>
      <c r="F303" s="55">
        <v>0</v>
      </c>
      <c r="G303" s="33">
        <v>8740</v>
      </c>
      <c r="H303" s="55">
        <v>5073</v>
      </c>
      <c r="I303" s="55">
        <v>3667</v>
      </c>
      <c r="J303" s="33">
        <v>427</v>
      </c>
      <c r="K303" s="55">
        <v>285</v>
      </c>
      <c r="L303" s="55">
        <v>142</v>
      </c>
      <c r="P303"/>
      <c r="Q303" s="139"/>
      <c r="U303" s="5"/>
      <c r="V303" s="5"/>
      <c r="W303" s="5"/>
      <c r="AZ303" s="2"/>
      <c r="BA303" s="2"/>
      <c r="BB303" s="2"/>
    </row>
    <row r="304" spans="1:54" ht="28.9" customHeight="1" x14ac:dyDescent="0.35">
      <c r="A304"/>
      <c r="B304" s="26" t="s">
        <v>56</v>
      </c>
      <c r="C304" s="33">
        <f t="shared" ref="C304:C329" si="28">D304++G304+J304</f>
        <v>13863</v>
      </c>
      <c r="D304" s="33">
        <v>0</v>
      </c>
      <c r="E304" s="55">
        <v>0</v>
      </c>
      <c r="F304" s="55">
        <v>0</v>
      </c>
      <c r="G304" s="33">
        <v>13217</v>
      </c>
      <c r="H304" s="55">
        <v>9206</v>
      </c>
      <c r="I304" s="55">
        <v>4011</v>
      </c>
      <c r="J304" s="33">
        <v>646</v>
      </c>
      <c r="K304" s="55">
        <v>337</v>
      </c>
      <c r="L304" s="55">
        <v>309</v>
      </c>
      <c r="P304"/>
      <c r="Q304" s="139"/>
      <c r="U304" s="5"/>
      <c r="V304" s="5"/>
      <c r="W304" s="5"/>
      <c r="AZ304" s="2"/>
      <c r="BA304" s="2"/>
      <c r="BB304" s="2"/>
    </row>
    <row r="305" spans="1:54" ht="28.9" customHeight="1" x14ac:dyDescent="0.35">
      <c r="A305"/>
      <c r="B305" s="26" t="s">
        <v>86</v>
      </c>
      <c r="C305" s="33">
        <f t="shared" si="28"/>
        <v>5825</v>
      </c>
      <c r="D305" s="33">
        <v>0</v>
      </c>
      <c r="E305" s="55">
        <v>0</v>
      </c>
      <c r="F305" s="55">
        <v>0</v>
      </c>
      <c r="G305" s="33">
        <v>5473</v>
      </c>
      <c r="H305" s="55">
        <v>3859</v>
      </c>
      <c r="I305" s="55">
        <v>1614</v>
      </c>
      <c r="J305" s="33">
        <v>352</v>
      </c>
      <c r="K305" s="55">
        <v>261</v>
      </c>
      <c r="L305" s="55">
        <v>91</v>
      </c>
      <c r="P305"/>
      <c r="Q305" s="139"/>
      <c r="U305" s="5"/>
      <c r="V305" s="5"/>
      <c r="W305" s="5"/>
      <c r="AZ305" s="2"/>
      <c r="BA305" s="2"/>
      <c r="BB305" s="2"/>
    </row>
    <row r="306" spans="1:54" ht="28.9" customHeight="1" x14ac:dyDescent="0.35">
      <c r="A306"/>
      <c r="B306" s="26" t="s">
        <v>59</v>
      </c>
      <c r="C306" s="33">
        <f t="shared" si="28"/>
        <v>12168</v>
      </c>
      <c r="D306" s="33">
        <v>0</v>
      </c>
      <c r="E306" s="55">
        <v>0</v>
      </c>
      <c r="F306" s="55">
        <v>0</v>
      </c>
      <c r="G306" s="33">
        <v>11983</v>
      </c>
      <c r="H306" s="55">
        <v>8182</v>
      </c>
      <c r="I306" s="55">
        <v>3801</v>
      </c>
      <c r="J306" s="33">
        <v>185</v>
      </c>
      <c r="K306" s="55">
        <v>94</v>
      </c>
      <c r="L306" s="55">
        <v>91</v>
      </c>
      <c r="P306"/>
      <c r="Q306" s="139"/>
      <c r="U306" s="5"/>
      <c r="V306" s="5"/>
      <c r="W306" s="5"/>
      <c r="AZ306" s="2"/>
      <c r="BA306" s="2"/>
      <c r="BB306" s="2"/>
    </row>
    <row r="307" spans="1:54" ht="28.9" customHeight="1" x14ac:dyDescent="0.35">
      <c r="A307"/>
      <c r="B307" s="26" t="s">
        <v>60</v>
      </c>
      <c r="C307" s="33">
        <f t="shared" si="28"/>
        <v>11430</v>
      </c>
      <c r="D307" s="33">
        <v>0</v>
      </c>
      <c r="E307" s="55">
        <v>0</v>
      </c>
      <c r="F307" s="55">
        <v>0</v>
      </c>
      <c r="G307" s="33">
        <v>10478</v>
      </c>
      <c r="H307" s="55">
        <v>7355</v>
      </c>
      <c r="I307" s="55">
        <v>3123</v>
      </c>
      <c r="J307" s="33">
        <v>952</v>
      </c>
      <c r="K307" s="55">
        <v>611</v>
      </c>
      <c r="L307" s="55">
        <v>341</v>
      </c>
      <c r="P307"/>
      <c r="Q307" s="139"/>
      <c r="U307" s="5"/>
      <c r="V307" s="5"/>
      <c r="W307" s="5"/>
      <c r="AZ307" s="2"/>
      <c r="BA307" s="2"/>
      <c r="BB307" s="2"/>
    </row>
    <row r="308" spans="1:54" ht="28.9" customHeight="1" x14ac:dyDescent="0.35">
      <c r="A308"/>
      <c r="B308" s="26" t="s">
        <v>61</v>
      </c>
      <c r="C308" s="33">
        <f t="shared" si="28"/>
        <v>11269</v>
      </c>
      <c r="D308" s="33">
        <v>0</v>
      </c>
      <c r="E308" s="55">
        <v>0</v>
      </c>
      <c r="F308" s="55">
        <v>0</v>
      </c>
      <c r="G308" s="33">
        <v>11177</v>
      </c>
      <c r="H308" s="55">
        <v>7405</v>
      </c>
      <c r="I308" s="55">
        <v>3772</v>
      </c>
      <c r="J308" s="33">
        <v>92</v>
      </c>
      <c r="K308" s="55">
        <v>36</v>
      </c>
      <c r="L308" s="55">
        <v>56</v>
      </c>
      <c r="P308"/>
      <c r="Q308" s="139"/>
      <c r="U308" s="5"/>
      <c r="V308" s="5"/>
      <c r="W308" s="5"/>
      <c r="AZ308" s="2"/>
      <c r="BA308" s="2"/>
      <c r="BB308" s="2"/>
    </row>
    <row r="309" spans="1:54" ht="28.9" customHeight="1" x14ac:dyDescent="0.35">
      <c r="A309"/>
      <c r="B309" s="26" t="s">
        <v>62</v>
      </c>
      <c r="C309" s="33">
        <f t="shared" si="28"/>
        <v>9928</v>
      </c>
      <c r="D309" s="33">
        <v>0</v>
      </c>
      <c r="E309" s="55">
        <v>0</v>
      </c>
      <c r="F309" s="55">
        <v>0</v>
      </c>
      <c r="G309" s="33">
        <v>9912</v>
      </c>
      <c r="H309" s="55">
        <v>6674</v>
      </c>
      <c r="I309" s="55">
        <v>3238</v>
      </c>
      <c r="J309" s="33">
        <v>16</v>
      </c>
      <c r="K309" s="55">
        <v>8</v>
      </c>
      <c r="L309" s="55">
        <v>8</v>
      </c>
      <c r="M309" s="5"/>
      <c r="N309" s="5"/>
      <c r="O309" s="5"/>
      <c r="P309"/>
      <c r="Q309" s="139"/>
      <c r="U309" s="5"/>
      <c r="V309" s="5"/>
      <c r="W309" s="5"/>
      <c r="AZ309" s="2"/>
      <c r="BA309" s="2"/>
      <c r="BB309" s="2"/>
    </row>
    <row r="310" spans="1:54" ht="28.9" customHeight="1" x14ac:dyDescent="0.35">
      <c r="A310"/>
      <c r="B310" s="26" t="s">
        <v>63</v>
      </c>
      <c r="C310" s="33">
        <f t="shared" si="28"/>
        <v>25685</v>
      </c>
      <c r="D310" s="33">
        <v>0</v>
      </c>
      <c r="E310" s="55">
        <v>0</v>
      </c>
      <c r="F310" s="55">
        <v>0</v>
      </c>
      <c r="G310" s="33">
        <v>23525</v>
      </c>
      <c r="H310" s="55">
        <v>15941</v>
      </c>
      <c r="I310" s="55">
        <v>7584</v>
      </c>
      <c r="J310" s="33">
        <v>2160</v>
      </c>
      <c r="K310" s="55">
        <v>1242</v>
      </c>
      <c r="L310" s="55">
        <v>918</v>
      </c>
      <c r="M310" s="5"/>
      <c r="N310" s="5"/>
      <c r="O310" s="5"/>
      <c r="P310"/>
      <c r="Q310" s="139"/>
      <c r="U310" s="5"/>
      <c r="V310" s="5"/>
      <c r="W310" s="5"/>
      <c r="AZ310" s="2"/>
      <c r="BA310" s="2"/>
      <c r="BB310" s="2"/>
    </row>
    <row r="311" spans="1:54" ht="28.9" customHeight="1" x14ac:dyDescent="0.35">
      <c r="A311"/>
      <c r="B311" s="26" t="s">
        <v>64</v>
      </c>
      <c r="C311" s="33">
        <f t="shared" si="28"/>
        <v>5613</v>
      </c>
      <c r="D311" s="33">
        <v>0</v>
      </c>
      <c r="E311" s="55">
        <v>0</v>
      </c>
      <c r="F311" s="55">
        <v>0</v>
      </c>
      <c r="G311" s="33">
        <v>5300</v>
      </c>
      <c r="H311" s="55">
        <v>3890</v>
      </c>
      <c r="I311" s="55">
        <v>1410</v>
      </c>
      <c r="J311" s="33">
        <v>313</v>
      </c>
      <c r="K311" s="55">
        <v>118</v>
      </c>
      <c r="L311" s="55">
        <v>195</v>
      </c>
      <c r="M311" s="5"/>
      <c r="N311" s="5"/>
      <c r="O311" s="5"/>
      <c r="P311"/>
      <c r="Q311" s="139"/>
      <c r="U311" s="5"/>
      <c r="V311" s="5"/>
      <c r="W311" s="5"/>
      <c r="AZ311" s="2"/>
      <c r="BA311" s="2"/>
      <c r="BB311" s="2"/>
    </row>
    <row r="312" spans="1:54" ht="28.9" customHeight="1" x14ac:dyDescent="0.35">
      <c r="A312"/>
      <c r="B312" s="26" t="s">
        <v>85</v>
      </c>
      <c r="C312" s="33">
        <f t="shared" si="28"/>
        <v>9564</v>
      </c>
      <c r="D312" s="33">
        <v>571</v>
      </c>
      <c r="E312" s="55">
        <v>0</v>
      </c>
      <c r="F312" s="55">
        <v>571</v>
      </c>
      <c r="G312" s="33">
        <v>8878</v>
      </c>
      <c r="H312" s="55">
        <v>5754</v>
      </c>
      <c r="I312" s="55">
        <v>3124</v>
      </c>
      <c r="J312" s="33">
        <v>115</v>
      </c>
      <c r="K312" s="55">
        <v>54</v>
      </c>
      <c r="L312" s="55">
        <v>61</v>
      </c>
      <c r="M312" s="5"/>
      <c r="N312" s="5"/>
      <c r="O312" s="5"/>
      <c r="P312"/>
      <c r="Q312" s="139"/>
      <c r="U312" s="5"/>
      <c r="V312" s="5"/>
      <c r="W312" s="5"/>
      <c r="AZ312" s="2"/>
      <c r="BA312" s="2"/>
      <c r="BB312" s="2"/>
    </row>
    <row r="313" spans="1:54" ht="28.9" customHeight="1" x14ac:dyDescent="0.35">
      <c r="A313"/>
      <c r="B313" s="26" t="s">
        <v>66</v>
      </c>
      <c r="C313" s="33">
        <f t="shared" si="28"/>
        <v>11324</v>
      </c>
      <c r="D313" s="33">
        <v>321</v>
      </c>
      <c r="E313" s="55">
        <v>0</v>
      </c>
      <c r="F313" s="55">
        <v>321</v>
      </c>
      <c r="G313" s="33">
        <v>10971</v>
      </c>
      <c r="H313" s="55">
        <v>7466</v>
      </c>
      <c r="I313" s="55">
        <v>3505</v>
      </c>
      <c r="J313" s="33">
        <v>32</v>
      </c>
      <c r="K313" s="55">
        <v>22</v>
      </c>
      <c r="L313" s="55">
        <v>10</v>
      </c>
      <c r="M313" s="5"/>
      <c r="N313" s="5"/>
      <c r="O313" s="5"/>
      <c r="P313"/>
      <c r="Q313" s="139"/>
      <c r="U313" s="5"/>
      <c r="V313" s="5"/>
      <c r="W313" s="5"/>
      <c r="AZ313" s="2"/>
      <c r="BA313" s="2"/>
      <c r="BB313" s="2"/>
    </row>
    <row r="314" spans="1:54" ht="28.9" customHeight="1" x14ac:dyDescent="0.35">
      <c r="A314"/>
      <c r="B314" s="26" t="s">
        <v>89</v>
      </c>
      <c r="C314" s="33">
        <f t="shared" si="28"/>
        <v>13623</v>
      </c>
      <c r="D314" s="33">
        <v>0</v>
      </c>
      <c r="E314" s="55">
        <v>0</v>
      </c>
      <c r="F314" s="55">
        <v>0</v>
      </c>
      <c r="G314" s="33">
        <v>12405</v>
      </c>
      <c r="H314" s="55">
        <v>8449</v>
      </c>
      <c r="I314" s="55">
        <v>3956</v>
      </c>
      <c r="J314" s="33">
        <v>1218</v>
      </c>
      <c r="K314" s="55">
        <v>790</v>
      </c>
      <c r="L314" s="55">
        <v>428</v>
      </c>
      <c r="M314" s="5"/>
      <c r="N314" s="5"/>
      <c r="O314" s="5"/>
      <c r="P314"/>
      <c r="Q314" s="139"/>
      <c r="U314" s="5"/>
      <c r="V314" s="5"/>
      <c r="W314" s="5"/>
      <c r="AZ314" s="2"/>
      <c r="BA314" s="2"/>
      <c r="BB314" s="2"/>
    </row>
    <row r="315" spans="1:54" ht="28.9" customHeight="1" x14ac:dyDescent="0.35">
      <c r="A315"/>
      <c r="B315" s="26" t="s">
        <v>68</v>
      </c>
      <c r="C315" s="33">
        <f t="shared" si="28"/>
        <v>11932</v>
      </c>
      <c r="D315" s="33">
        <v>655</v>
      </c>
      <c r="E315" s="55">
        <v>0</v>
      </c>
      <c r="F315" s="55">
        <v>655</v>
      </c>
      <c r="G315" s="33">
        <v>11018</v>
      </c>
      <c r="H315" s="55">
        <v>8960</v>
      </c>
      <c r="I315" s="55">
        <v>2058</v>
      </c>
      <c r="J315" s="33">
        <v>259</v>
      </c>
      <c r="K315" s="55">
        <v>190</v>
      </c>
      <c r="L315" s="55">
        <v>69</v>
      </c>
      <c r="M315" s="5"/>
      <c r="N315" s="5"/>
      <c r="O315" s="5"/>
      <c r="P315"/>
      <c r="Q315" s="139"/>
      <c r="U315" s="5"/>
      <c r="V315" s="5"/>
      <c r="W315" s="5"/>
      <c r="AZ315" s="2"/>
      <c r="BA315" s="2"/>
      <c r="BB315" s="2"/>
    </row>
    <row r="316" spans="1:54" ht="28.9" customHeight="1" x14ac:dyDescent="0.35">
      <c r="A316"/>
      <c r="B316" s="26" t="s">
        <v>69</v>
      </c>
      <c r="C316" s="33">
        <f t="shared" si="28"/>
        <v>9297</v>
      </c>
      <c r="D316" s="33">
        <v>308</v>
      </c>
      <c r="E316" s="55">
        <v>0</v>
      </c>
      <c r="F316" s="55">
        <v>308</v>
      </c>
      <c r="G316" s="33">
        <v>8846</v>
      </c>
      <c r="H316" s="55">
        <v>6434</v>
      </c>
      <c r="I316" s="55">
        <v>2412</v>
      </c>
      <c r="J316" s="33">
        <v>143</v>
      </c>
      <c r="K316" s="55">
        <v>64</v>
      </c>
      <c r="L316" s="55">
        <v>79</v>
      </c>
      <c r="M316" s="5"/>
      <c r="N316" s="5"/>
      <c r="O316" s="5"/>
      <c r="P316"/>
      <c r="Q316" s="139"/>
      <c r="U316" s="5"/>
      <c r="V316" s="5"/>
      <c r="W316" s="5"/>
      <c r="AZ316" s="2"/>
      <c r="BA316" s="2"/>
      <c r="BB316" s="2"/>
    </row>
    <row r="317" spans="1:54" ht="36.75" customHeight="1" x14ac:dyDescent="0.35">
      <c r="A317"/>
      <c r="B317" s="26" t="s">
        <v>70</v>
      </c>
      <c r="C317" s="33">
        <f t="shared" si="28"/>
        <v>39511</v>
      </c>
      <c r="D317" s="33">
        <v>2739</v>
      </c>
      <c r="E317" s="55">
        <v>33</v>
      </c>
      <c r="F317" s="55">
        <v>2706</v>
      </c>
      <c r="G317" s="33">
        <v>36236</v>
      </c>
      <c r="H317" s="55">
        <v>26403</v>
      </c>
      <c r="I317" s="55">
        <v>9833</v>
      </c>
      <c r="J317" s="33">
        <v>536</v>
      </c>
      <c r="K317" s="55">
        <v>286</v>
      </c>
      <c r="L317" s="55">
        <v>250</v>
      </c>
      <c r="M317" s="5"/>
      <c r="N317" s="5"/>
      <c r="O317" s="5"/>
      <c r="P317"/>
      <c r="Q317" s="139"/>
      <c r="U317" s="5"/>
      <c r="V317" s="5"/>
      <c r="W317" s="5"/>
      <c r="AZ317" s="2"/>
      <c r="BA317" s="2"/>
      <c r="BB317" s="2"/>
    </row>
    <row r="318" spans="1:54" ht="41.25" customHeight="1" x14ac:dyDescent="0.35">
      <c r="A318"/>
      <c r="B318" s="26" t="s">
        <v>71</v>
      </c>
      <c r="C318" s="33">
        <f t="shared" si="28"/>
        <v>10029</v>
      </c>
      <c r="D318" s="33">
        <v>430</v>
      </c>
      <c r="E318" s="55">
        <v>0</v>
      </c>
      <c r="F318" s="55">
        <v>430</v>
      </c>
      <c r="G318" s="33">
        <v>8882</v>
      </c>
      <c r="H318" s="55">
        <v>6279</v>
      </c>
      <c r="I318" s="55">
        <v>2603</v>
      </c>
      <c r="J318" s="33">
        <v>717</v>
      </c>
      <c r="K318" s="55">
        <v>471</v>
      </c>
      <c r="L318" s="55">
        <v>246</v>
      </c>
      <c r="M318" s="5"/>
      <c r="N318" s="5"/>
      <c r="O318" s="5"/>
      <c r="P318"/>
      <c r="Q318" s="139"/>
      <c r="U318" s="5"/>
      <c r="V318" s="5"/>
      <c r="W318" s="5"/>
      <c r="AZ318" s="2"/>
      <c r="BA318" s="2"/>
      <c r="BB318" s="2"/>
    </row>
    <row r="319" spans="1:54" ht="28.9" customHeight="1" x14ac:dyDescent="0.35">
      <c r="A319"/>
      <c r="B319" s="26" t="s">
        <v>72</v>
      </c>
      <c r="C319" s="33">
        <f t="shared" si="28"/>
        <v>6920</v>
      </c>
      <c r="D319" s="33">
        <v>766</v>
      </c>
      <c r="E319" s="55">
        <v>0</v>
      </c>
      <c r="F319" s="55">
        <v>766</v>
      </c>
      <c r="G319" s="33">
        <v>5728</v>
      </c>
      <c r="H319" s="55">
        <v>4068</v>
      </c>
      <c r="I319" s="55">
        <v>1660</v>
      </c>
      <c r="J319" s="33">
        <v>426</v>
      </c>
      <c r="K319" s="55">
        <v>272</v>
      </c>
      <c r="L319" s="55">
        <v>154</v>
      </c>
      <c r="M319" s="5"/>
      <c r="N319" s="5"/>
      <c r="O319" s="5"/>
      <c r="P319"/>
      <c r="Q319" s="139"/>
      <c r="U319" s="5"/>
      <c r="V319" s="5"/>
      <c r="W319" s="5"/>
      <c r="AZ319" s="2"/>
      <c r="BA319" s="2"/>
      <c r="BB319" s="2"/>
    </row>
    <row r="320" spans="1:54" ht="28.9" customHeight="1" x14ac:dyDescent="0.35">
      <c r="A320"/>
      <c r="B320" s="26" t="s">
        <v>73</v>
      </c>
      <c r="C320" s="33">
        <f t="shared" si="28"/>
        <v>1723</v>
      </c>
      <c r="D320" s="33">
        <v>0</v>
      </c>
      <c r="E320" s="55">
        <v>0</v>
      </c>
      <c r="F320" s="55">
        <v>0</v>
      </c>
      <c r="G320" s="33">
        <v>1713</v>
      </c>
      <c r="H320" s="55">
        <v>1012</v>
      </c>
      <c r="I320" s="55">
        <v>701</v>
      </c>
      <c r="J320" s="33">
        <v>10</v>
      </c>
      <c r="K320" s="55">
        <v>3</v>
      </c>
      <c r="L320" s="55">
        <v>7</v>
      </c>
      <c r="M320" s="5"/>
      <c r="N320" s="5"/>
      <c r="O320" s="5"/>
      <c r="P320"/>
      <c r="Q320" s="139"/>
      <c r="U320" s="5"/>
      <c r="V320" s="5"/>
      <c r="W320" s="5"/>
      <c r="AZ320" s="2"/>
      <c r="BA320" s="2"/>
      <c r="BB320" s="2"/>
    </row>
    <row r="321" spans="1:54" ht="28.9" customHeight="1" x14ac:dyDescent="0.35">
      <c r="A321"/>
      <c r="B321" s="26" t="s">
        <v>74</v>
      </c>
      <c r="C321" s="33">
        <f t="shared" si="28"/>
        <v>1570</v>
      </c>
      <c r="D321" s="33">
        <v>0</v>
      </c>
      <c r="E321" s="55">
        <v>0</v>
      </c>
      <c r="F321" s="55">
        <v>0</v>
      </c>
      <c r="G321" s="33">
        <v>1557</v>
      </c>
      <c r="H321" s="55">
        <v>741</v>
      </c>
      <c r="I321" s="55">
        <v>816</v>
      </c>
      <c r="J321" s="33">
        <v>13</v>
      </c>
      <c r="K321" s="55">
        <v>9</v>
      </c>
      <c r="L321" s="55">
        <v>4</v>
      </c>
      <c r="M321" s="5"/>
      <c r="N321" s="5"/>
      <c r="O321" s="5"/>
      <c r="P321"/>
      <c r="Q321" s="139"/>
      <c r="U321" s="5"/>
      <c r="V321" s="5"/>
      <c r="W321" s="5"/>
      <c r="AZ321" s="2"/>
      <c r="BA321" s="2"/>
      <c r="BB321" s="2"/>
    </row>
    <row r="322" spans="1:54" ht="28.9" customHeight="1" x14ac:dyDescent="0.35">
      <c r="A322"/>
      <c r="B322" s="26" t="s">
        <v>75</v>
      </c>
      <c r="C322" s="33">
        <f t="shared" si="28"/>
        <v>3287</v>
      </c>
      <c r="D322" s="33">
        <v>365</v>
      </c>
      <c r="E322" s="55">
        <v>4</v>
      </c>
      <c r="F322" s="55">
        <v>361</v>
      </c>
      <c r="G322" s="33">
        <v>2922</v>
      </c>
      <c r="H322" s="55">
        <v>2016</v>
      </c>
      <c r="I322" s="55">
        <v>906</v>
      </c>
      <c r="J322" s="33">
        <v>0</v>
      </c>
      <c r="K322" s="55">
        <v>0</v>
      </c>
      <c r="L322" s="55">
        <v>0</v>
      </c>
      <c r="P322"/>
      <c r="Q322" s="139"/>
      <c r="U322" s="5"/>
      <c r="V322" s="5"/>
      <c r="W322" s="5"/>
      <c r="AZ322" s="2"/>
      <c r="BA322" s="2"/>
      <c r="BB322" s="2"/>
    </row>
    <row r="323" spans="1:54" ht="28.9" customHeight="1" x14ac:dyDescent="0.35">
      <c r="A323"/>
      <c r="B323" s="26" t="s">
        <v>76</v>
      </c>
      <c r="C323" s="33">
        <f t="shared" si="28"/>
        <v>9589</v>
      </c>
      <c r="D323" s="33">
        <v>0</v>
      </c>
      <c r="E323" s="55">
        <v>0</v>
      </c>
      <c r="F323" s="55">
        <v>0</v>
      </c>
      <c r="G323" s="33">
        <v>9540</v>
      </c>
      <c r="H323" s="55">
        <v>7256</v>
      </c>
      <c r="I323" s="55">
        <v>2284</v>
      </c>
      <c r="J323" s="33">
        <v>49</v>
      </c>
      <c r="K323" s="55">
        <v>24</v>
      </c>
      <c r="L323" s="55">
        <v>25</v>
      </c>
      <c r="P323"/>
      <c r="Q323" s="139"/>
      <c r="U323" s="5"/>
      <c r="V323" s="5"/>
      <c r="W323" s="5"/>
      <c r="AZ323" s="2"/>
      <c r="BA323" s="2"/>
      <c r="BB323" s="2"/>
    </row>
    <row r="324" spans="1:54" ht="28.9" customHeight="1" x14ac:dyDescent="0.35">
      <c r="A324"/>
      <c r="B324" s="26" t="s">
        <v>77</v>
      </c>
      <c r="C324" s="33">
        <f t="shared" si="28"/>
        <v>11041</v>
      </c>
      <c r="D324" s="33">
        <v>0</v>
      </c>
      <c r="E324" s="55">
        <v>0</v>
      </c>
      <c r="F324" s="55">
        <v>0</v>
      </c>
      <c r="G324" s="33">
        <v>10836</v>
      </c>
      <c r="H324" s="55">
        <v>6793</v>
      </c>
      <c r="I324" s="55">
        <v>4043</v>
      </c>
      <c r="J324" s="33">
        <v>205</v>
      </c>
      <c r="K324" s="55">
        <v>83</v>
      </c>
      <c r="L324" s="55">
        <v>122</v>
      </c>
      <c r="P324"/>
      <c r="Q324" s="139"/>
      <c r="U324" s="5"/>
      <c r="V324" s="5"/>
      <c r="W324" s="5"/>
      <c r="AZ324" s="2"/>
      <c r="BA324" s="2"/>
      <c r="BB324" s="2"/>
    </row>
    <row r="325" spans="1:54" ht="28.9" customHeight="1" x14ac:dyDescent="0.35">
      <c r="A325"/>
      <c r="B325" s="26" t="s">
        <v>88</v>
      </c>
      <c r="C325" s="33">
        <f t="shared" si="28"/>
        <v>12927</v>
      </c>
      <c r="D325" s="33">
        <v>869</v>
      </c>
      <c r="E325" s="55">
        <v>0</v>
      </c>
      <c r="F325" s="55">
        <v>869</v>
      </c>
      <c r="G325" s="33">
        <v>11679</v>
      </c>
      <c r="H325" s="55">
        <v>7865</v>
      </c>
      <c r="I325" s="55">
        <v>3814</v>
      </c>
      <c r="J325" s="33">
        <v>379</v>
      </c>
      <c r="K325" s="55">
        <v>176</v>
      </c>
      <c r="L325" s="55">
        <v>203</v>
      </c>
      <c r="P325"/>
      <c r="Q325" s="139"/>
      <c r="U325" s="5"/>
      <c r="V325" s="5"/>
      <c r="W325" s="5"/>
      <c r="AZ325" s="2"/>
      <c r="BA325" s="2"/>
      <c r="BB325" s="2"/>
    </row>
    <row r="326" spans="1:54" ht="28.9" customHeight="1" x14ac:dyDescent="0.35">
      <c r="A326"/>
      <c r="B326" s="26" t="s">
        <v>79</v>
      </c>
      <c r="C326" s="33">
        <f t="shared" si="28"/>
        <v>4890</v>
      </c>
      <c r="D326" s="33">
        <v>0</v>
      </c>
      <c r="E326" s="55">
        <v>0</v>
      </c>
      <c r="F326" s="55">
        <v>0</v>
      </c>
      <c r="G326" s="33">
        <v>4530</v>
      </c>
      <c r="H326" s="55">
        <v>3065</v>
      </c>
      <c r="I326" s="55">
        <v>1465</v>
      </c>
      <c r="J326" s="33">
        <v>360</v>
      </c>
      <c r="K326" s="55">
        <v>183</v>
      </c>
      <c r="L326" s="55">
        <v>177</v>
      </c>
      <c r="P326"/>
      <c r="Q326" s="139"/>
      <c r="U326" s="5"/>
      <c r="V326" s="5"/>
      <c r="W326" s="5"/>
      <c r="AZ326" s="2"/>
      <c r="BA326" s="2"/>
      <c r="BB326" s="2"/>
    </row>
    <row r="327" spans="1:54" ht="28.9" customHeight="1" x14ac:dyDescent="0.35">
      <c r="A327"/>
      <c r="B327" s="26" t="s">
        <v>80</v>
      </c>
      <c r="C327" s="33">
        <f t="shared" si="28"/>
        <v>3792</v>
      </c>
      <c r="D327" s="33">
        <v>0</v>
      </c>
      <c r="E327" s="55">
        <v>0</v>
      </c>
      <c r="F327" s="55">
        <v>0</v>
      </c>
      <c r="G327" s="33">
        <v>3737</v>
      </c>
      <c r="H327" s="55">
        <v>2560</v>
      </c>
      <c r="I327" s="55">
        <v>1177</v>
      </c>
      <c r="J327" s="33">
        <v>55</v>
      </c>
      <c r="K327" s="55">
        <v>30</v>
      </c>
      <c r="L327" s="55">
        <v>25</v>
      </c>
      <c r="P327"/>
      <c r="Q327" s="139"/>
      <c r="U327" s="5"/>
      <c r="V327" s="5"/>
      <c r="W327" s="5"/>
      <c r="AZ327" s="2"/>
      <c r="BA327" s="2"/>
      <c r="BB327" s="2"/>
    </row>
    <row r="328" spans="1:54" ht="28.9" customHeight="1" thickBot="1" x14ac:dyDescent="0.4">
      <c r="A328"/>
      <c r="B328" s="26" t="s">
        <v>81</v>
      </c>
      <c r="C328" s="33">
        <f t="shared" si="28"/>
        <v>2132</v>
      </c>
      <c r="D328" s="33">
        <v>0</v>
      </c>
      <c r="E328" s="55">
        <v>0</v>
      </c>
      <c r="F328" s="55">
        <v>0</v>
      </c>
      <c r="G328" s="33">
        <v>2036</v>
      </c>
      <c r="H328" s="55">
        <v>1227</v>
      </c>
      <c r="I328" s="55">
        <v>809</v>
      </c>
      <c r="J328" s="33">
        <v>96</v>
      </c>
      <c r="K328" s="55">
        <v>21</v>
      </c>
      <c r="L328" s="55">
        <v>75</v>
      </c>
      <c r="P328"/>
      <c r="Q328" s="139"/>
      <c r="U328" s="5"/>
      <c r="V328" s="5"/>
      <c r="W328" s="5"/>
      <c r="AZ328" s="2"/>
      <c r="BA328" s="2"/>
      <c r="BB328" s="2"/>
    </row>
    <row r="329" spans="1:54" ht="19.5" customHeight="1" x14ac:dyDescent="0.35">
      <c r="A329"/>
      <c r="B329" s="146" t="s">
        <v>5</v>
      </c>
      <c r="C329" s="39">
        <f t="shared" si="28"/>
        <v>268110</v>
      </c>
      <c r="D329" s="39">
        <f t="shared" ref="D329:L329" si="29">SUM(D303:D328)</f>
        <v>7035</v>
      </c>
      <c r="E329" s="39">
        <f t="shared" si="29"/>
        <v>48</v>
      </c>
      <c r="F329" s="39">
        <f t="shared" si="29"/>
        <v>6987</v>
      </c>
      <c r="G329" s="39">
        <f t="shared" si="29"/>
        <v>251319</v>
      </c>
      <c r="H329" s="39">
        <f t="shared" si="29"/>
        <v>173933</v>
      </c>
      <c r="I329" s="39">
        <f t="shared" si="29"/>
        <v>77386</v>
      </c>
      <c r="J329" s="39">
        <f t="shared" si="29"/>
        <v>9756</v>
      </c>
      <c r="K329" s="39">
        <f t="shared" si="29"/>
        <v>5670</v>
      </c>
      <c r="L329" s="39">
        <f t="shared" si="29"/>
        <v>4086</v>
      </c>
      <c r="P329"/>
      <c r="Q329" s="139"/>
      <c r="U329" s="5"/>
      <c r="V329" s="5"/>
      <c r="W329" s="5"/>
      <c r="AZ329" s="2"/>
      <c r="BA329" s="2"/>
      <c r="BB329" s="2"/>
    </row>
    <row r="330" spans="1:54" ht="18" x14ac:dyDescent="0.3">
      <c r="B330" s="130" t="s">
        <v>212</v>
      </c>
      <c r="C330" s="130"/>
      <c r="D330" s="130"/>
      <c r="E330" s="130"/>
      <c r="F330" s="130"/>
      <c r="G330" s="130"/>
      <c r="H330" s="130"/>
      <c r="I330" s="130"/>
      <c r="J330" s="130"/>
      <c r="K330" s="130"/>
      <c r="L330" s="130"/>
      <c r="P330" s="130"/>
      <c r="Q330" s="130"/>
      <c r="R330" s="130"/>
      <c r="S330" s="130"/>
      <c r="T330" s="139"/>
    </row>
    <row r="331" spans="1:54" ht="8.25" customHeight="1" x14ac:dyDescent="0.3"/>
    <row r="332" spans="1:54" ht="18" x14ac:dyDescent="0.3">
      <c r="B332" s="139"/>
      <c r="C332" s="148"/>
      <c r="D332" s="148"/>
      <c r="E332" s="148"/>
      <c r="F332" s="148"/>
      <c r="G332" s="148"/>
      <c r="H332" s="148"/>
      <c r="I332" s="148"/>
    </row>
    <row r="333" spans="1:54" x14ac:dyDescent="0.3">
      <c r="B333" s="149"/>
    </row>
    <row r="335" spans="1:54" ht="38.25" customHeight="1" x14ac:dyDescent="0.3">
      <c r="V335" s="5"/>
      <c r="W335" s="5"/>
      <c r="BA335" s="2"/>
      <c r="BB335" s="2"/>
    </row>
    <row r="336" spans="1:54" ht="108" customHeight="1" x14ac:dyDescent="0.3">
      <c r="V336" s="5"/>
      <c r="W336" s="5"/>
      <c r="BA336" s="2"/>
      <c r="BB336" s="2"/>
    </row>
    <row r="337" spans="2:88" x14ac:dyDescent="0.3">
      <c r="V337" s="5"/>
      <c r="W337" s="5"/>
      <c r="BA337" s="2"/>
      <c r="BB337" s="2"/>
    </row>
    <row r="338" spans="2:88" s="5" customFormat="1" x14ac:dyDescent="0.3">
      <c r="M338" s="2"/>
      <c r="N338" s="2"/>
      <c r="O338" s="2"/>
      <c r="T338" s="2"/>
      <c r="U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</row>
    <row r="339" spans="2:88" s="5" customFormat="1" x14ac:dyDescent="0.3">
      <c r="M339" s="2"/>
      <c r="N339" s="2"/>
      <c r="O339" s="2"/>
      <c r="T339" s="2"/>
      <c r="U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</row>
    <row r="340" spans="2:88" s="5" customFormat="1" x14ac:dyDescent="0.3">
      <c r="M340" s="2"/>
      <c r="N340" s="2"/>
      <c r="O340" s="2"/>
      <c r="T340" s="2"/>
      <c r="U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</row>
    <row r="341" spans="2:88" s="5" customFormat="1" x14ac:dyDescent="0.3">
      <c r="M341" s="2"/>
      <c r="N341" s="2"/>
      <c r="O341" s="2"/>
      <c r="T341" s="2"/>
      <c r="U341" s="2"/>
    </row>
    <row r="342" spans="2:88" s="5" customFormat="1" x14ac:dyDescent="0.3">
      <c r="M342" s="2"/>
      <c r="N342" s="2"/>
      <c r="O342" s="2"/>
      <c r="T342" s="2"/>
      <c r="U342" s="2"/>
    </row>
    <row r="343" spans="2:88" s="5" customFormat="1" x14ac:dyDescent="0.3">
      <c r="M343" s="2"/>
      <c r="N343" s="2"/>
      <c r="O343" s="2"/>
      <c r="T343" s="2"/>
      <c r="U343" s="2"/>
    </row>
    <row r="344" spans="2:88" s="5" customFormat="1" x14ac:dyDescent="0.3">
      <c r="M344" s="2"/>
      <c r="N344" s="2"/>
      <c r="O344" s="2"/>
      <c r="T344" s="2"/>
      <c r="U344" s="2"/>
    </row>
    <row r="345" spans="2:88" s="5" customFormat="1" x14ac:dyDescent="0.3">
      <c r="M345" s="2"/>
      <c r="N345" s="2"/>
      <c r="O345" s="2"/>
      <c r="T345" s="2"/>
      <c r="U345" s="2"/>
    </row>
    <row r="346" spans="2:88" s="5" customFormat="1" x14ac:dyDescent="0.3">
      <c r="M346" s="2"/>
      <c r="N346" s="2"/>
      <c r="O346" s="2"/>
      <c r="T346" s="2"/>
      <c r="U346" s="2"/>
    </row>
    <row r="347" spans="2:88" s="5" customFormat="1" x14ac:dyDescent="0.3">
      <c r="M347" s="2"/>
      <c r="N347" s="2"/>
      <c r="O347" s="2"/>
      <c r="T347" s="2"/>
      <c r="U347" s="2"/>
    </row>
    <row r="348" spans="2:88" s="5" customFormat="1" x14ac:dyDescent="0.3">
      <c r="M348" s="2"/>
      <c r="N348" s="2"/>
      <c r="O348" s="2"/>
      <c r="T348" s="2"/>
      <c r="U348" s="2"/>
    </row>
    <row r="349" spans="2:88" s="5" customFormat="1" ht="19.899999999999999" customHeight="1" x14ac:dyDescent="0.3">
      <c r="M349" s="2"/>
      <c r="N349" s="2"/>
      <c r="O349" s="2"/>
      <c r="T349" s="2"/>
      <c r="U349" s="2"/>
    </row>
    <row r="350" spans="2:88" s="5" customFormat="1" x14ac:dyDescent="0.3">
      <c r="M350" s="2"/>
      <c r="N350" s="2"/>
      <c r="O350" s="2"/>
      <c r="T350" s="2"/>
      <c r="U350" s="2"/>
    </row>
    <row r="352" spans="2:88" s="5" customFormat="1" x14ac:dyDescent="0.3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</row>
    <row r="353" spans="2:88" s="5" customFormat="1" x14ac:dyDescent="0.3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</row>
  </sheetData>
  <autoFilter ref="M101:N127" xr:uid="{00000000-0009-0000-0000-000000000000}">
    <sortState xmlns:xlrd2="http://schemas.microsoft.com/office/spreadsheetml/2017/richdata2" ref="M102:N127">
      <sortCondition ref="N101:N127"/>
    </sortState>
  </autoFilter>
  <mergeCells count="289">
    <mergeCell ref="K301:L301"/>
    <mergeCell ref="B300:B302"/>
    <mergeCell ref="C300:C302"/>
    <mergeCell ref="D300:F300"/>
    <mergeCell ref="G300:I300"/>
    <mergeCell ref="J300:L300"/>
    <mergeCell ref="D301:D302"/>
    <mergeCell ref="E301:F301"/>
    <mergeCell ref="G301:G302"/>
    <mergeCell ref="H301:I301"/>
    <mergeCell ref="J301:J302"/>
    <mergeCell ref="D291:D292"/>
    <mergeCell ref="E291:F291"/>
    <mergeCell ref="G291:G292"/>
    <mergeCell ref="H291:I291"/>
    <mergeCell ref="J291:J292"/>
    <mergeCell ref="K291:L291"/>
    <mergeCell ref="L248:M248"/>
    <mergeCell ref="L266:M266"/>
    <mergeCell ref="L267:M267"/>
    <mergeCell ref="L268:M268"/>
    <mergeCell ref="L269:M269"/>
    <mergeCell ref="B290:B292"/>
    <mergeCell ref="C290:C292"/>
    <mergeCell ref="D290:F290"/>
    <mergeCell ref="G290:I290"/>
    <mergeCell ref="J290:L290"/>
    <mergeCell ref="Q229:R229"/>
    <mergeCell ref="L231:N231"/>
    <mergeCell ref="L232:N232"/>
    <mergeCell ref="L233:N233"/>
    <mergeCell ref="L234:N234"/>
    <mergeCell ref="L244:M245"/>
    <mergeCell ref="N244:N245"/>
    <mergeCell ref="O244:O245"/>
    <mergeCell ref="P244:Q244"/>
    <mergeCell ref="G229:G230"/>
    <mergeCell ref="H229:H230"/>
    <mergeCell ref="I229:I230"/>
    <mergeCell ref="L229:N230"/>
    <mergeCell ref="O229:O230"/>
    <mergeCell ref="P229:P230"/>
    <mergeCell ref="B219:D219"/>
    <mergeCell ref="B220:D220"/>
    <mergeCell ref="B221:D221"/>
    <mergeCell ref="B222:D222"/>
    <mergeCell ref="B229:E230"/>
    <mergeCell ref="F229:F230"/>
    <mergeCell ref="B213:D213"/>
    <mergeCell ref="B214:D214"/>
    <mergeCell ref="B215:D215"/>
    <mergeCell ref="B216:D216"/>
    <mergeCell ref="B217:D217"/>
    <mergeCell ref="B218:D218"/>
    <mergeCell ref="B207:D207"/>
    <mergeCell ref="B208:D208"/>
    <mergeCell ref="B209:D209"/>
    <mergeCell ref="B210:D210"/>
    <mergeCell ref="B211:D211"/>
    <mergeCell ref="B212:D212"/>
    <mergeCell ref="B201:D201"/>
    <mergeCell ref="B202:D202"/>
    <mergeCell ref="B203:D203"/>
    <mergeCell ref="B204:D204"/>
    <mergeCell ref="B205:D205"/>
    <mergeCell ref="B206:D206"/>
    <mergeCell ref="K195:R195"/>
    <mergeCell ref="B196:D196"/>
    <mergeCell ref="B197:D197"/>
    <mergeCell ref="B198:D198"/>
    <mergeCell ref="B199:D199"/>
    <mergeCell ref="B200:D200"/>
    <mergeCell ref="K171:N172"/>
    <mergeCell ref="O171:O172"/>
    <mergeCell ref="P171:P172"/>
    <mergeCell ref="Q171:Q172"/>
    <mergeCell ref="R171:R172"/>
    <mergeCell ref="B191:E191"/>
    <mergeCell ref="K167:N168"/>
    <mergeCell ref="O167:O168"/>
    <mergeCell ref="P167:P168"/>
    <mergeCell ref="Q167:Q168"/>
    <mergeCell ref="R167:R168"/>
    <mergeCell ref="K169:N170"/>
    <mergeCell ref="O169:O170"/>
    <mergeCell ref="P169:P170"/>
    <mergeCell ref="Q169:Q170"/>
    <mergeCell ref="R169:R170"/>
    <mergeCell ref="K163:N164"/>
    <mergeCell ref="O163:O164"/>
    <mergeCell ref="P163:P164"/>
    <mergeCell ref="Q163:Q164"/>
    <mergeCell ref="R163:R164"/>
    <mergeCell ref="K165:N166"/>
    <mergeCell ref="O165:O166"/>
    <mergeCell ref="P165:P166"/>
    <mergeCell ref="Q165:Q166"/>
    <mergeCell ref="R165:R166"/>
    <mergeCell ref="K159:N160"/>
    <mergeCell ref="O159:O160"/>
    <mergeCell ref="P159:P160"/>
    <mergeCell ref="Q159:Q160"/>
    <mergeCell ref="R159:R160"/>
    <mergeCell ref="K161:N162"/>
    <mergeCell ref="O161:O162"/>
    <mergeCell ref="P161:P162"/>
    <mergeCell ref="Q161:Q162"/>
    <mergeCell ref="R161:R162"/>
    <mergeCell ref="O155:O156"/>
    <mergeCell ref="P155:P156"/>
    <mergeCell ref="Q155:Q156"/>
    <mergeCell ref="R155:R156"/>
    <mergeCell ref="K157:N158"/>
    <mergeCell ref="O157:O158"/>
    <mergeCell ref="P157:P158"/>
    <mergeCell ref="Q157:Q158"/>
    <mergeCell ref="R157:R158"/>
    <mergeCell ref="D98:E98"/>
    <mergeCell ref="F98:G98"/>
    <mergeCell ref="H98:I98"/>
    <mergeCell ref="B102:C102"/>
    <mergeCell ref="B155:E155"/>
    <mergeCell ref="K155:N156"/>
    <mergeCell ref="D96:E96"/>
    <mergeCell ref="F96:G96"/>
    <mergeCell ref="H96:I96"/>
    <mergeCell ref="D97:E97"/>
    <mergeCell ref="F97:G97"/>
    <mergeCell ref="H97:I97"/>
    <mergeCell ref="D94:E94"/>
    <mergeCell ref="F94:G94"/>
    <mergeCell ref="H94:I94"/>
    <mergeCell ref="D95:E95"/>
    <mergeCell ref="F95:G95"/>
    <mergeCell ref="H95:I95"/>
    <mergeCell ref="D92:E92"/>
    <mergeCell ref="F92:G92"/>
    <mergeCell ref="H92:I92"/>
    <mergeCell ref="D93:E93"/>
    <mergeCell ref="F93:G93"/>
    <mergeCell ref="H93:I93"/>
    <mergeCell ref="D90:E90"/>
    <mergeCell ref="F90:G90"/>
    <mergeCell ref="H90:I90"/>
    <mergeCell ref="D91:E91"/>
    <mergeCell ref="F91:G91"/>
    <mergeCell ref="H91:I91"/>
    <mergeCell ref="D88:E88"/>
    <mergeCell ref="F88:G88"/>
    <mergeCell ref="H88:I88"/>
    <mergeCell ref="D89:E89"/>
    <mergeCell ref="F89:G89"/>
    <mergeCell ref="H89:I89"/>
    <mergeCell ref="D86:E86"/>
    <mergeCell ref="F86:G86"/>
    <mergeCell ref="H86:I86"/>
    <mergeCell ref="D87:E87"/>
    <mergeCell ref="F87:G87"/>
    <mergeCell ref="H87:I87"/>
    <mergeCell ref="D84:E84"/>
    <mergeCell ref="F84:G84"/>
    <mergeCell ref="H84:I84"/>
    <mergeCell ref="D85:E85"/>
    <mergeCell ref="F85:G85"/>
    <mergeCell ref="H85:I85"/>
    <mergeCell ref="D82:E82"/>
    <mergeCell ref="F82:G82"/>
    <mergeCell ref="H82:I82"/>
    <mergeCell ref="D83:E83"/>
    <mergeCell ref="F83:G83"/>
    <mergeCell ref="H83:I83"/>
    <mergeCell ref="D80:E80"/>
    <mergeCell ref="F80:G80"/>
    <mergeCell ref="H80:I80"/>
    <mergeCell ref="D81:E81"/>
    <mergeCell ref="F81:G81"/>
    <mergeCell ref="H81:I81"/>
    <mergeCell ref="D78:E78"/>
    <mergeCell ref="F78:G78"/>
    <mergeCell ref="H78:I78"/>
    <mergeCell ref="D79:E79"/>
    <mergeCell ref="F79:G79"/>
    <mergeCell ref="H79:I79"/>
    <mergeCell ref="D76:E76"/>
    <mergeCell ref="F76:G76"/>
    <mergeCell ref="H76:I76"/>
    <mergeCell ref="K76:L76"/>
    <mergeCell ref="D77:E77"/>
    <mergeCell ref="F77:G77"/>
    <mergeCell ref="H77:I77"/>
    <mergeCell ref="K77:L77"/>
    <mergeCell ref="D74:E74"/>
    <mergeCell ref="F74:G74"/>
    <mergeCell ref="H74:I74"/>
    <mergeCell ref="K74:L74"/>
    <mergeCell ref="D75:E75"/>
    <mergeCell ref="F75:G75"/>
    <mergeCell ref="H75:I75"/>
    <mergeCell ref="K75:L75"/>
    <mergeCell ref="D72:E72"/>
    <mergeCell ref="F72:G72"/>
    <mergeCell ref="H72:I72"/>
    <mergeCell ref="D73:E73"/>
    <mergeCell ref="F73:G73"/>
    <mergeCell ref="H73:I73"/>
    <mergeCell ref="J66:K66"/>
    <mergeCell ref="O66:P66"/>
    <mergeCell ref="B70:B71"/>
    <mergeCell ref="C70:C71"/>
    <mergeCell ref="D70:E71"/>
    <mergeCell ref="F70:G71"/>
    <mergeCell ref="H70:I71"/>
    <mergeCell ref="J63:K63"/>
    <mergeCell ref="O63:P63"/>
    <mergeCell ref="J64:K64"/>
    <mergeCell ref="O64:P64"/>
    <mergeCell ref="J65:K65"/>
    <mergeCell ref="O65:P65"/>
    <mergeCell ref="J60:K60"/>
    <mergeCell ref="O60:P60"/>
    <mergeCell ref="J61:K61"/>
    <mergeCell ref="O61:P61"/>
    <mergeCell ref="J62:K62"/>
    <mergeCell ref="O62:P62"/>
    <mergeCell ref="J57:K57"/>
    <mergeCell ref="O57:P57"/>
    <mergeCell ref="J58:K58"/>
    <mergeCell ref="O58:P58"/>
    <mergeCell ref="J59:K59"/>
    <mergeCell ref="O59:P59"/>
    <mergeCell ref="B54:F54"/>
    <mergeCell ref="J54:K54"/>
    <mergeCell ref="O54:P54"/>
    <mergeCell ref="J55:K55"/>
    <mergeCell ref="O55:P55"/>
    <mergeCell ref="J56:K56"/>
    <mergeCell ref="O56:P56"/>
    <mergeCell ref="B52:F52"/>
    <mergeCell ref="J52:K52"/>
    <mergeCell ref="O52:P52"/>
    <mergeCell ref="B53:F53"/>
    <mergeCell ref="J53:K53"/>
    <mergeCell ref="O53:P53"/>
    <mergeCell ref="O49:P50"/>
    <mergeCell ref="Q49:Q50"/>
    <mergeCell ref="R49:R50"/>
    <mergeCell ref="B50:F50"/>
    <mergeCell ref="B51:F51"/>
    <mergeCell ref="J51:K51"/>
    <mergeCell ref="O51:P51"/>
    <mergeCell ref="B47:F47"/>
    <mergeCell ref="B48:F48"/>
    <mergeCell ref="B49:F49"/>
    <mergeCell ref="J49:K50"/>
    <mergeCell ref="L49:L50"/>
    <mergeCell ref="M49:M50"/>
    <mergeCell ref="L41:M41"/>
    <mergeCell ref="L42:M42"/>
    <mergeCell ref="L43:M43"/>
    <mergeCell ref="L44:M44"/>
    <mergeCell ref="B45:F45"/>
    <mergeCell ref="B46:F46"/>
    <mergeCell ref="L33:M33"/>
    <mergeCell ref="N33:O33"/>
    <mergeCell ref="P33:Q33"/>
    <mergeCell ref="C34:D34"/>
    <mergeCell ref="L34:M34"/>
    <mergeCell ref="N34:O34"/>
    <mergeCell ref="P34:Q34"/>
    <mergeCell ref="N29:O30"/>
    <mergeCell ref="P29:Q30"/>
    <mergeCell ref="L31:M31"/>
    <mergeCell ref="N31:O31"/>
    <mergeCell ref="P31:Q31"/>
    <mergeCell ref="L32:M32"/>
    <mergeCell ref="N32:O32"/>
    <mergeCell ref="P32:Q32"/>
    <mergeCell ref="K21:L21"/>
    <mergeCell ref="K22:L22"/>
    <mergeCell ref="K23:L23"/>
    <mergeCell ref="J29:J30"/>
    <mergeCell ref="K29:K30"/>
    <mergeCell ref="L29:M30"/>
    <mergeCell ref="B6:R6"/>
    <mergeCell ref="B7:R7"/>
    <mergeCell ref="C16:H16"/>
    <mergeCell ref="J18:J19"/>
    <mergeCell ref="K18:L19"/>
    <mergeCell ref="K20:L20"/>
  </mergeCells>
  <printOptions horizontalCentered="1"/>
  <pageMargins left="0.19685039370078741" right="0.19685039370078741" top="0.47244094488188981" bottom="0.39370078740157483" header="0.27559055118110237" footer="0.11811023622047245"/>
  <pageSetup paperSize="9" scale="43" fitToHeight="5" orientation="portrait" r:id="rId1"/>
  <headerFooter alignWithMargins="0"/>
  <rowBreaks count="4" manualBreakCount="4">
    <brk id="67" max="18" man="1"/>
    <brk id="131" max="18" man="1"/>
    <brk id="193" max="18" man="1"/>
    <brk id="262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AP</vt:lpstr>
      <vt:lpstr>AP!Área_de_impresión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Eckan</dc:creator>
  <cp:lastModifiedBy>Jean Eckan</cp:lastModifiedBy>
  <dcterms:created xsi:type="dcterms:W3CDTF">2026-04-21T03:01:47Z</dcterms:created>
  <dcterms:modified xsi:type="dcterms:W3CDTF">2026-04-21T03:02:13Z</dcterms:modified>
</cp:coreProperties>
</file>